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4D8B6082-71F4-454E-925C-7FD0DE43C7C5}" xr6:coauthVersionLast="47" xr6:coauthVersionMax="47" xr10:uidLastSave="{00000000-0000-0000-0000-000000000000}"/>
  <bookViews>
    <workbookView xWindow="-120" yWindow="-120" windowWidth="38640" windowHeight="15990" activeTab="14" xr2:uid="{00000000-000D-0000-FFFF-FFFF00000000}"/>
  </bookViews>
  <sheets>
    <sheet name="Participants" sheetId="1" r:id="rId1"/>
    <sheet name="50M" sheetId="2" r:id="rId2"/>
    <sheet name="4X800r" sheetId="3" r:id="rId3"/>
    <sheet name="100m hurdles" sheetId="4" r:id="rId4"/>
    <sheet name="100- All" sheetId="5" r:id="rId5"/>
    <sheet name="1600mm - ALL" sheetId="6" r:id="rId6"/>
    <sheet name="400 - All" sheetId="7" r:id="rId7"/>
    <sheet name="4x100 - ALL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6" l="1"/>
  <c r="X10" i="18"/>
  <c r="X9" i="18"/>
  <c r="X24" i="18"/>
  <c r="X23" i="18"/>
  <c r="X39" i="18"/>
  <c r="X56" i="18"/>
  <c r="X55" i="18"/>
  <c r="X38" i="18"/>
  <c r="L72" i="16"/>
  <c r="J29" i="6"/>
  <c r="I29" i="6"/>
  <c r="H29" i="6"/>
  <c r="G29" i="6"/>
  <c r="F29" i="6"/>
  <c r="F34" i="6"/>
  <c r="G34" i="6"/>
  <c r="H34" i="6"/>
  <c r="I34" i="6"/>
  <c r="J34" i="6"/>
  <c r="J10" i="6"/>
  <c r="I10" i="6"/>
  <c r="H10" i="6"/>
  <c r="G10" i="6"/>
  <c r="F10" i="6"/>
  <c r="K37" i="5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J37" i="5"/>
  <c r="I37" i="5"/>
  <c r="H37" i="5"/>
  <c r="G37" i="5"/>
  <c r="F37" i="5"/>
  <c r="L22" i="17"/>
  <c r="L23" i="17" s="1"/>
  <c r="L24" i="17" s="1"/>
  <c r="L25" i="17" s="1"/>
  <c r="L26" i="17" s="1"/>
  <c r="L27" i="17" s="1"/>
  <c r="L28" i="17" s="1"/>
  <c r="L29" i="17" s="1"/>
  <c r="L30" i="17" s="1"/>
  <c r="L31" i="17" s="1"/>
  <c r="L20" i="17"/>
  <c r="L33" i="17"/>
  <c r="L34" i="17" s="1"/>
  <c r="L35" i="17" s="1"/>
  <c r="L36" i="17" s="1"/>
  <c r="L37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87" i="17" s="1"/>
  <c r="L88" i="17" s="1"/>
  <c r="L89" i="17" s="1"/>
  <c r="L90" i="17" s="1"/>
  <c r="K44" i="17"/>
  <c r="J44" i="17"/>
  <c r="I44" i="17"/>
  <c r="H44" i="17"/>
  <c r="G44" i="17"/>
  <c r="K29" i="17"/>
  <c r="J29" i="17"/>
  <c r="I29" i="17"/>
  <c r="H29" i="17"/>
  <c r="G29" i="17"/>
  <c r="K41" i="17"/>
  <c r="J41" i="17"/>
  <c r="I41" i="17"/>
  <c r="H41" i="17"/>
  <c r="G41" i="17"/>
  <c r="K52" i="17"/>
  <c r="J52" i="17"/>
  <c r="I52" i="17"/>
  <c r="H52" i="17"/>
  <c r="G52" i="17"/>
  <c r="K45" i="17"/>
  <c r="J45" i="17"/>
  <c r="I45" i="17"/>
  <c r="H45" i="17"/>
  <c r="G45" i="17"/>
  <c r="K59" i="17"/>
  <c r="J59" i="17"/>
  <c r="I59" i="17"/>
  <c r="H59" i="17"/>
  <c r="G59" i="17"/>
  <c r="K11" i="17"/>
  <c r="J11" i="17"/>
  <c r="I11" i="17"/>
  <c r="H11" i="17"/>
  <c r="G11" i="17"/>
  <c r="K72" i="17"/>
  <c r="J72" i="17"/>
  <c r="I72" i="17"/>
  <c r="H72" i="17"/>
  <c r="G72" i="17"/>
  <c r="K13" i="17"/>
  <c r="J13" i="17"/>
  <c r="I13" i="17"/>
  <c r="H13" i="17"/>
  <c r="G13" i="17"/>
  <c r="K8" i="17"/>
  <c r="J8" i="17"/>
  <c r="I8" i="17"/>
  <c r="H8" i="17"/>
  <c r="G8" i="17"/>
  <c r="K23" i="17"/>
  <c r="J23" i="17"/>
  <c r="I23" i="17"/>
  <c r="H23" i="17"/>
  <c r="G23" i="17"/>
  <c r="K6" i="17"/>
  <c r="J6" i="17"/>
  <c r="I6" i="17"/>
  <c r="H6" i="17"/>
  <c r="G6" i="17"/>
  <c r="K4" i="17"/>
  <c r="J4" i="17"/>
  <c r="I4" i="17"/>
  <c r="H4" i="17"/>
  <c r="G4" i="17"/>
  <c r="K28" i="17"/>
  <c r="J28" i="17"/>
  <c r="I28" i="17"/>
  <c r="H28" i="17"/>
  <c r="G28" i="17"/>
  <c r="K60" i="17"/>
  <c r="J60" i="17"/>
  <c r="I60" i="17"/>
  <c r="H60" i="17"/>
  <c r="G60" i="17"/>
  <c r="K84" i="17"/>
  <c r="J84" i="17"/>
  <c r="I84" i="17"/>
  <c r="H84" i="17"/>
  <c r="G84" i="17"/>
  <c r="K62" i="17"/>
  <c r="J62" i="17"/>
  <c r="I62" i="17"/>
  <c r="H62" i="17"/>
  <c r="G62" i="17"/>
  <c r="K48" i="17"/>
  <c r="J48" i="17"/>
  <c r="I48" i="17"/>
  <c r="H48" i="17"/>
  <c r="G48" i="17"/>
  <c r="K82" i="17"/>
  <c r="J82" i="17"/>
  <c r="I82" i="17"/>
  <c r="H82" i="17"/>
  <c r="G82" i="17"/>
  <c r="K58" i="17"/>
  <c r="J58" i="17"/>
  <c r="I58" i="17"/>
  <c r="H58" i="17"/>
  <c r="G58" i="17"/>
  <c r="K69" i="17"/>
  <c r="J69" i="17"/>
  <c r="I69" i="17"/>
  <c r="H69" i="17"/>
  <c r="G69" i="17"/>
  <c r="K86" i="17"/>
  <c r="J86" i="17"/>
  <c r="I86" i="17"/>
  <c r="H86" i="17"/>
  <c r="G86" i="17"/>
  <c r="K39" i="17"/>
  <c r="J39" i="17"/>
  <c r="I39" i="17"/>
  <c r="H39" i="17"/>
  <c r="G39" i="17"/>
  <c r="K78" i="17"/>
  <c r="J78" i="17"/>
  <c r="I78" i="17"/>
  <c r="H78" i="17"/>
  <c r="G78" i="17"/>
  <c r="K75" i="17"/>
  <c r="J75" i="17"/>
  <c r="I75" i="17"/>
  <c r="H75" i="17"/>
  <c r="G75" i="17"/>
  <c r="K77" i="17"/>
  <c r="J77" i="17"/>
  <c r="I77" i="17"/>
  <c r="H77" i="17"/>
  <c r="G77" i="17"/>
  <c r="K53" i="17"/>
  <c r="J53" i="17"/>
  <c r="I53" i="17"/>
  <c r="H53" i="17"/>
  <c r="G53" i="17"/>
  <c r="K67" i="17"/>
  <c r="J67" i="17"/>
  <c r="I67" i="17"/>
  <c r="H67" i="17"/>
  <c r="G67" i="17"/>
  <c r="K50" i="17"/>
  <c r="J50" i="17"/>
  <c r="I50" i="17"/>
  <c r="H50" i="17"/>
  <c r="G50" i="17"/>
  <c r="K42" i="17"/>
  <c r="J42" i="17"/>
  <c r="I42" i="17"/>
  <c r="H42" i="17"/>
  <c r="G42" i="17"/>
  <c r="K71" i="17"/>
  <c r="J71" i="17"/>
  <c r="I71" i="17"/>
  <c r="H71" i="17"/>
  <c r="G71" i="17"/>
  <c r="K74" i="17"/>
  <c r="J74" i="17"/>
  <c r="I74" i="17"/>
  <c r="H74" i="17"/>
  <c r="G74" i="17"/>
  <c r="K6" i="10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128" i="10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12" i="10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79" i="10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52" i="10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J149" i="10"/>
  <c r="I149" i="10"/>
  <c r="H149" i="10"/>
  <c r="G149" i="10"/>
  <c r="F149" i="10"/>
  <c r="J155" i="10"/>
  <c r="I155" i="10"/>
  <c r="H155" i="10"/>
  <c r="G155" i="10"/>
  <c r="F155" i="10"/>
  <c r="J150" i="10"/>
  <c r="I150" i="10"/>
  <c r="H150" i="10"/>
  <c r="G150" i="10"/>
  <c r="F150" i="10"/>
  <c r="J152" i="10"/>
  <c r="I152" i="10"/>
  <c r="H152" i="10"/>
  <c r="G152" i="10"/>
  <c r="F152" i="10"/>
  <c r="J148" i="10"/>
  <c r="I148" i="10"/>
  <c r="H148" i="10"/>
  <c r="G148" i="10"/>
  <c r="F148" i="10"/>
  <c r="J153" i="10"/>
  <c r="I153" i="10"/>
  <c r="H153" i="10"/>
  <c r="G153" i="10"/>
  <c r="F153" i="10"/>
  <c r="J151" i="10"/>
  <c r="I151" i="10"/>
  <c r="H151" i="10"/>
  <c r="G151" i="10"/>
  <c r="F151" i="10"/>
  <c r="J154" i="10"/>
  <c r="I154" i="10"/>
  <c r="H154" i="10"/>
  <c r="G154" i="10"/>
  <c r="F154" i="10"/>
  <c r="J127" i="10"/>
  <c r="I127" i="10"/>
  <c r="H127" i="10"/>
  <c r="G127" i="10"/>
  <c r="F127" i="10"/>
  <c r="J129" i="10"/>
  <c r="I129" i="10"/>
  <c r="H129" i="10"/>
  <c r="G129" i="10"/>
  <c r="F129" i="10"/>
  <c r="J128" i="10"/>
  <c r="I128" i="10"/>
  <c r="H128" i="10"/>
  <c r="G128" i="10"/>
  <c r="F128" i="10"/>
  <c r="J136" i="10"/>
  <c r="I136" i="10"/>
  <c r="H136" i="10"/>
  <c r="G136" i="10"/>
  <c r="F136" i="10"/>
  <c r="J145" i="10"/>
  <c r="I145" i="10"/>
  <c r="H145" i="10"/>
  <c r="G145" i="10"/>
  <c r="F145" i="10"/>
  <c r="J131" i="10"/>
  <c r="I131" i="10"/>
  <c r="H131" i="10"/>
  <c r="G131" i="10"/>
  <c r="F131" i="10"/>
  <c r="J147" i="10"/>
  <c r="I147" i="10"/>
  <c r="H147" i="10"/>
  <c r="G147" i="10"/>
  <c r="F147" i="10"/>
  <c r="J134" i="10"/>
  <c r="I134" i="10"/>
  <c r="H134" i="10"/>
  <c r="G134" i="10"/>
  <c r="F134" i="10"/>
  <c r="J143" i="10"/>
  <c r="I143" i="10"/>
  <c r="H143" i="10"/>
  <c r="G143" i="10"/>
  <c r="F143" i="10"/>
  <c r="J132" i="10"/>
  <c r="I132" i="10"/>
  <c r="H132" i="10"/>
  <c r="G132" i="10"/>
  <c r="F132" i="10"/>
  <c r="J137" i="10"/>
  <c r="I137" i="10"/>
  <c r="H137" i="10"/>
  <c r="G137" i="10"/>
  <c r="F137" i="10"/>
  <c r="J141" i="10"/>
  <c r="I141" i="10"/>
  <c r="H141" i="10"/>
  <c r="G141" i="10"/>
  <c r="F141" i="10"/>
  <c r="J140" i="10"/>
  <c r="I140" i="10"/>
  <c r="H140" i="10"/>
  <c r="G140" i="10"/>
  <c r="F140" i="10"/>
  <c r="J130" i="10"/>
  <c r="I130" i="10"/>
  <c r="H130" i="10"/>
  <c r="G130" i="10"/>
  <c r="F130" i="10"/>
  <c r="J135" i="10"/>
  <c r="I135" i="10"/>
  <c r="H135" i="10"/>
  <c r="G135" i="10"/>
  <c r="F135" i="10"/>
  <c r="J142" i="10"/>
  <c r="I142" i="10"/>
  <c r="H142" i="10"/>
  <c r="G142" i="10"/>
  <c r="F142" i="10"/>
  <c r="J139" i="10"/>
  <c r="I139" i="10"/>
  <c r="H139" i="10"/>
  <c r="G139" i="10"/>
  <c r="F139" i="10"/>
  <c r="J144" i="10"/>
  <c r="I144" i="10"/>
  <c r="H144" i="10"/>
  <c r="G144" i="10"/>
  <c r="F144" i="10"/>
  <c r="J146" i="10"/>
  <c r="I146" i="10"/>
  <c r="H146" i="10"/>
  <c r="G146" i="10"/>
  <c r="F146" i="10"/>
  <c r="J133" i="10"/>
  <c r="I133" i="10"/>
  <c r="H133" i="10"/>
  <c r="G133" i="10"/>
  <c r="F133" i="10"/>
  <c r="J138" i="10"/>
  <c r="I138" i="10"/>
  <c r="H138" i="10"/>
  <c r="G138" i="10"/>
  <c r="F138" i="10"/>
  <c r="J126" i="10"/>
  <c r="I126" i="10"/>
  <c r="H126" i="10"/>
  <c r="G126" i="10"/>
  <c r="F126" i="10"/>
  <c r="J124" i="10"/>
  <c r="I124" i="10"/>
  <c r="H124" i="10"/>
  <c r="G124" i="10"/>
  <c r="F124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22" i="10"/>
  <c r="I122" i="10"/>
  <c r="H122" i="10"/>
  <c r="G122" i="10"/>
  <c r="F122" i="10"/>
  <c r="J117" i="10"/>
  <c r="I117" i="10"/>
  <c r="H117" i="10"/>
  <c r="G117" i="10"/>
  <c r="F117" i="10"/>
  <c r="J111" i="10"/>
  <c r="I111" i="10"/>
  <c r="H111" i="10"/>
  <c r="G111" i="10"/>
  <c r="F111" i="10"/>
  <c r="J115" i="10"/>
  <c r="I115" i="10"/>
  <c r="H115" i="10"/>
  <c r="G115" i="10"/>
  <c r="F115" i="10"/>
  <c r="J125" i="10"/>
  <c r="I125" i="10"/>
  <c r="H125" i="10"/>
  <c r="G125" i="10"/>
  <c r="F125" i="10"/>
  <c r="J119" i="10"/>
  <c r="I119" i="10"/>
  <c r="H119" i="10"/>
  <c r="G119" i="10"/>
  <c r="F119" i="10"/>
  <c r="J121" i="10"/>
  <c r="I121" i="10"/>
  <c r="H121" i="10"/>
  <c r="G121" i="10"/>
  <c r="F121" i="10"/>
  <c r="J123" i="10"/>
  <c r="I123" i="10"/>
  <c r="H123" i="10"/>
  <c r="G123" i="10"/>
  <c r="F123" i="10"/>
  <c r="J120" i="10"/>
  <c r="I120" i="10"/>
  <c r="H120" i="10"/>
  <c r="G120" i="10"/>
  <c r="F120" i="10"/>
  <c r="J118" i="10"/>
  <c r="I118" i="10"/>
  <c r="H118" i="10"/>
  <c r="G118" i="10"/>
  <c r="F118" i="10"/>
  <c r="J116" i="10"/>
  <c r="I116" i="10"/>
  <c r="H116" i="10"/>
  <c r="G116" i="10"/>
  <c r="F116" i="10"/>
  <c r="J97" i="10"/>
  <c r="I97" i="10"/>
  <c r="H97" i="10"/>
  <c r="G97" i="10"/>
  <c r="F97" i="10"/>
  <c r="J80" i="10"/>
  <c r="I80" i="10"/>
  <c r="H80" i="10"/>
  <c r="G80" i="10"/>
  <c r="F80" i="10"/>
  <c r="J78" i="10"/>
  <c r="I78" i="10"/>
  <c r="H78" i="10"/>
  <c r="G78" i="10"/>
  <c r="F78" i="10"/>
  <c r="J84" i="10"/>
  <c r="I84" i="10"/>
  <c r="H84" i="10"/>
  <c r="G84" i="10"/>
  <c r="F84" i="10"/>
  <c r="J81" i="10"/>
  <c r="I81" i="10"/>
  <c r="H81" i="10"/>
  <c r="G81" i="10"/>
  <c r="F81" i="10"/>
  <c r="J91" i="10"/>
  <c r="I91" i="10"/>
  <c r="H91" i="10"/>
  <c r="G91" i="10"/>
  <c r="F91" i="10"/>
  <c r="J82" i="10"/>
  <c r="I82" i="10"/>
  <c r="H82" i="10"/>
  <c r="G82" i="10"/>
  <c r="F82" i="10"/>
  <c r="J79" i="10"/>
  <c r="I79" i="10"/>
  <c r="H79" i="10"/>
  <c r="G79" i="10"/>
  <c r="F79" i="10"/>
  <c r="J94" i="10"/>
  <c r="I94" i="10"/>
  <c r="H94" i="10"/>
  <c r="G94" i="10"/>
  <c r="F94" i="10"/>
  <c r="J88" i="10"/>
  <c r="I88" i="10"/>
  <c r="H88" i="10"/>
  <c r="G88" i="10"/>
  <c r="F88" i="10"/>
  <c r="J87" i="10"/>
  <c r="I87" i="10"/>
  <c r="H87" i="10"/>
  <c r="G87" i="10"/>
  <c r="F87" i="10"/>
  <c r="J83" i="10"/>
  <c r="I83" i="10"/>
  <c r="H83" i="10"/>
  <c r="G83" i="10"/>
  <c r="F83" i="10"/>
  <c r="J110" i="10"/>
  <c r="I110" i="10"/>
  <c r="H110" i="10"/>
  <c r="G110" i="10"/>
  <c r="F110" i="10"/>
  <c r="J92" i="10"/>
  <c r="I92" i="10"/>
  <c r="H92" i="10"/>
  <c r="G92" i="10"/>
  <c r="F92" i="10"/>
  <c r="J98" i="10"/>
  <c r="I98" i="10"/>
  <c r="H98" i="10"/>
  <c r="G98" i="10"/>
  <c r="F98" i="10"/>
  <c r="J93" i="10"/>
  <c r="I93" i="10"/>
  <c r="H93" i="10"/>
  <c r="G93" i="10"/>
  <c r="F93" i="10"/>
  <c r="J95" i="10"/>
  <c r="I95" i="10"/>
  <c r="H95" i="10"/>
  <c r="G95" i="10"/>
  <c r="F95" i="10"/>
  <c r="J86" i="10"/>
  <c r="I86" i="10"/>
  <c r="H86" i="10"/>
  <c r="G86" i="10"/>
  <c r="F86" i="10"/>
  <c r="J108" i="10"/>
  <c r="I108" i="10"/>
  <c r="H108" i="10"/>
  <c r="G108" i="10"/>
  <c r="F108" i="10"/>
  <c r="J102" i="10"/>
  <c r="I102" i="10"/>
  <c r="H102" i="10"/>
  <c r="G102" i="10"/>
  <c r="F102" i="10"/>
  <c r="J109" i="10"/>
  <c r="I109" i="10"/>
  <c r="H109" i="10"/>
  <c r="G109" i="10"/>
  <c r="F109" i="10"/>
  <c r="J104" i="10"/>
  <c r="I104" i="10"/>
  <c r="H104" i="10"/>
  <c r="G104" i="10"/>
  <c r="F104" i="10"/>
  <c r="J100" i="10"/>
  <c r="I100" i="10"/>
  <c r="H100" i="10"/>
  <c r="G100" i="10"/>
  <c r="F100" i="10"/>
  <c r="J85" i="10"/>
  <c r="I85" i="10"/>
  <c r="H85" i="10"/>
  <c r="G85" i="10"/>
  <c r="F85" i="10"/>
  <c r="J96" i="10"/>
  <c r="I96" i="10"/>
  <c r="H96" i="10"/>
  <c r="G96" i="10"/>
  <c r="F96" i="10"/>
  <c r="J89" i="10"/>
  <c r="I89" i="10"/>
  <c r="H89" i="10"/>
  <c r="G89" i="10"/>
  <c r="F89" i="10"/>
  <c r="J103" i="10"/>
  <c r="I103" i="10"/>
  <c r="H103" i="10"/>
  <c r="G103" i="10"/>
  <c r="F103" i="10"/>
  <c r="J90" i="10"/>
  <c r="I90" i="10"/>
  <c r="H90" i="10"/>
  <c r="G90" i="10"/>
  <c r="F90" i="10"/>
  <c r="J99" i="10"/>
  <c r="I99" i="10"/>
  <c r="H99" i="10"/>
  <c r="G99" i="10"/>
  <c r="F99" i="10"/>
  <c r="J106" i="10"/>
  <c r="I106" i="10"/>
  <c r="H106" i="10"/>
  <c r="G106" i="10"/>
  <c r="F106" i="10"/>
  <c r="J107" i="10"/>
  <c r="I107" i="10"/>
  <c r="H107" i="10"/>
  <c r="G107" i="10"/>
  <c r="F107" i="10"/>
  <c r="J105" i="10"/>
  <c r="I105" i="10"/>
  <c r="H105" i="10"/>
  <c r="G105" i="10"/>
  <c r="F105" i="10"/>
  <c r="J101" i="10"/>
  <c r="I101" i="10"/>
  <c r="H101" i="10"/>
  <c r="G101" i="10"/>
  <c r="F101" i="10"/>
  <c r="J77" i="10"/>
  <c r="I77" i="10"/>
  <c r="H77" i="10"/>
  <c r="G77" i="10"/>
  <c r="F77" i="10"/>
  <c r="J53" i="10"/>
  <c r="I53" i="10"/>
  <c r="H53" i="10"/>
  <c r="G53" i="10"/>
  <c r="F53" i="10"/>
  <c r="J56" i="10"/>
  <c r="I56" i="10"/>
  <c r="H56" i="10"/>
  <c r="G56" i="10"/>
  <c r="F56" i="10"/>
  <c r="J59" i="10"/>
  <c r="I59" i="10"/>
  <c r="H59" i="10"/>
  <c r="G59" i="10"/>
  <c r="F59" i="10"/>
  <c r="J54" i="10"/>
  <c r="I54" i="10"/>
  <c r="H54" i="10"/>
  <c r="G54" i="10"/>
  <c r="F54" i="10"/>
  <c r="J52" i="10"/>
  <c r="I52" i="10"/>
  <c r="H52" i="10"/>
  <c r="G52" i="10"/>
  <c r="F52" i="10"/>
  <c r="J51" i="10"/>
  <c r="I51" i="10"/>
  <c r="H51" i="10"/>
  <c r="G51" i="10"/>
  <c r="F51" i="10"/>
  <c r="J64" i="10"/>
  <c r="I64" i="10"/>
  <c r="H64" i="10"/>
  <c r="G64" i="10"/>
  <c r="F64" i="10"/>
  <c r="J75" i="10"/>
  <c r="I75" i="10"/>
  <c r="H75" i="10"/>
  <c r="G75" i="10"/>
  <c r="F75" i="10"/>
  <c r="J57" i="10"/>
  <c r="I57" i="10"/>
  <c r="H57" i="10"/>
  <c r="G57" i="10"/>
  <c r="F57" i="10"/>
  <c r="J65" i="10"/>
  <c r="I65" i="10"/>
  <c r="H65" i="10"/>
  <c r="G65" i="10"/>
  <c r="F65" i="10"/>
  <c r="J70" i="10"/>
  <c r="I70" i="10"/>
  <c r="H70" i="10"/>
  <c r="G70" i="10"/>
  <c r="F70" i="10"/>
  <c r="J72" i="10"/>
  <c r="I72" i="10"/>
  <c r="H72" i="10"/>
  <c r="G72" i="10"/>
  <c r="F72" i="10"/>
  <c r="J69" i="10"/>
  <c r="I69" i="10"/>
  <c r="H69" i="10"/>
  <c r="G69" i="10"/>
  <c r="F69" i="10"/>
  <c r="J55" i="10"/>
  <c r="I55" i="10"/>
  <c r="H55" i="10"/>
  <c r="G55" i="10"/>
  <c r="F55" i="10"/>
  <c r="J74" i="10"/>
  <c r="I74" i="10"/>
  <c r="H74" i="10"/>
  <c r="G74" i="10"/>
  <c r="F74" i="10"/>
  <c r="J61" i="10"/>
  <c r="I61" i="10"/>
  <c r="H61" i="10"/>
  <c r="G61" i="10"/>
  <c r="F61" i="10"/>
  <c r="J63" i="10"/>
  <c r="I63" i="10"/>
  <c r="H63" i="10"/>
  <c r="G63" i="10"/>
  <c r="F63" i="10"/>
  <c r="J68" i="10"/>
  <c r="I68" i="10"/>
  <c r="H68" i="10"/>
  <c r="G68" i="10"/>
  <c r="F68" i="10"/>
  <c r="J67" i="10"/>
  <c r="I67" i="10"/>
  <c r="H67" i="10"/>
  <c r="G67" i="10"/>
  <c r="F67" i="10"/>
  <c r="J60" i="10"/>
  <c r="I60" i="10"/>
  <c r="H60" i="10"/>
  <c r="G60" i="10"/>
  <c r="F60" i="10"/>
  <c r="J76" i="10"/>
  <c r="I76" i="10"/>
  <c r="H76" i="10"/>
  <c r="G76" i="10"/>
  <c r="F76" i="10"/>
  <c r="J71" i="10"/>
  <c r="I71" i="10"/>
  <c r="H71" i="10"/>
  <c r="G71" i="10"/>
  <c r="F71" i="10"/>
  <c r="J58" i="10"/>
  <c r="I58" i="10"/>
  <c r="H58" i="10"/>
  <c r="G58" i="10"/>
  <c r="F58" i="10"/>
  <c r="J73" i="10"/>
  <c r="I73" i="10"/>
  <c r="H73" i="10"/>
  <c r="G73" i="10"/>
  <c r="F73" i="10"/>
  <c r="J66" i="10"/>
  <c r="I66" i="10"/>
  <c r="H66" i="10"/>
  <c r="G66" i="10"/>
  <c r="F66" i="10"/>
  <c r="J62" i="10"/>
  <c r="I62" i="10"/>
  <c r="H62" i="10"/>
  <c r="G62" i="10"/>
  <c r="F62" i="10"/>
  <c r="J36" i="10"/>
  <c r="I36" i="10"/>
  <c r="H36" i="10"/>
  <c r="G36" i="10"/>
  <c r="F36" i="10"/>
  <c r="J6" i="10"/>
  <c r="I6" i="10"/>
  <c r="H6" i="10"/>
  <c r="G6" i="10"/>
  <c r="F6" i="10"/>
  <c r="J42" i="10"/>
  <c r="I42" i="10"/>
  <c r="H42" i="10"/>
  <c r="G42" i="10"/>
  <c r="F42" i="10"/>
  <c r="J14" i="10"/>
  <c r="I14" i="10"/>
  <c r="H14" i="10"/>
  <c r="G14" i="10"/>
  <c r="F14" i="10"/>
  <c r="J2" i="10"/>
  <c r="I2" i="10"/>
  <c r="H2" i="10"/>
  <c r="G2" i="10"/>
  <c r="F2" i="10"/>
  <c r="J15" i="10"/>
  <c r="I15" i="10"/>
  <c r="H15" i="10"/>
  <c r="G15" i="10"/>
  <c r="F15" i="10"/>
  <c r="J17" i="10"/>
  <c r="I17" i="10"/>
  <c r="H17" i="10"/>
  <c r="G17" i="10"/>
  <c r="F17" i="10"/>
  <c r="J12" i="10"/>
  <c r="I12" i="10"/>
  <c r="H12" i="10"/>
  <c r="G12" i="10"/>
  <c r="F12" i="10"/>
  <c r="J10" i="10"/>
  <c r="I10" i="10"/>
  <c r="H10" i="10"/>
  <c r="G10" i="10"/>
  <c r="F10" i="10"/>
  <c r="J33" i="10"/>
  <c r="I33" i="10"/>
  <c r="H33" i="10"/>
  <c r="G33" i="10"/>
  <c r="F33" i="10"/>
  <c r="J5" i="10"/>
  <c r="I5" i="10"/>
  <c r="H5" i="10"/>
  <c r="G5" i="10"/>
  <c r="F5" i="10"/>
  <c r="J21" i="10"/>
  <c r="I21" i="10"/>
  <c r="H21" i="10"/>
  <c r="G21" i="10"/>
  <c r="F21" i="10"/>
  <c r="J3" i="10"/>
  <c r="I3" i="10"/>
  <c r="H3" i="10"/>
  <c r="G3" i="10"/>
  <c r="F3" i="10"/>
  <c r="J23" i="10"/>
  <c r="I23" i="10"/>
  <c r="H23" i="10"/>
  <c r="G23" i="10"/>
  <c r="F23" i="10"/>
  <c r="J44" i="10"/>
  <c r="I44" i="10"/>
  <c r="H44" i="10"/>
  <c r="G44" i="10"/>
  <c r="F44" i="10"/>
  <c r="J13" i="10"/>
  <c r="I13" i="10"/>
  <c r="H13" i="10"/>
  <c r="G13" i="10"/>
  <c r="F13" i="10"/>
  <c r="J16" i="10"/>
  <c r="I16" i="10"/>
  <c r="H16" i="10"/>
  <c r="G16" i="10"/>
  <c r="F16" i="10"/>
  <c r="J24" i="10"/>
  <c r="I24" i="10"/>
  <c r="H24" i="10"/>
  <c r="G24" i="10"/>
  <c r="F24" i="10"/>
  <c r="J18" i="10"/>
  <c r="I18" i="10"/>
  <c r="H18" i="10"/>
  <c r="G18" i="10"/>
  <c r="F18" i="10"/>
  <c r="J37" i="10"/>
  <c r="I37" i="10"/>
  <c r="H37" i="10"/>
  <c r="G37" i="10"/>
  <c r="F37" i="10"/>
  <c r="J39" i="10"/>
  <c r="I39" i="10"/>
  <c r="H39" i="10"/>
  <c r="G39" i="10"/>
  <c r="F39" i="10"/>
  <c r="J43" i="10"/>
  <c r="I43" i="10"/>
  <c r="H43" i="10"/>
  <c r="G43" i="10"/>
  <c r="F43" i="10"/>
  <c r="J30" i="10"/>
  <c r="I30" i="10"/>
  <c r="H30" i="10"/>
  <c r="G30" i="10"/>
  <c r="F30" i="10"/>
  <c r="J41" i="10"/>
  <c r="I41" i="10"/>
  <c r="H41" i="10"/>
  <c r="G41" i="10"/>
  <c r="F41" i="10"/>
  <c r="J11" i="10"/>
  <c r="I11" i="10"/>
  <c r="H11" i="10"/>
  <c r="G11" i="10"/>
  <c r="F11" i="10"/>
  <c r="J4" i="10"/>
  <c r="I4" i="10"/>
  <c r="H4" i="10"/>
  <c r="G4" i="10"/>
  <c r="F4" i="10"/>
  <c r="J28" i="10"/>
  <c r="I28" i="10"/>
  <c r="H28" i="10"/>
  <c r="G28" i="10"/>
  <c r="F28" i="10"/>
  <c r="J29" i="10"/>
  <c r="I29" i="10"/>
  <c r="H29" i="10"/>
  <c r="G29" i="10"/>
  <c r="F29" i="10"/>
  <c r="J38" i="10"/>
  <c r="I38" i="10"/>
  <c r="H38" i="10"/>
  <c r="G38" i="10"/>
  <c r="F38" i="10"/>
  <c r="J8" i="10"/>
  <c r="I8" i="10"/>
  <c r="H8" i="10"/>
  <c r="G8" i="10"/>
  <c r="F8" i="10"/>
  <c r="J27" i="10"/>
  <c r="I27" i="10"/>
  <c r="H27" i="10"/>
  <c r="G27" i="10"/>
  <c r="F27" i="10"/>
  <c r="J20" i="10"/>
  <c r="I20" i="10"/>
  <c r="H20" i="10"/>
  <c r="G20" i="10"/>
  <c r="F20" i="10"/>
  <c r="J7" i="10"/>
  <c r="I7" i="10"/>
  <c r="H7" i="10"/>
  <c r="G7" i="10"/>
  <c r="F7" i="10"/>
  <c r="J26" i="10"/>
  <c r="I26" i="10"/>
  <c r="H26" i="10"/>
  <c r="G26" i="10"/>
  <c r="F26" i="10"/>
  <c r="J9" i="10"/>
  <c r="I9" i="10"/>
  <c r="H9" i="10"/>
  <c r="G9" i="10"/>
  <c r="F9" i="10"/>
  <c r="J22" i="10"/>
  <c r="I22" i="10"/>
  <c r="H22" i="10"/>
  <c r="G22" i="10"/>
  <c r="F22" i="10"/>
  <c r="J25" i="10"/>
  <c r="I25" i="10"/>
  <c r="H25" i="10"/>
  <c r="G25" i="10"/>
  <c r="F25" i="10"/>
  <c r="J31" i="10"/>
  <c r="I31" i="10"/>
  <c r="H31" i="10"/>
  <c r="G31" i="10"/>
  <c r="F31" i="10"/>
  <c r="J34" i="10"/>
  <c r="I34" i="10"/>
  <c r="H34" i="10"/>
  <c r="G34" i="10"/>
  <c r="F34" i="10"/>
  <c r="J47" i="10"/>
  <c r="I47" i="10"/>
  <c r="H47" i="10"/>
  <c r="G47" i="10"/>
  <c r="F47" i="10"/>
  <c r="J46" i="10"/>
  <c r="I46" i="10"/>
  <c r="H46" i="10"/>
  <c r="G46" i="10"/>
  <c r="F46" i="10"/>
  <c r="J48" i="10"/>
  <c r="I48" i="10"/>
  <c r="H48" i="10"/>
  <c r="G48" i="10"/>
  <c r="F48" i="10"/>
  <c r="J40" i="10"/>
  <c r="I40" i="10"/>
  <c r="H40" i="10"/>
  <c r="G40" i="10"/>
  <c r="F40" i="10"/>
  <c r="J35" i="10"/>
  <c r="I35" i="10"/>
  <c r="H35" i="10"/>
  <c r="G35" i="10"/>
  <c r="F35" i="10"/>
  <c r="J19" i="10"/>
  <c r="I19" i="10"/>
  <c r="H19" i="10"/>
  <c r="G19" i="10"/>
  <c r="F19" i="10"/>
  <c r="J45" i="10"/>
  <c r="I45" i="10"/>
  <c r="H45" i="10"/>
  <c r="G45" i="10"/>
  <c r="F45" i="10"/>
  <c r="J32" i="10"/>
  <c r="I32" i="10"/>
  <c r="H32" i="10"/>
  <c r="G32" i="10"/>
  <c r="F32" i="10"/>
  <c r="J49" i="10"/>
  <c r="I49" i="10"/>
  <c r="H49" i="10"/>
  <c r="G49" i="10"/>
  <c r="F49" i="10"/>
  <c r="K190" i="5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165" i="5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47" i="5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11" i="5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8" i="7"/>
  <c r="I8" i="7"/>
  <c r="H8" i="7"/>
  <c r="G8" i="7"/>
  <c r="F8" i="7"/>
  <c r="J7" i="7"/>
  <c r="I7" i="7"/>
  <c r="H7" i="7"/>
  <c r="G7" i="7"/>
  <c r="F7" i="7"/>
  <c r="J4" i="7"/>
  <c r="I4" i="7"/>
  <c r="H4" i="7"/>
  <c r="G4" i="7"/>
  <c r="F4" i="7"/>
  <c r="J193" i="5"/>
  <c r="I193" i="5"/>
  <c r="H193" i="5"/>
  <c r="G193" i="5"/>
  <c r="F193" i="5"/>
  <c r="J194" i="5"/>
  <c r="I194" i="5"/>
  <c r="H194" i="5"/>
  <c r="G194" i="5"/>
  <c r="F194" i="5"/>
  <c r="J191" i="5"/>
  <c r="I191" i="5"/>
  <c r="H191" i="5"/>
  <c r="G191" i="5"/>
  <c r="F191" i="5"/>
  <c r="J189" i="5"/>
  <c r="I189" i="5"/>
  <c r="H189" i="5"/>
  <c r="G189" i="5"/>
  <c r="F189" i="5"/>
  <c r="J195" i="5"/>
  <c r="I195" i="5"/>
  <c r="H195" i="5"/>
  <c r="G195" i="5"/>
  <c r="F195" i="5"/>
  <c r="J190" i="5"/>
  <c r="I190" i="5"/>
  <c r="H190" i="5"/>
  <c r="G190" i="5"/>
  <c r="F190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2" i="5"/>
  <c r="I192" i="5"/>
  <c r="H192" i="5"/>
  <c r="G192" i="5"/>
  <c r="F192" i="5"/>
  <c r="J174" i="5"/>
  <c r="I174" i="5"/>
  <c r="H174" i="5"/>
  <c r="G174" i="5"/>
  <c r="F174" i="5"/>
  <c r="J168" i="5"/>
  <c r="I168" i="5"/>
  <c r="H168" i="5"/>
  <c r="G168" i="5"/>
  <c r="F168" i="5"/>
  <c r="J185" i="5"/>
  <c r="I185" i="5"/>
  <c r="H185" i="5"/>
  <c r="G185" i="5"/>
  <c r="F185" i="5"/>
  <c r="J173" i="5"/>
  <c r="I173" i="5"/>
  <c r="H173" i="5"/>
  <c r="G173" i="5"/>
  <c r="F173" i="5"/>
  <c r="J165" i="5"/>
  <c r="I165" i="5"/>
  <c r="H165" i="5"/>
  <c r="G165" i="5"/>
  <c r="F165" i="5"/>
  <c r="J164" i="5"/>
  <c r="I164" i="5"/>
  <c r="H164" i="5"/>
  <c r="G164" i="5"/>
  <c r="F164" i="5"/>
  <c r="J166" i="5"/>
  <c r="I166" i="5"/>
  <c r="H166" i="5"/>
  <c r="G166" i="5"/>
  <c r="F166" i="5"/>
  <c r="J180" i="5"/>
  <c r="I180" i="5"/>
  <c r="H180" i="5"/>
  <c r="G180" i="5"/>
  <c r="F180" i="5"/>
  <c r="J170" i="5"/>
  <c r="I170" i="5"/>
  <c r="H170" i="5"/>
  <c r="G170" i="5"/>
  <c r="F170" i="5"/>
  <c r="J184" i="5"/>
  <c r="I184" i="5"/>
  <c r="H184" i="5"/>
  <c r="G184" i="5"/>
  <c r="F184" i="5"/>
  <c r="J177" i="5"/>
  <c r="I177" i="5"/>
  <c r="H177" i="5"/>
  <c r="G177" i="5"/>
  <c r="F177" i="5"/>
  <c r="J178" i="5"/>
  <c r="I178" i="5"/>
  <c r="H178" i="5"/>
  <c r="G178" i="5"/>
  <c r="F178" i="5"/>
  <c r="J171" i="5"/>
  <c r="I171" i="5"/>
  <c r="H171" i="5"/>
  <c r="G171" i="5"/>
  <c r="F171" i="5"/>
  <c r="J176" i="5"/>
  <c r="I176" i="5"/>
  <c r="H176" i="5"/>
  <c r="G176" i="5"/>
  <c r="F176" i="5"/>
  <c r="J167" i="5"/>
  <c r="I167" i="5"/>
  <c r="H167" i="5"/>
  <c r="G167" i="5"/>
  <c r="F167" i="5"/>
  <c r="J181" i="5"/>
  <c r="I181" i="5"/>
  <c r="H181" i="5"/>
  <c r="G181" i="5"/>
  <c r="F181" i="5"/>
  <c r="J187" i="5"/>
  <c r="I187" i="5"/>
  <c r="H187" i="5"/>
  <c r="G187" i="5"/>
  <c r="F187" i="5"/>
  <c r="J183" i="5"/>
  <c r="I183" i="5"/>
  <c r="H183" i="5"/>
  <c r="G183" i="5"/>
  <c r="F183" i="5"/>
  <c r="J172" i="5"/>
  <c r="I172" i="5"/>
  <c r="H172" i="5"/>
  <c r="G172" i="5"/>
  <c r="F172" i="5"/>
  <c r="J182" i="5"/>
  <c r="I182" i="5"/>
  <c r="H182" i="5"/>
  <c r="G182" i="5"/>
  <c r="F182" i="5"/>
  <c r="J186" i="5"/>
  <c r="I186" i="5"/>
  <c r="H186" i="5"/>
  <c r="G186" i="5"/>
  <c r="F186" i="5"/>
  <c r="J169" i="5"/>
  <c r="I169" i="5"/>
  <c r="H169" i="5"/>
  <c r="G169" i="5"/>
  <c r="F169" i="5"/>
  <c r="J175" i="5"/>
  <c r="I175" i="5"/>
  <c r="H175" i="5"/>
  <c r="G175" i="5"/>
  <c r="F175" i="5"/>
  <c r="J179" i="5"/>
  <c r="I179" i="5"/>
  <c r="H179" i="5"/>
  <c r="G179" i="5"/>
  <c r="F179" i="5"/>
  <c r="J146" i="5"/>
  <c r="I146" i="5"/>
  <c r="H146" i="5"/>
  <c r="G146" i="5"/>
  <c r="F146" i="5"/>
  <c r="J159" i="5"/>
  <c r="I159" i="5"/>
  <c r="H159" i="5"/>
  <c r="G159" i="5"/>
  <c r="F159" i="5"/>
  <c r="J161" i="5"/>
  <c r="I161" i="5"/>
  <c r="H161" i="5"/>
  <c r="G161" i="5"/>
  <c r="F161" i="5"/>
  <c r="J155" i="5"/>
  <c r="I155" i="5"/>
  <c r="H155" i="5"/>
  <c r="G155" i="5"/>
  <c r="F155" i="5"/>
  <c r="J147" i="5"/>
  <c r="I147" i="5"/>
  <c r="H147" i="5"/>
  <c r="G147" i="5"/>
  <c r="F147" i="5"/>
  <c r="J150" i="5"/>
  <c r="I150" i="5"/>
  <c r="H150" i="5"/>
  <c r="G150" i="5"/>
  <c r="F150" i="5"/>
  <c r="J158" i="5"/>
  <c r="I158" i="5"/>
  <c r="H158" i="5"/>
  <c r="G158" i="5"/>
  <c r="F158" i="5"/>
  <c r="J153" i="5"/>
  <c r="I153" i="5"/>
  <c r="H153" i="5"/>
  <c r="G153" i="5"/>
  <c r="F153" i="5"/>
  <c r="J154" i="5"/>
  <c r="I154" i="5"/>
  <c r="H154" i="5"/>
  <c r="G154" i="5"/>
  <c r="F154" i="5"/>
  <c r="J160" i="5"/>
  <c r="I160" i="5"/>
  <c r="H160" i="5"/>
  <c r="G160" i="5"/>
  <c r="F160" i="5"/>
  <c r="J149" i="5"/>
  <c r="I149" i="5"/>
  <c r="H149" i="5"/>
  <c r="G149" i="5"/>
  <c r="F149" i="5"/>
  <c r="J151" i="5"/>
  <c r="I151" i="5"/>
  <c r="H151" i="5"/>
  <c r="G151" i="5"/>
  <c r="F151" i="5"/>
  <c r="J156" i="5"/>
  <c r="I156" i="5"/>
  <c r="H156" i="5"/>
  <c r="G156" i="5"/>
  <c r="F156" i="5"/>
  <c r="J163" i="5"/>
  <c r="I163" i="5"/>
  <c r="H163" i="5"/>
  <c r="G163" i="5"/>
  <c r="F163" i="5"/>
  <c r="J148" i="5"/>
  <c r="I148" i="5"/>
  <c r="H148" i="5"/>
  <c r="G148" i="5"/>
  <c r="F148" i="5"/>
  <c r="J157" i="5"/>
  <c r="I157" i="5"/>
  <c r="H157" i="5"/>
  <c r="G157" i="5"/>
  <c r="F157" i="5"/>
  <c r="J162" i="5"/>
  <c r="I162" i="5"/>
  <c r="H162" i="5"/>
  <c r="G162" i="5"/>
  <c r="F162" i="5"/>
  <c r="J152" i="5"/>
  <c r="I152" i="5"/>
  <c r="H152" i="5"/>
  <c r="G152" i="5"/>
  <c r="F152" i="5"/>
  <c r="J103" i="5"/>
  <c r="I103" i="5"/>
  <c r="H103" i="5"/>
  <c r="G103" i="5"/>
  <c r="F103" i="5"/>
  <c r="J105" i="5"/>
  <c r="I105" i="5"/>
  <c r="H105" i="5"/>
  <c r="G105" i="5"/>
  <c r="F105" i="5"/>
  <c r="J106" i="5"/>
  <c r="I106" i="5"/>
  <c r="H106" i="5"/>
  <c r="G106" i="5"/>
  <c r="F106" i="5"/>
  <c r="J104" i="5"/>
  <c r="I104" i="5"/>
  <c r="H104" i="5"/>
  <c r="G104" i="5"/>
  <c r="F104" i="5"/>
  <c r="J117" i="5"/>
  <c r="I117" i="5"/>
  <c r="H117" i="5"/>
  <c r="G117" i="5"/>
  <c r="F117" i="5"/>
  <c r="J107" i="5"/>
  <c r="I107" i="5"/>
  <c r="H107" i="5"/>
  <c r="G107" i="5"/>
  <c r="F107" i="5"/>
  <c r="J145" i="5"/>
  <c r="I145" i="5"/>
  <c r="H145" i="5"/>
  <c r="G145" i="5"/>
  <c r="F145" i="5"/>
  <c r="J109" i="5"/>
  <c r="I109" i="5"/>
  <c r="H109" i="5"/>
  <c r="G109" i="5"/>
  <c r="F109" i="5"/>
  <c r="J114" i="5"/>
  <c r="I114" i="5"/>
  <c r="H114" i="5"/>
  <c r="G114" i="5"/>
  <c r="F114" i="5"/>
  <c r="J112" i="5"/>
  <c r="I112" i="5"/>
  <c r="H112" i="5"/>
  <c r="G112" i="5"/>
  <c r="F112" i="5"/>
  <c r="J108" i="5"/>
  <c r="I108" i="5"/>
  <c r="H108" i="5"/>
  <c r="G108" i="5"/>
  <c r="F108" i="5"/>
  <c r="J111" i="5"/>
  <c r="I111" i="5"/>
  <c r="H111" i="5"/>
  <c r="G111" i="5"/>
  <c r="F111" i="5"/>
  <c r="J121" i="5"/>
  <c r="I121" i="5"/>
  <c r="H121" i="5"/>
  <c r="G121" i="5"/>
  <c r="F121" i="5"/>
  <c r="J120" i="5"/>
  <c r="I120" i="5"/>
  <c r="H120" i="5"/>
  <c r="G120" i="5"/>
  <c r="F120" i="5"/>
  <c r="J118" i="5"/>
  <c r="I118" i="5"/>
  <c r="H118" i="5"/>
  <c r="G118" i="5"/>
  <c r="F118" i="5"/>
  <c r="J122" i="5"/>
  <c r="I122" i="5"/>
  <c r="H122" i="5"/>
  <c r="G122" i="5"/>
  <c r="F122" i="5"/>
  <c r="J127" i="5"/>
  <c r="I127" i="5"/>
  <c r="H127" i="5"/>
  <c r="G127" i="5"/>
  <c r="F127" i="5"/>
  <c r="J113" i="5"/>
  <c r="I113" i="5"/>
  <c r="H113" i="5"/>
  <c r="G113" i="5"/>
  <c r="F113" i="5"/>
  <c r="J128" i="5"/>
  <c r="I128" i="5"/>
  <c r="H128" i="5"/>
  <c r="G128" i="5"/>
  <c r="F128" i="5"/>
  <c r="J123" i="5"/>
  <c r="I123" i="5"/>
  <c r="H123" i="5"/>
  <c r="G123" i="5"/>
  <c r="F123" i="5"/>
  <c r="J116" i="5"/>
  <c r="I116" i="5"/>
  <c r="H116" i="5"/>
  <c r="G116" i="5"/>
  <c r="F116" i="5"/>
  <c r="J110" i="5"/>
  <c r="I110" i="5"/>
  <c r="H110" i="5"/>
  <c r="G110" i="5"/>
  <c r="F110" i="5"/>
  <c r="J126" i="5"/>
  <c r="I126" i="5"/>
  <c r="H126" i="5"/>
  <c r="G126" i="5"/>
  <c r="F126" i="5"/>
  <c r="J130" i="5"/>
  <c r="I130" i="5"/>
  <c r="H130" i="5"/>
  <c r="G130" i="5"/>
  <c r="F130" i="5"/>
  <c r="J124" i="5"/>
  <c r="I124" i="5"/>
  <c r="H124" i="5"/>
  <c r="G124" i="5"/>
  <c r="F124" i="5"/>
  <c r="J136" i="5"/>
  <c r="I136" i="5"/>
  <c r="H136" i="5"/>
  <c r="G136" i="5"/>
  <c r="F136" i="5"/>
  <c r="J36" i="5"/>
  <c r="I36" i="5"/>
  <c r="H36" i="5"/>
  <c r="G36" i="5"/>
  <c r="F36" i="5"/>
  <c r="J138" i="5"/>
  <c r="I138" i="5"/>
  <c r="H138" i="5"/>
  <c r="G138" i="5"/>
  <c r="F138" i="5"/>
  <c r="J139" i="5"/>
  <c r="I139" i="5"/>
  <c r="H139" i="5"/>
  <c r="G139" i="5"/>
  <c r="F139" i="5"/>
  <c r="J131" i="5"/>
  <c r="I131" i="5"/>
  <c r="H131" i="5"/>
  <c r="G131" i="5"/>
  <c r="F131" i="5"/>
  <c r="J135" i="5"/>
  <c r="I135" i="5"/>
  <c r="H135" i="5"/>
  <c r="G135" i="5"/>
  <c r="F135" i="5"/>
  <c r="J125" i="5"/>
  <c r="I125" i="5"/>
  <c r="H125" i="5"/>
  <c r="G125" i="5"/>
  <c r="F125" i="5"/>
  <c r="J115" i="5"/>
  <c r="I115" i="5"/>
  <c r="H115" i="5"/>
  <c r="G115" i="5"/>
  <c r="F115" i="5"/>
  <c r="J119" i="5"/>
  <c r="I119" i="5"/>
  <c r="H119" i="5"/>
  <c r="G119" i="5"/>
  <c r="F119" i="5"/>
  <c r="J134" i="5"/>
  <c r="I134" i="5"/>
  <c r="H134" i="5"/>
  <c r="G134" i="5"/>
  <c r="F134" i="5"/>
  <c r="J132" i="5"/>
  <c r="I132" i="5"/>
  <c r="H132" i="5"/>
  <c r="G132" i="5"/>
  <c r="F132" i="5"/>
  <c r="J144" i="5"/>
  <c r="I144" i="5"/>
  <c r="H144" i="5"/>
  <c r="G144" i="5"/>
  <c r="F144" i="5"/>
  <c r="J133" i="5"/>
  <c r="I133" i="5"/>
  <c r="H133" i="5"/>
  <c r="G133" i="5"/>
  <c r="F133" i="5"/>
  <c r="J143" i="5"/>
  <c r="I143" i="5"/>
  <c r="H143" i="5"/>
  <c r="G143" i="5"/>
  <c r="F143" i="5"/>
  <c r="J141" i="5"/>
  <c r="I141" i="5"/>
  <c r="H141" i="5"/>
  <c r="G141" i="5"/>
  <c r="F141" i="5"/>
  <c r="J142" i="5"/>
  <c r="I142" i="5"/>
  <c r="H142" i="5"/>
  <c r="G142" i="5"/>
  <c r="F142" i="5"/>
  <c r="J140" i="5"/>
  <c r="I140" i="5"/>
  <c r="H140" i="5"/>
  <c r="G140" i="5"/>
  <c r="F140" i="5"/>
  <c r="J137" i="5"/>
  <c r="I137" i="5"/>
  <c r="H137" i="5"/>
  <c r="G137" i="5"/>
  <c r="F137" i="5"/>
  <c r="J129" i="5"/>
  <c r="I129" i="5"/>
  <c r="H129" i="5"/>
  <c r="G129" i="5"/>
  <c r="F129" i="5"/>
  <c r="J5" i="5"/>
  <c r="I5" i="5"/>
  <c r="H5" i="5"/>
  <c r="G5" i="5"/>
  <c r="F5" i="5"/>
  <c r="J17" i="5"/>
  <c r="I17" i="5"/>
  <c r="H17" i="5"/>
  <c r="G17" i="5"/>
  <c r="F17" i="5"/>
  <c r="J16" i="5"/>
  <c r="I16" i="5"/>
  <c r="H16" i="5"/>
  <c r="G16" i="5"/>
  <c r="F16" i="5"/>
  <c r="J69" i="5"/>
  <c r="I69" i="5"/>
  <c r="H69" i="5"/>
  <c r="G69" i="5"/>
  <c r="F69" i="5"/>
  <c r="J6" i="5"/>
  <c r="I6" i="5"/>
  <c r="H6" i="5"/>
  <c r="G6" i="5"/>
  <c r="F6" i="5"/>
  <c r="J2" i="5"/>
  <c r="I2" i="5"/>
  <c r="H2" i="5"/>
  <c r="G2" i="5"/>
  <c r="F2" i="5"/>
  <c r="J21" i="5"/>
  <c r="I21" i="5"/>
  <c r="H21" i="5"/>
  <c r="G21" i="5"/>
  <c r="F21" i="5"/>
  <c r="J19" i="5"/>
  <c r="I19" i="5"/>
  <c r="H19" i="5"/>
  <c r="G19" i="5"/>
  <c r="F19" i="5"/>
  <c r="J3" i="5"/>
  <c r="I3" i="5"/>
  <c r="H3" i="5"/>
  <c r="G3" i="5"/>
  <c r="F3" i="5"/>
  <c r="J27" i="5"/>
  <c r="I27" i="5"/>
  <c r="H27" i="5"/>
  <c r="G27" i="5"/>
  <c r="F27" i="5"/>
  <c r="J8" i="5"/>
  <c r="I8" i="5"/>
  <c r="H8" i="5"/>
  <c r="G8" i="5"/>
  <c r="F8" i="5"/>
  <c r="J13" i="5"/>
  <c r="I13" i="5"/>
  <c r="H13" i="5"/>
  <c r="G13" i="5"/>
  <c r="F13" i="5"/>
  <c r="J11" i="5"/>
  <c r="I11" i="5"/>
  <c r="H11" i="5"/>
  <c r="G11" i="5"/>
  <c r="F11" i="5"/>
  <c r="J12" i="5"/>
  <c r="I12" i="5"/>
  <c r="H12" i="5"/>
  <c r="G12" i="5"/>
  <c r="F12" i="5"/>
  <c r="J10" i="5"/>
  <c r="I10" i="5"/>
  <c r="H10" i="5"/>
  <c r="G10" i="5"/>
  <c r="F10" i="5"/>
  <c r="J4" i="5"/>
  <c r="I4" i="5"/>
  <c r="H4" i="5"/>
  <c r="G4" i="5"/>
  <c r="F4" i="5"/>
  <c r="J30" i="5"/>
  <c r="I30" i="5"/>
  <c r="H30" i="5"/>
  <c r="G30" i="5"/>
  <c r="F30" i="5"/>
  <c r="J24" i="5"/>
  <c r="I24" i="5"/>
  <c r="H24" i="5"/>
  <c r="G24" i="5"/>
  <c r="F24" i="5"/>
  <c r="J26" i="5"/>
  <c r="I26" i="5"/>
  <c r="H26" i="5"/>
  <c r="G26" i="5"/>
  <c r="F26" i="5"/>
  <c r="J23" i="5"/>
  <c r="I23" i="5"/>
  <c r="H23" i="5"/>
  <c r="G23" i="5"/>
  <c r="F23" i="5"/>
  <c r="J7" i="5"/>
  <c r="I7" i="5"/>
  <c r="H7" i="5"/>
  <c r="G7" i="5"/>
  <c r="F7" i="5"/>
  <c r="J15" i="5"/>
  <c r="I15" i="5"/>
  <c r="H15" i="5"/>
  <c r="G15" i="5"/>
  <c r="F15" i="5"/>
  <c r="J32" i="5"/>
  <c r="I32" i="5"/>
  <c r="H32" i="5"/>
  <c r="G32" i="5"/>
  <c r="F32" i="5"/>
  <c r="J9" i="5"/>
  <c r="I9" i="5"/>
  <c r="H9" i="5"/>
  <c r="G9" i="5"/>
  <c r="F9" i="5"/>
  <c r="J18" i="5"/>
  <c r="I18" i="5"/>
  <c r="H18" i="5"/>
  <c r="G18" i="5"/>
  <c r="F18" i="5"/>
  <c r="J25" i="5"/>
  <c r="I25" i="5"/>
  <c r="H25" i="5"/>
  <c r="G25" i="5"/>
  <c r="F25" i="5"/>
  <c r="J20" i="5"/>
  <c r="I20" i="5"/>
  <c r="H20" i="5"/>
  <c r="G20" i="5"/>
  <c r="F20" i="5"/>
  <c r="J31" i="5"/>
  <c r="I31" i="5"/>
  <c r="H31" i="5"/>
  <c r="G31" i="5"/>
  <c r="F31" i="5"/>
  <c r="J14" i="5"/>
  <c r="I14" i="5"/>
  <c r="H14" i="5"/>
  <c r="G14" i="5"/>
  <c r="F14" i="5"/>
  <c r="J29" i="5"/>
  <c r="I29" i="5"/>
  <c r="H29" i="5"/>
  <c r="G29" i="5"/>
  <c r="F29" i="5"/>
  <c r="J28" i="5"/>
  <c r="I28" i="5"/>
  <c r="H28" i="5"/>
  <c r="G28" i="5"/>
  <c r="F28" i="5"/>
  <c r="J22" i="5"/>
  <c r="I22" i="5"/>
  <c r="H22" i="5"/>
  <c r="G22" i="5"/>
  <c r="F22" i="5"/>
  <c r="J102" i="5"/>
  <c r="I102" i="5"/>
  <c r="H102" i="5"/>
  <c r="G102" i="5"/>
  <c r="F102" i="5"/>
  <c r="J50" i="5"/>
  <c r="I50" i="5"/>
  <c r="H50" i="5"/>
  <c r="G50" i="5"/>
  <c r="F50" i="5"/>
  <c r="J86" i="5"/>
  <c r="I86" i="5"/>
  <c r="H86" i="5"/>
  <c r="G86" i="5"/>
  <c r="F86" i="5"/>
  <c r="J44" i="5"/>
  <c r="I44" i="5"/>
  <c r="H44" i="5"/>
  <c r="G44" i="5"/>
  <c r="F44" i="5"/>
  <c r="J52" i="5"/>
  <c r="I52" i="5"/>
  <c r="H52" i="5"/>
  <c r="G52" i="5"/>
  <c r="F52" i="5"/>
  <c r="J98" i="5"/>
  <c r="I98" i="5"/>
  <c r="H98" i="5"/>
  <c r="G98" i="5"/>
  <c r="F98" i="5"/>
  <c r="J48" i="5"/>
  <c r="I48" i="5"/>
  <c r="H48" i="5"/>
  <c r="G48" i="5"/>
  <c r="F48" i="5"/>
  <c r="J55" i="5"/>
  <c r="I55" i="5"/>
  <c r="H55" i="5"/>
  <c r="G55" i="5"/>
  <c r="F55" i="5"/>
  <c r="J57" i="5"/>
  <c r="I57" i="5"/>
  <c r="H57" i="5"/>
  <c r="G57" i="5"/>
  <c r="F57" i="5"/>
  <c r="J77" i="5"/>
  <c r="I77" i="5"/>
  <c r="H77" i="5"/>
  <c r="G77" i="5"/>
  <c r="F77" i="5"/>
  <c r="J64" i="5"/>
  <c r="I64" i="5"/>
  <c r="H64" i="5"/>
  <c r="G64" i="5"/>
  <c r="F64" i="5"/>
  <c r="J46" i="5"/>
  <c r="I46" i="5"/>
  <c r="H46" i="5"/>
  <c r="G46" i="5"/>
  <c r="F46" i="5"/>
  <c r="J84" i="5"/>
  <c r="I84" i="5"/>
  <c r="H84" i="5"/>
  <c r="G84" i="5"/>
  <c r="F84" i="5"/>
  <c r="J62" i="5"/>
  <c r="I62" i="5"/>
  <c r="H62" i="5"/>
  <c r="G62" i="5"/>
  <c r="F62" i="5"/>
  <c r="J40" i="5"/>
  <c r="I40" i="5"/>
  <c r="H40" i="5"/>
  <c r="G40" i="5"/>
  <c r="F40" i="5"/>
  <c r="J53" i="5"/>
  <c r="I53" i="5"/>
  <c r="H53" i="5"/>
  <c r="G53" i="5"/>
  <c r="F53" i="5"/>
  <c r="J56" i="5"/>
  <c r="I56" i="5"/>
  <c r="H56" i="5"/>
  <c r="G56" i="5"/>
  <c r="F56" i="5"/>
  <c r="J68" i="5"/>
  <c r="I68" i="5"/>
  <c r="H68" i="5"/>
  <c r="G68" i="5"/>
  <c r="F68" i="5"/>
  <c r="J80" i="5"/>
  <c r="I80" i="5"/>
  <c r="H80" i="5"/>
  <c r="G80" i="5"/>
  <c r="F80" i="5"/>
  <c r="J74" i="5"/>
  <c r="I74" i="5"/>
  <c r="H74" i="5"/>
  <c r="G74" i="5"/>
  <c r="F74" i="5"/>
  <c r="J71" i="5"/>
  <c r="I71" i="5"/>
  <c r="H71" i="5"/>
  <c r="G71" i="5"/>
  <c r="F71" i="5"/>
  <c r="J39" i="5"/>
  <c r="I39" i="5"/>
  <c r="H39" i="5"/>
  <c r="G39" i="5"/>
  <c r="F39" i="5"/>
  <c r="J88" i="5"/>
  <c r="I88" i="5"/>
  <c r="H88" i="5"/>
  <c r="G88" i="5"/>
  <c r="F88" i="5"/>
  <c r="J61" i="5"/>
  <c r="I61" i="5"/>
  <c r="H61" i="5"/>
  <c r="G61" i="5"/>
  <c r="F61" i="5"/>
  <c r="J47" i="5"/>
  <c r="I47" i="5"/>
  <c r="H47" i="5"/>
  <c r="G47" i="5"/>
  <c r="F47" i="5"/>
  <c r="J51" i="5"/>
  <c r="I51" i="5"/>
  <c r="H51" i="5"/>
  <c r="G51" i="5"/>
  <c r="F51" i="5"/>
  <c r="J38" i="5"/>
  <c r="I38" i="5"/>
  <c r="H38" i="5"/>
  <c r="G38" i="5"/>
  <c r="F38" i="5"/>
  <c r="J45" i="5"/>
  <c r="I45" i="5"/>
  <c r="H45" i="5"/>
  <c r="G45" i="5"/>
  <c r="F45" i="5"/>
  <c r="J49" i="5"/>
  <c r="I49" i="5"/>
  <c r="H49" i="5"/>
  <c r="G49" i="5"/>
  <c r="F49" i="5"/>
  <c r="J100" i="5"/>
  <c r="I100" i="5"/>
  <c r="H100" i="5"/>
  <c r="G100" i="5"/>
  <c r="F100" i="5"/>
  <c r="J93" i="5"/>
  <c r="I93" i="5"/>
  <c r="H93" i="5"/>
  <c r="G93" i="5"/>
  <c r="F93" i="5"/>
  <c r="J87" i="5"/>
  <c r="I87" i="5"/>
  <c r="H87" i="5"/>
  <c r="G87" i="5"/>
  <c r="F87" i="5"/>
  <c r="J60" i="5"/>
  <c r="I60" i="5"/>
  <c r="H60" i="5"/>
  <c r="G60" i="5"/>
  <c r="F60" i="5"/>
  <c r="J78" i="5"/>
  <c r="I78" i="5"/>
  <c r="H78" i="5"/>
  <c r="G78" i="5"/>
  <c r="F78" i="5"/>
  <c r="J92" i="5"/>
  <c r="I92" i="5"/>
  <c r="H92" i="5"/>
  <c r="G92" i="5"/>
  <c r="F92" i="5"/>
  <c r="J54" i="5"/>
  <c r="I54" i="5"/>
  <c r="H54" i="5"/>
  <c r="G54" i="5"/>
  <c r="F54" i="5"/>
  <c r="J63" i="5"/>
  <c r="I63" i="5"/>
  <c r="H63" i="5"/>
  <c r="G63" i="5"/>
  <c r="F63" i="5"/>
  <c r="J82" i="5"/>
  <c r="I82" i="5"/>
  <c r="H82" i="5"/>
  <c r="G82" i="5"/>
  <c r="F82" i="5"/>
  <c r="J41" i="5"/>
  <c r="I41" i="5"/>
  <c r="H41" i="5"/>
  <c r="G41" i="5"/>
  <c r="F41" i="5"/>
  <c r="J90" i="5"/>
  <c r="I90" i="5"/>
  <c r="H90" i="5"/>
  <c r="G90" i="5"/>
  <c r="F90" i="5"/>
  <c r="J95" i="5"/>
  <c r="I95" i="5"/>
  <c r="H95" i="5"/>
  <c r="G95" i="5"/>
  <c r="F95" i="5"/>
  <c r="J59" i="5"/>
  <c r="I59" i="5"/>
  <c r="H59" i="5"/>
  <c r="G59" i="5"/>
  <c r="F59" i="5"/>
  <c r="J65" i="5"/>
  <c r="I65" i="5"/>
  <c r="H65" i="5"/>
  <c r="G65" i="5"/>
  <c r="F65" i="5"/>
  <c r="J67" i="5"/>
  <c r="I67" i="5"/>
  <c r="H67" i="5"/>
  <c r="G67" i="5"/>
  <c r="F67" i="5"/>
  <c r="J43" i="5"/>
  <c r="I43" i="5"/>
  <c r="H43" i="5"/>
  <c r="G43" i="5"/>
  <c r="F43" i="5"/>
  <c r="J58" i="5"/>
  <c r="I58" i="5"/>
  <c r="H58" i="5"/>
  <c r="G58" i="5"/>
  <c r="F58" i="5"/>
  <c r="J81" i="5"/>
  <c r="I81" i="5"/>
  <c r="H81" i="5"/>
  <c r="G81" i="5"/>
  <c r="F81" i="5"/>
  <c r="J42" i="5"/>
  <c r="I42" i="5"/>
  <c r="H42" i="5"/>
  <c r="G42" i="5"/>
  <c r="F42" i="5"/>
  <c r="J66" i="5"/>
  <c r="I66" i="5"/>
  <c r="H66" i="5"/>
  <c r="G66" i="5"/>
  <c r="F66" i="5"/>
  <c r="J79" i="5"/>
  <c r="I79" i="5"/>
  <c r="H79" i="5"/>
  <c r="G79" i="5"/>
  <c r="F79" i="5"/>
  <c r="J83" i="5"/>
  <c r="I83" i="5"/>
  <c r="H83" i="5"/>
  <c r="G83" i="5"/>
  <c r="F83" i="5"/>
  <c r="J85" i="5"/>
  <c r="I85" i="5"/>
  <c r="H85" i="5"/>
  <c r="G85" i="5"/>
  <c r="F85" i="5"/>
  <c r="J75" i="5"/>
  <c r="I75" i="5"/>
  <c r="H75" i="5"/>
  <c r="G75" i="5"/>
  <c r="F75" i="5"/>
  <c r="J70" i="5"/>
  <c r="I70" i="5"/>
  <c r="H70" i="5"/>
  <c r="G70" i="5"/>
  <c r="F70" i="5"/>
  <c r="J73" i="5"/>
  <c r="I73" i="5"/>
  <c r="H73" i="5"/>
  <c r="G73" i="5"/>
  <c r="F73" i="5"/>
  <c r="J72" i="5"/>
  <c r="I72" i="5"/>
  <c r="H72" i="5"/>
  <c r="G72" i="5"/>
  <c r="F72" i="5"/>
  <c r="J101" i="5"/>
  <c r="I101" i="5"/>
  <c r="H101" i="5"/>
  <c r="G101" i="5"/>
  <c r="F101" i="5"/>
  <c r="J96" i="5"/>
  <c r="I96" i="5"/>
  <c r="H96" i="5"/>
  <c r="G96" i="5"/>
  <c r="F96" i="5"/>
  <c r="J99" i="5"/>
  <c r="I99" i="5"/>
  <c r="H99" i="5"/>
  <c r="G99" i="5"/>
  <c r="F99" i="5"/>
  <c r="J89" i="5"/>
  <c r="I89" i="5"/>
  <c r="H89" i="5"/>
  <c r="G89" i="5"/>
  <c r="F89" i="5"/>
  <c r="J97" i="5"/>
  <c r="I97" i="5"/>
  <c r="H97" i="5"/>
  <c r="G97" i="5"/>
  <c r="F97" i="5"/>
  <c r="J94" i="5"/>
  <c r="I94" i="5"/>
  <c r="H94" i="5"/>
  <c r="G94" i="5"/>
  <c r="F94" i="5"/>
  <c r="J76" i="5"/>
  <c r="I76" i="5"/>
  <c r="H76" i="5"/>
  <c r="G76" i="5"/>
  <c r="F76" i="5"/>
  <c r="J91" i="5"/>
  <c r="I91" i="5"/>
  <c r="H91" i="5"/>
  <c r="G91" i="5"/>
  <c r="F91" i="5"/>
  <c r="K86" i="7"/>
  <c r="K87" i="7" s="1"/>
  <c r="K88" i="7" s="1"/>
  <c r="K92" i="7" s="1"/>
  <c r="K93" i="7" s="1"/>
  <c r="K94" i="7" s="1"/>
  <c r="K95" i="7" s="1"/>
  <c r="K96" i="7" s="1"/>
  <c r="K97" i="7" s="1"/>
  <c r="K98" i="7" s="1"/>
  <c r="K63" i="7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55" i="7"/>
  <c r="K56" i="7" s="1"/>
  <c r="K57" i="7" s="1"/>
  <c r="K58" i="7" s="1"/>
  <c r="K59" i="7" s="1"/>
  <c r="K60" i="7" s="1"/>
  <c r="K24" i="7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J50" i="7"/>
  <c r="I50" i="7"/>
  <c r="H50" i="7"/>
  <c r="G50" i="7"/>
  <c r="F50" i="7"/>
  <c r="J44" i="7"/>
  <c r="I44" i="7"/>
  <c r="H44" i="7"/>
  <c r="G44" i="7"/>
  <c r="F44" i="7"/>
  <c r="J41" i="7"/>
  <c r="I41" i="7"/>
  <c r="H41" i="7"/>
  <c r="G41" i="7"/>
  <c r="F41" i="7"/>
  <c r="J40" i="7"/>
  <c r="I40" i="7"/>
  <c r="H40" i="7"/>
  <c r="G40" i="7"/>
  <c r="F40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2" i="7"/>
  <c r="I32" i="7"/>
  <c r="H32" i="7"/>
  <c r="G32" i="7"/>
  <c r="F32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4" i="7"/>
  <c r="I24" i="7"/>
  <c r="H24" i="7"/>
  <c r="G24" i="7"/>
  <c r="F24" i="7"/>
  <c r="J23" i="7"/>
  <c r="I23" i="7"/>
  <c r="H23" i="7"/>
  <c r="G23" i="7"/>
  <c r="F23" i="7"/>
  <c r="J52" i="7"/>
  <c r="I52" i="7"/>
  <c r="H52" i="7"/>
  <c r="G52" i="7"/>
  <c r="F52" i="7"/>
  <c r="J51" i="7"/>
  <c r="I51" i="7"/>
  <c r="H51" i="7"/>
  <c r="G51" i="7"/>
  <c r="F51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3" i="7"/>
  <c r="I43" i="7"/>
  <c r="H43" i="7"/>
  <c r="G43" i="7"/>
  <c r="F43" i="7"/>
  <c r="J42" i="7"/>
  <c r="I42" i="7"/>
  <c r="H42" i="7"/>
  <c r="G42" i="7"/>
  <c r="F42" i="7"/>
  <c r="J39" i="7"/>
  <c r="I39" i="7"/>
  <c r="H39" i="7"/>
  <c r="G39" i="7"/>
  <c r="F39" i="7"/>
  <c r="J33" i="7"/>
  <c r="I33" i="7"/>
  <c r="H33" i="7"/>
  <c r="G33" i="7"/>
  <c r="F33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5" i="7"/>
  <c r="I25" i="7"/>
  <c r="H25" i="7"/>
  <c r="G25" i="7"/>
  <c r="F25" i="7"/>
  <c r="J88" i="7"/>
  <c r="I88" i="7"/>
  <c r="H88" i="7"/>
  <c r="G88" i="7"/>
  <c r="F88" i="7"/>
  <c r="J86" i="7"/>
  <c r="I86" i="7"/>
  <c r="H86" i="7"/>
  <c r="G86" i="7"/>
  <c r="F86" i="7"/>
  <c r="J85" i="7"/>
  <c r="I85" i="7"/>
  <c r="H85" i="7"/>
  <c r="G85" i="7"/>
  <c r="F85" i="7"/>
  <c r="J87" i="7"/>
  <c r="I87" i="7"/>
  <c r="H87" i="7"/>
  <c r="G87" i="7"/>
  <c r="F87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96" i="7"/>
  <c r="I96" i="7"/>
  <c r="H96" i="7"/>
  <c r="G96" i="7"/>
  <c r="F96" i="7"/>
  <c r="J94" i="7"/>
  <c r="I94" i="7"/>
  <c r="H94" i="7"/>
  <c r="G94" i="7"/>
  <c r="F94" i="7"/>
  <c r="J98" i="7"/>
  <c r="I98" i="7"/>
  <c r="H98" i="7"/>
  <c r="G98" i="7"/>
  <c r="F98" i="7"/>
  <c r="J97" i="7"/>
  <c r="I97" i="7"/>
  <c r="H97" i="7"/>
  <c r="G97" i="7"/>
  <c r="F97" i="7"/>
  <c r="J95" i="7"/>
  <c r="I95" i="7"/>
  <c r="H95" i="7"/>
  <c r="G95" i="7"/>
  <c r="F95" i="7"/>
  <c r="J93" i="7"/>
  <c r="I93" i="7"/>
  <c r="H93" i="7"/>
  <c r="G93" i="7"/>
  <c r="F93" i="7"/>
  <c r="J55" i="7"/>
  <c r="I55" i="7"/>
  <c r="H55" i="7"/>
  <c r="G55" i="7"/>
  <c r="F55" i="7"/>
  <c r="J57" i="7"/>
  <c r="I57" i="7"/>
  <c r="H57" i="7"/>
  <c r="G57" i="7"/>
  <c r="F57" i="7"/>
  <c r="J60" i="7"/>
  <c r="I60" i="7"/>
  <c r="H60" i="7"/>
  <c r="G60" i="7"/>
  <c r="F60" i="7"/>
  <c r="J54" i="7"/>
  <c r="I54" i="7"/>
  <c r="H54" i="7"/>
  <c r="G54" i="7"/>
  <c r="F54" i="7"/>
  <c r="J58" i="7"/>
  <c r="I58" i="7"/>
  <c r="H58" i="7"/>
  <c r="G58" i="7"/>
  <c r="F58" i="7"/>
  <c r="J59" i="7"/>
  <c r="I59" i="7"/>
  <c r="H59" i="7"/>
  <c r="G59" i="7"/>
  <c r="F59" i="7"/>
  <c r="J56" i="7"/>
  <c r="I56" i="7"/>
  <c r="H56" i="7"/>
  <c r="G56" i="7"/>
  <c r="F56" i="7"/>
  <c r="J63" i="7"/>
  <c r="I63" i="7"/>
  <c r="H63" i="7"/>
  <c r="G63" i="7"/>
  <c r="F63" i="7"/>
  <c r="J76" i="7"/>
  <c r="I76" i="7"/>
  <c r="H76" i="7"/>
  <c r="G76" i="7"/>
  <c r="F76" i="7"/>
  <c r="J66" i="7"/>
  <c r="I66" i="7"/>
  <c r="H66" i="7"/>
  <c r="G66" i="7"/>
  <c r="F66" i="7"/>
  <c r="J70" i="7"/>
  <c r="I70" i="7"/>
  <c r="H70" i="7"/>
  <c r="G70" i="7"/>
  <c r="F70" i="7"/>
  <c r="J64" i="7"/>
  <c r="I64" i="7"/>
  <c r="H64" i="7"/>
  <c r="G64" i="7"/>
  <c r="F64" i="7"/>
  <c r="J62" i="7"/>
  <c r="I62" i="7"/>
  <c r="H62" i="7"/>
  <c r="G62" i="7"/>
  <c r="F62" i="7"/>
  <c r="J71" i="7"/>
  <c r="I71" i="7"/>
  <c r="H71" i="7"/>
  <c r="G71" i="7"/>
  <c r="F71" i="7"/>
  <c r="J67" i="7"/>
  <c r="I67" i="7"/>
  <c r="H67" i="7"/>
  <c r="G67" i="7"/>
  <c r="F67" i="7"/>
  <c r="J69" i="7"/>
  <c r="I69" i="7"/>
  <c r="H69" i="7"/>
  <c r="G69" i="7"/>
  <c r="F69" i="7"/>
  <c r="J74" i="7"/>
  <c r="I74" i="7"/>
  <c r="H74" i="7"/>
  <c r="G74" i="7"/>
  <c r="F74" i="7"/>
  <c r="J79" i="7"/>
  <c r="I79" i="7"/>
  <c r="H79" i="7"/>
  <c r="G79" i="7"/>
  <c r="F79" i="7"/>
  <c r="J65" i="7"/>
  <c r="I65" i="7"/>
  <c r="H65" i="7"/>
  <c r="G65" i="7"/>
  <c r="F65" i="7"/>
  <c r="J75" i="7"/>
  <c r="I75" i="7"/>
  <c r="H75" i="7"/>
  <c r="G75" i="7"/>
  <c r="F75" i="7"/>
  <c r="J72" i="7"/>
  <c r="I72" i="7"/>
  <c r="H72" i="7"/>
  <c r="G72" i="7"/>
  <c r="F72" i="7"/>
  <c r="J68" i="7"/>
  <c r="I68" i="7"/>
  <c r="H68" i="7"/>
  <c r="G68" i="7"/>
  <c r="F68" i="7"/>
  <c r="J83" i="7"/>
  <c r="I83" i="7"/>
  <c r="H83" i="7"/>
  <c r="G83" i="7"/>
  <c r="F83" i="7"/>
  <c r="J77" i="7"/>
  <c r="I77" i="7"/>
  <c r="H77" i="7"/>
  <c r="G77" i="7"/>
  <c r="F77" i="7"/>
  <c r="J80" i="7"/>
  <c r="I80" i="7"/>
  <c r="H80" i="7"/>
  <c r="G80" i="7"/>
  <c r="F80" i="7"/>
  <c r="J81" i="7"/>
  <c r="I81" i="7"/>
  <c r="H81" i="7"/>
  <c r="G81" i="7"/>
  <c r="F81" i="7"/>
  <c r="J78" i="7"/>
  <c r="I78" i="7"/>
  <c r="H78" i="7"/>
  <c r="G78" i="7"/>
  <c r="F78" i="7"/>
  <c r="J82" i="7"/>
  <c r="I82" i="7"/>
  <c r="H82" i="7"/>
  <c r="G82" i="7"/>
  <c r="F82" i="7"/>
  <c r="J73" i="7"/>
  <c r="I73" i="7"/>
  <c r="H73" i="7"/>
  <c r="G73" i="7"/>
  <c r="F73" i="7"/>
  <c r="J17" i="7"/>
  <c r="I17" i="7"/>
  <c r="H17" i="7"/>
  <c r="G17" i="7"/>
  <c r="F17" i="7"/>
  <c r="J13" i="7"/>
  <c r="I13" i="7"/>
  <c r="H13" i="7"/>
  <c r="G13" i="7"/>
  <c r="F13" i="7"/>
  <c r="J9" i="7"/>
  <c r="I9" i="7"/>
  <c r="H9" i="7"/>
  <c r="G9" i="7"/>
  <c r="F9" i="7"/>
  <c r="J5" i="7"/>
  <c r="I5" i="7"/>
  <c r="H5" i="7"/>
  <c r="G5" i="7"/>
  <c r="F5" i="7"/>
  <c r="J3" i="7"/>
  <c r="I3" i="7"/>
  <c r="H3" i="7"/>
  <c r="G3" i="7"/>
  <c r="F3" i="7"/>
  <c r="J2" i="7"/>
  <c r="I2" i="7"/>
  <c r="H2" i="7"/>
  <c r="G2" i="7"/>
  <c r="F2" i="7"/>
  <c r="J6" i="7"/>
  <c r="I6" i="7"/>
  <c r="H6" i="7"/>
  <c r="G6" i="7"/>
  <c r="F6" i="7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6" i="4"/>
  <c r="J3" i="4"/>
  <c r="I3" i="4"/>
  <c r="H3" i="4"/>
  <c r="G3" i="4"/>
  <c r="F3" i="4"/>
  <c r="J2" i="4"/>
  <c r="I2" i="4"/>
  <c r="H2" i="4"/>
  <c r="G2" i="4"/>
  <c r="F2" i="4"/>
  <c r="J8" i="4"/>
  <c r="I8" i="4"/>
  <c r="H8" i="4"/>
  <c r="G8" i="4"/>
  <c r="F8" i="4"/>
  <c r="J13" i="4"/>
  <c r="I13" i="4"/>
  <c r="H13" i="4"/>
  <c r="G13" i="4"/>
  <c r="F13" i="4"/>
  <c r="J17" i="4"/>
  <c r="I17" i="4"/>
  <c r="H17" i="4"/>
  <c r="G17" i="4"/>
  <c r="F17" i="4"/>
  <c r="J11" i="4"/>
  <c r="I11" i="4"/>
  <c r="H11" i="4"/>
  <c r="G11" i="4"/>
  <c r="F11" i="4"/>
  <c r="J7" i="4"/>
  <c r="I7" i="4"/>
  <c r="H7" i="4"/>
  <c r="G7" i="4"/>
  <c r="F7" i="4"/>
  <c r="J10" i="4"/>
  <c r="I10" i="4"/>
  <c r="H10" i="4"/>
  <c r="G10" i="4"/>
  <c r="F10" i="4"/>
  <c r="J6" i="4"/>
  <c r="I6" i="4"/>
  <c r="H6" i="4"/>
  <c r="G6" i="4"/>
  <c r="F6" i="4"/>
  <c r="J5" i="4"/>
  <c r="I5" i="4"/>
  <c r="H5" i="4"/>
  <c r="G5" i="4"/>
  <c r="F5" i="4"/>
  <c r="J12" i="4"/>
  <c r="I12" i="4"/>
  <c r="H12" i="4"/>
  <c r="G12" i="4"/>
  <c r="F12" i="4"/>
  <c r="J14" i="4"/>
  <c r="I14" i="4"/>
  <c r="H14" i="4"/>
  <c r="G14" i="4"/>
  <c r="F14" i="4"/>
  <c r="J16" i="4"/>
  <c r="I16" i="4"/>
  <c r="H16" i="4"/>
  <c r="G16" i="4"/>
  <c r="F16" i="4"/>
  <c r="J15" i="4"/>
  <c r="I15" i="4"/>
  <c r="H15" i="4"/>
  <c r="G15" i="4"/>
  <c r="F15" i="4"/>
  <c r="J9" i="4"/>
  <c r="I9" i="4"/>
  <c r="H9" i="4"/>
  <c r="G9" i="4"/>
  <c r="F9" i="4"/>
  <c r="K27" i="2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J27" i="2"/>
  <c r="I27" i="2"/>
  <c r="H27" i="2"/>
  <c r="G27" i="2"/>
  <c r="F27" i="2"/>
  <c r="J30" i="2"/>
  <c r="I30" i="2"/>
  <c r="H30" i="2"/>
  <c r="G30" i="2"/>
  <c r="F30" i="2"/>
  <c r="J29" i="2"/>
  <c r="I29" i="2"/>
  <c r="H29" i="2"/>
  <c r="G29" i="2"/>
  <c r="F29" i="2"/>
  <c r="J26" i="2"/>
  <c r="I26" i="2"/>
  <c r="H26" i="2"/>
  <c r="G26" i="2"/>
  <c r="F26" i="2"/>
  <c r="J38" i="2"/>
  <c r="I38" i="2"/>
  <c r="H38" i="2"/>
  <c r="G38" i="2"/>
  <c r="F38" i="2"/>
  <c r="J31" i="2"/>
  <c r="I31" i="2"/>
  <c r="H31" i="2"/>
  <c r="G31" i="2"/>
  <c r="F31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7" i="2"/>
  <c r="I37" i="2"/>
  <c r="H37" i="2"/>
  <c r="G37" i="2"/>
  <c r="F37" i="2"/>
  <c r="J36" i="2"/>
  <c r="I36" i="2"/>
  <c r="H36" i="2"/>
  <c r="G36" i="2"/>
  <c r="F36" i="2"/>
  <c r="J32" i="2"/>
  <c r="I32" i="2"/>
  <c r="H32" i="2"/>
  <c r="G32" i="2"/>
  <c r="F32" i="2"/>
  <c r="J28" i="2"/>
  <c r="I28" i="2"/>
  <c r="H28" i="2"/>
  <c r="G28" i="2"/>
  <c r="F28" i="2"/>
  <c r="J8" i="2"/>
  <c r="I8" i="2"/>
  <c r="H8" i="2"/>
  <c r="G8" i="2"/>
  <c r="F8" i="2"/>
  <c r="J9" i="2"/>
  <c r="I9" i="2"/>
  <c r="H9" i="2"/>
  <c r="G9" i="2"/>
  <c r="F9" i="2"/>
  <c r="J5" i="2"/>
  <c r="I5" i="2"/>
  <c r="H5" i="2"/>
  <c r="G5" i="2"/>
  <c r="F5" i="2"/>
  <c r="J4" i="2"/>
  <c r="I4" i="2"/>
  <c r="H4" i="2"/>
  <c r="G4" i="2"/>
  <c r="F4" i="2"/>
  <c r="J7" i="2"/>
  <c r="I7" i="2"/>
  <c r="H7" i="2"/>
  <c r="G7" i="2"/>
  <c r="F7" i="2"/>
  <c r="J17" i="2"/>
  <c r="I17" i="2"/>
  <c r="H17" i="2"/>
  <c r="G17" i="2"/>
  <c r="F17" i="2"/>
  <c r="J12" i="2"/>
  <c r="I12" i="2"/>
  <c r="H12" i="2"/>
  <c r="G12" i="2"/>
  <c r="F12" i="2"/>
  <c r="J10" i="2"/>
  <c r="I10" i="2"/>
  <c r="H10" i="2"/>
  <c r="G10" i="2"/>
  <c r="F10" i="2"/>
  <c r="J2" i="2"/>
  <c r="I2" i="2"/>
  <c r="H2" i="2"/>
  <c r="G2" i="2"/>
  <c r="F2" i="2"/>
  <c r="J19" i="2"/>
  <c r="I19" i="2"/>
  <c r="H19" i="2"/>
  <c r="G19" i="2"/>
  <c r="F19" i="2"/>
  <c r="J11" i="2"/>
  <c r="I11" i="2"/>
  <c r="H11" i="2"/>
  <c r="G11" i="2"/>
  <c r="F11" i="2"/>
  <c r="J15" i="2"/>
  <c r="I15" i="2"/>
  <c r="H15" i="2"/>
  <c r="G15" i="2"/>
  <c r="F15" i="2"/>
  <c r="J13" i="2"/>
  <c r="I13" i="2"/>
  <c r="H13" i="2"/>
  <c r="G13" i="2"/>
  <c r="F13" i="2"/>
  <c r="J14" i="2"/>
  <c r="I14" i="2"/>
  <c r="H14" i="2"/>
  <c r="G14" i="2"/>
  <c r="F14" i="2"/>
  <c r="J3" i="2"/>
  <c r="I3" i="2"/>
  <c r="H3" i="2"/>
  <c r="G3" i="2"/>
  <c r="F3" i="2"/>
  <c r="J21" i="2"/>
  <c r="I21" i="2"/>
  <c r="H21" i="2"/>
  <c r="G21" i="2"/>
  <c r="F21" i="2"/>
  <c r="J6" i="2"/>
  <c r="I6" i="2"/>
  <c r="H6" i="2"/>
  <c r="G6" i="2"/>
  <c r="F6" i="2"/>
  <c r="J20" i="2"/>
  <c r="I20" i="2"/>
  <c r="H20" i="2"/>
  <c r="G20" i="2"/>
  <c r="F20" i="2"/>
  <c r="J18" i="2"/>
  <c r="I18" i="2"/>
  <c r="H18" i="2"/>
  <c r="G18" i="2"/>
  <c r="F18" i="2"/>
  <c r="J16" i="2"/>
  <c r="I16" i="2"/>
  <c r="H16" i="2"/>
  <c r="G16" i="2"/>
  <c r="F16" i="2"/>
  <c r="J22" i="2"/>
  <c r="I22" i="2"/>
  <c r="H22" i="2"/>
  <c r="G22" i="2"/>
  <c r="F22" i="2"/>
  <c r="L4" i="8"/>
  <c r="L5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J43" i="8"/>
  <c r="N43" i="8" s="1"/>
  <c r="I43" i="8"/>
  <c r="H43" i="8"/>
  <c r="G43" i="8"/>
  <c r="F43" i="8"/>
  <c r="J44" i="8"/>
  <c r="N44" i="8" s="1"/>
  <c r="I44" i="8"/>
  <c r="H44" i="8"/>
  <c r="G44" i="8"/>
  <c r="F44" i="8"/>
  <c r="J45" i="8"/>
  <c r="I45" i="8"/>
  <c r="H45" i="8"/>
  <c r="G45" i="8"/>
  <c r="F45" i="8"/>
  <c r="J42" i="8"/>
  <c r="N42" i="8" s="1"/>
  <c r="I42" i="8"/>
  <c r="H42" i="8"/>
  <c r="G42" i="8"/>
  <c r="F42" i="8"/>
  <c r="J52" i="8"/>
  <c r="N52" i="8" s="1"/>
  <c r="I52" i="8"/>
  <c r="H52" i="8"/>
  <c r="G52" i="8"/>
  <c r="F52" i="8"/>
  <c r="J49" i="8"/>
  <c r="N49" i="8" s="1"/>
  <c r="I49" i="8"/>
  <c r="H49" i="8"/>
  <c r="G49" i="8"/>
  <c r="F49" i="8"/>
  <c r="J48" i="8"/>
  <c r="N48" i="8" s="1"/>
  <c r="I48" i="8"/>
  <c r="H48" i="8"/>
  <c r="G48" i="8"/>
  <c r="F48" i="8"/>
  <c r="J51" i="8"/>
  <c r="N51" i="8" s="1"/>
  <c r="I51" i="8"/>
  <c r="H51" i="8"/>
  <c r="G51" i="8"/>
  <c r="F51" i="8"/>
  <c r="J50" i="8"/>
  <c r="I50" i="8"/>
  <c r="H50" i="8"/>
  <c r="G50" i="8"/>
  <c r="F50" i="8"/>
  <c r="J47" i="8"/>
  <c r="N47" i="8" s="1"/>
  <c r="I47" i="8"/>
  <c r="H47" i="8"/>
  <c r="G47" i="8"/>
  <c r="F47" i="8"/>
  <c r="J30" i="8"/>
  <c r="N30" i="8" s="1"/>
  <c r="I30" i="8"/>
  <c r="H30" i="8"/>
  <c r="G30" i="8"/>
  <c r="F30" i="8"/>
  <c r="J28" i="8"/>
  <c r="N28" i="8" s="1"/>
  <c r="I28" i="8"/>
  <c r="H28" i="8"/>
  <c r="G28" i="8"/>
  <c r="F28" i="8"/>
  <c r="J29" i="8"/>
  <c r="N29" i="8" s="1"/>
  <c r="I29" i="8"/>
  <c r="H29" i="8"/>
  <c r="G29" i="8"/>
  <c r="F29" i="8"/>
  <c r="J31" i="8"/>
  <c r="I31" i="8"/>
  <c r="H31" i="8"/>
  <c r="G31" i="8"/>
  <c r="F31" i="8"/>
  <c r="J27" i="8"/>
  <c r="I27" i="8"/>
  <c r="H27" i="8"/>
  <c r="G27" i="8"/>
  <c r="F27" i="8"/>
  <c r="J34" i="8"/>
  <c r="N34" i="8" s="1"/>
  <c r="I34" i="8"/>
  <c r="H34" i="8"/>
  <c r="G34" i="8"/>
  <c r="F34" i="8"/>
  <c r="J37" i="8"/>
  <c r="N37" i="8" s="1"/>
  <c r="I37" i="8"/>
  <c r="H37" i="8"/>
  <c r="G37" i="8"/>
  <c r="F37" i="8"/>
  <c r="J35" i="8"/>
  <c r="N35" i="8" s="1"/>
  <c r="I35" i="8"/>
  <c r="H35" i="8"/>
  <c r="G35" i="8"/>
  <c r="F35" i="8"/>
  <c r="J40" i="8"/>
  <c r="N40" i="8" s="1"/>
  <c r="I40" i="8"/>
  <c r="H40" i="8"/>
  <c r="G40" i="8"/>
  <c r="F40" i="8"/>
  <c r="J38" i="8"/>
  <c r="N38" i="8" s="1"/>
  <c r="I38" i="8"/>
  <c r="H38" i="8"/>
  <c r="G38" i="8"/>
  <c r="F38" i="8"/>
  <c r="J33" i="8"/>
  <c r="N33" i="8" s="1"/>
  <c r="I33" i="8"/>
  <c r="H33" i="8"/>
  <c r="G33" i="8"/>
  <c r="F33" i="8"/>
  <c r="J39" i="8"/>
  <c r="N39" i="8" s="1"/>
  <c r="I39" i="8"/>
  <c r="H39" i="8"/>
  <c r="G39" i="8"/>
  <c r="F39" i="8"/>
  <c r="J36" i="8"/>
  <c r="I36" i="8"/>
  <c r="H36" i="8"/>
  <c r="G36" i="8"/>
  <c r="F36" i="8"/>
  <c r="J26" i="8"/>
  <c r="I26" i="8"/>
  <c r="H26" i="8"/>
  <c r="G26" i="8"/>
  <c r="F26" i="8"/>
  <c r="J25" i="8"/>
  <c r="I25" i="8"/>
  <c r="H25" i="8"/>
  <c r="G25" i="8"/>
  <c r="F25" i="8"/>
  <c r="J23" i="8"/>
  <c r="N23" i="8" s="1"/>
  <c r="I23" i="8"/>
  <c r="H23" i="8"/>
  <c r="G23" i="8"/>
  <c r="F23" i="8"/>
  <c r="J22" i="8"/>
  <c r="N22" i="8" s="1"/>
  <c r="I22" i="8"/>
  <c r="H22" i="8"/>
  <c r="G22" i="8"/>
  <c r="F22" i="8"/>
  <c r="J21" i="8"/>
  <c r="N21" i="8" s="1"/>
  <c r="I21" i="8"/>
  <c r="H21" i="8"/>
  <c r="G21" i="8"/>
  <c r="F21" i="8"/>
  <c r="J24" i="8"/>
  <c r="N24" i="8" s="1"/>
  <c r="I24" i="8"/>
  <c r="H24" i="8"/>
  <c r="G24" i="8"/>
  <c r="F24" i="8"/>
  <c r="J20" i="8"/>
  <c r="N20" i="8" s="1"/>
  <c r="I20" i="8"/>
  <c r="H20" i="8"/>
  <c r="G20" i="8"/>
  <c r="F20" i="8"/>
  <c r="J19" i="8"/>
  <c r="I19" i="8"/>
  <c r="H19" i="8"/>
  <c r="G19" i="8"/>
  <c r="F19" i="8"/>
  <c r="J5" i="8"/>
  <c r="I5" i="8"/>
  <c r="H5" i="8"/>
  <c r="G5" i="8"/>
  <c r="F5" i="8"/>
  <c r="J4" i="8"/>
  <c r="I4" i="8"/>
  <c r="H4" i="8"/>
  <c r="G4" i="8"/>
  <c r="F4" i="8"/>
  <c r="J9" i="8"/>
  <c r="N9" i="8" s="1"/>
  <c r="I9" i="8"/>
  <c r="H9" i="8"/>
  <c r="G9" i="8"/>
  <c r="F9" i="8"/>
  <c r="J7" i="8"/>
  <c r="I7" i="8"/>
  <c r="H7" i="8"/>
  <c r="G7" i="8"/>
  <c r="F7" i="8"/>
  <c r="J13" i="8"/>
  <c r="I13" i="8"/>
  <c r="H13" i="8"/>
  <c r="G13" i="8"/>
  <c r="F13" i="8"/>
  <c r="J6" i="8"/>
  <c r="N6" i="8" s="1"/>
  <c r="I6" i="8"/>
  <c r="H6" i="8"/>
  <c r="G6" i="8"/>
  <c r="F6" i="8"/>
  <c r="J3" i="8"/>
  <c r="I3" i="8"/>
  <c r="H3" i="8"/>
  <c r="G3" i="8"/>
  <c r="F3" i="8"/>
  <c r="J8" i="8"/>
  <c r="N8" i="8" s="1"/>
  <c r="I8" i="8"/>
  <c r="H8" i="8"/>
  <c r="G8" i="8"/>
  <c r="F8" i="8"/>
  <c r="J18" i="8"/>
  <c r="N18" i="8" s="1"/>
  <c r="I18" i="8"/>
  <c r="H18" i="8"/>
  <c r="G18" i="8"/>
  <c r="F18" i="8"/>
  <c r="J17" i="8"/>
  <c r="N17" i="8" s="1"/>
  <c r="I17" i="8"/>
  <c r="H17" i="8"/>
  <c r="G17" i="8"/>
  <c r="F17" i="8"/>
  <c r="J12" i="8"/>
  <c r="N12" i="8" s="1"/>
  <c r="I12" i="8"/>
  <c r="H12" i="8"/>
  <c r="G12" i="8"/>
  <c r="F12" i="8"/>
  <c r="J16" i="8"/>
  <c r="I16" i="8"/>
  <c r="H16" i="8"/>
  <c r="G16" i="8"/>
  <c r="F16" i="8"/>
  <c r="J11" i="8"/>
  <c r="I11" i="8"/>
  <c r="H11" i="8"/>
  <c r="G11" i="8"/>
  <c r="F11" i="8"/>
  <c r="J14" i="8"/>
  <c r="N14" i="8" s="1"/>
  <c r="I14" i="8"/>
  <c r="H14" i="8"/>
  <c r="G14" i="8"/>
  <c r="F14" i="8"/>
  <c r="J15" i="8"/>
  <c r="N15" i="8" s="1"/>
  <c r="I15" i="8"/>
  <c r="H15" i="8"/>
  <c r="G15" i="8"/>
  <c r="F15" i="8"/>
  <c r="J10" i="8"/>
  <c r="N10" i="8" s="1"/>
  <c r="I10" i="8"/>
  <c r="H10" i="8"/>
  <c r="G10" i="8"/>
  <c r="F10" i="8"/>
  <c r="J8" i="3"/>
  <c r="I8" i="3"/>
  <c r="H8" i="3"/>
  <c r="G8" i="3"/>
  <c r="F8" i="3"/>
  <c r="I5" i="3"/>
  <c r="H5" i="3"/>
  <c r="G5" i="3"/>
  <c r="F5" i="3"/>
  <c r="J4" i="3"/>
  <c r="I4" i="3"/>
  <c r="H4" i="3"/>
  <c r="G4" i="3"/>
  <c r="F4" i="3"/>
  <c r="J13" i="3"/>
  <c r="I13" i="3"/>
  <c r="H13" i="3"/>
  <c r="G13" i="3"/>
  <c r="F13" i="3"/>
  <c r="J11" i="3"/>
  <c r="I11" i="3"/>
  <c r="H11" i="3"/>
  <c r="G11" i="3"/>
  <c r="F11" i="3"/>
  <c r="J7" i="3"/>
  <c r="I7" i="3"/>
  <c r="H7" i="3"/>
  <c r="G7" i="3"/>
  <c r="F7" i="3"/>
  <c r="J3" i="3"/>
  <c r="N3" i="3" s="1"/>
  <c r="I3" i="3"/>
  <c r="H3" i="3"/>
  <c r="G3" i="3"/>
  <c r="F3" i="3"/>
  <c r="J10" i="3"/>
  <c r="N5" i="3" s="1"/>
  <c r="I10" i="3"/>
  <c r="H10" i="3"/>
  <c r="G10" i="3"/>
  <c r="F10" i="3"/>
  <c r="K32" i="6"/>
  <c r="K33" i="6" s="1"/>
  <c r="J49" i="6"/>
  <c r="I49" i="6"/>
  <c r="H49" i="6"/>
  <c r="G49" i="6"/>
  <c r="F49" i="6"/>
  <c r="J48" i="6"/>
  <c r="I48" i="6"/>
  <c r="H48" i="6"/>
  <c r="G48" i="6"/>
  <c r="F48" i="6"/>
  <c r="J41" i="6"/>
  <c r="I41" i="6"/>
  <c r="H41" i="6"/>
  <c r="G41" i="6"/>
  <c r="F41" i="6"/>
  <c r="J40" i="6"/>
  <c r="I40" i="6"/>
  <c r="H40" i="6"/>
  <c r="G40" i="6"/>
  <c r="F40" i="6"/>
  <c r="J47" i="6"/>
  <c r="I47" i="6"/>
  <c r="H47" i="6"/>
  <c r="G47" i="6"/>
  <c r="F47" i="6"/>
  <c r="J46" i="6"/>
  <c r="I46" i="6"/>
  <c r="H46" i="6"/>
  <c r="G46" i="6"/>
  <c r="F46" i="6"/>
  <c r="J39" i="6"/>
  <c r="I39" i="6"/>
  <c r="H39" i="6"/>
  <c r="G39" i="6"/>
  <c r="F39" i="6"/>
  <c r="J45" i="6"/>
  <c r="I45" i="6"/>
  <c r="H45" i="6"/>
  <c r="G45" i="6"/>
  <c r="F45" i="6"/>
  <c r="J38" i="6"/>
  <c r="I38" i="6"/>
  <c r="H38" i="6"/>
  <c r="G38" i="6"/>
  <c r="F38" i="6"/>
  <c r="J37" i="6"/>
  <c r="I37" i="6"/>
  <c r="H37" i="6"/>
  <c r="G37" i="6"/>
  <c r="F37" i="6"/>
  <c r="J44" i="6"/>
  <c r="I44" i="6"/>
  <c r="H44" i="6"/>
  <c r="G44" i="6"/>
  <c r="F44" i="6"/>
  <c r="J43" i="6"/>
  <c r="I43" i="6"/>
  <c r="H43" i="6"/>
  <c r="G43" i="6"/>
  <c r="F43" i="6"/>
  <c r="J36" i="6"/>
  <c r="I36" i="6"/>
  <c r="H36" i="6"/>
  <c r="G36" i="6"/>
  <c r="F36" i="6"/>
  <c r="J35" i="6"/>
  <c r="I35" i="6"/>
  <c r="H35" i="6"/>
  <c r="G35" i="6"/>
  <c r="F35" i="6"/>
  <c r="J23" i="6"/>
  <c r="I23" i="6"/>
  <c r="H23" i="6"/>
  <c r="G23" i="6"/>
  <c r="F23" i="6"/>
  <c r="J33" i="6"/>
  <c r="I33" i="6"/>
  <c r="H33" i="6"/>
  <c r="G33" i="6"/>
  <c r="F33" i="6"/>
  <c r="J22" i="6"/>
  <c r="I22" i="6"/>
  <c r="H22" i="6"/>
  <c r="G22" i="6"/>
  <c r="F22" i="6"/>
  <c r="J32" i="6"/>
  <c r="I32" i="6"/>
  <c r="H32" i="6"/>
  <c r="G32" i="6"/>
  <c r="F32" i="6"/>
  <c r="J20" i="6"/>
  <c r="I20" i="6"/>
  <c r="H20" i="6"/>
  <c r="G20" i="6"/>
  <c r="F20" i="6"/>
  <c r="J31" i="6"/>
  <c r="I31" i="6"/>
  <c r="H31" i="6"/>
  <c r="G31" i="6"/>
  <c r="F31" i="6"/>
  <c r="J21" i="6"/>
  <c r="I21" i="6"/>
  <c r="H21" i="6"/>
  <c r="G21" i="6"/>
  <c r="F21" i="6"/>
  <c r="J30" i="6"/>
  <c r="I30" i="6"/>
  <c r="H30" i="6"/>
  <c r="G30" i="6"/>
  <c r="F30" i="6"/>
  <c r="J28" i="6"/>
  <c r="I28" i="6"/>
  <c r="H28" i="6"/>
  <c r="G28" i="6"/>
  <c r="F28" i="6"/>
  <c r="J19" i="6"/>
  <c r="I19" i="6"/>
  <c r="H19" i="6"/>
  <c r="G19" i="6"/>
  <c r="F19" i="6"/>
  <c r="J27" i="6"/>
  <c r="I27" i="6"/>
  <c r="H27" i="6"/>
  <c r="G27" i="6"/>
  <c r="F27" i="6"/>
  <c r="J18" i="6"/>
  <c r="I18" i="6"/>
  <c r="H18" i="6"/>
  <c r="G18" i="6"/>
  <c r="F18" i="6"/>
  <c r="J26" i="6"/>
  <c r="I26" i="6"/>
  <c r="H26" i="6"/>
  <c r="G26" i="6"/>
  <c r="F26" i="6"/>
  <c r="J25" i="6"/>
  <c r="I25" i="6"/>
  <c r="H25" i="6"/>
  <c r="G25" i="6"/>
  <c r="F25" i="6"/>
  <c r="J17" i="6"/>
  <c r="I17" i="6"/>
  <c r="H17" i="6"/>
  <c r="G17" i="6"/>
  <c r="F17" i="6"/>
  <c r="J8" i="6"/>
  <c r="I8" i="6"/>
  <c r="H8" i="6"/>
  <c r="G8" i="6"/>
  <c r="F8" i="6"/>
  <c r="J7" i="6"/>
  <c r="I7" i="6"/>
  <c r="H7" i="6"/>
  <c r="G7" i="6"/>
  <c r="F7" i="6"/>
  <c r="J16" i="6"/>
  <c r="I16" i="6"/>
  <c r="H16" i="6"/>
  <c r="G16" i="6"/>
  <c r="F16" i="6"/>
  <c r="J6" i="6"/>
  <c r="I6" i="6"/>
  <c r="H6" i="6"/>
  <c r="G6" i="6"/>
  <c r="F6" i="6"/>
  <c r="J5" i="6"/>
  <c r="I5" i="6"/>
  <c r="H5" i="6"/>
  <c r="G5" i="6"/>
  <c r="F5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4" i="6"/>
  <c r="I4" i="6"/>
  <c r="H4" i="6"/>
  <c r="G4" i="6"/>
  <c r="F4" i="6"/>
  <c r="J11" i="6"/>
  <c r="I11" i="6"/>
  <c r="H11" i="6"/>
  <c r="G11" i="6"/>
  <c r="F11" i="6"/>
  <c r="J3" i="6"/>
  <c r="I3" i="6"/>
  <c r="H3" i="6"/>
  <c r="G3" i="6"/>
  <c r="F3" i="6"/>
  <c r="J2" i="6"/>
  <c r="I2" i="6"/>
  <c r="H2" i="6"/>
  <c r="G2" i="6"/>
  <c r="F2" i="6"/>
  <c r="K47" i="9"/>
  <c r="K48" i="9" s="1"/>
  <c r="K49" i="9" s="1"/>
  <c r="K50" i="9" s="1"/>
  <c r="K51" i="9" s="1"/>
  <c r="K52" i="9" s="1"/>
  <c r="K53" i="9" s="1"/>
  <c r="K33" i="9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5" i="9"/>
  <c r="I25" i="9"/>
  <c r="H25" i="9"/>
  <c r="G25" i="9"/>
  <c r="F25" i="9"/>
  <c r="J29" i="9"/>
  <c r="I29" i="9"/>
  <c r="H29" i="9"/>
  <c r="G29" i="9"/>
  <c r="F29" i="9"/>
  <c r="J24" i="9"/>
  <c r="I24" i="9"/>
  <c r="H24" i="9"/>
  <c r="G24" i="9"/>
  <c r="F24" i="9"/>
  <c r="J23" i="9"/>
  <c r="I23" i="9"/>
  <c r="H23" i="9"/>
  <c r="G23" i="9"/>
  <c r="F23" i="9"/>
  <c r="J28" i="9"/>
  <c r="I28" i="9"/>
  <c r="H28" i="9"/>
  <c r="G28" i="9"/>
  <c r="F28" i="9"/>
  <c r="J27" i="9"/>
  <c r="I27" i="9"/>
  <c r="H27" i="9"/>
  <c r="G27" i="9"/>
  <c r="F27" i="9"/>
  <c r="J22" i="9"/>
  <c r="I22" i="9"/>
  <c r="H22" i="9"/>
  <c r="G22" i="9"/>
  <c r="L152" i="9" s="1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B61" i="9" s="1"/>
  <c r="I2" i="9"/>
  <c r="H2" i="9"/>
  <c r="G2" i="9"/>
  <c r="F2" i="9"/>
  <c r="J22" i="11"/>
  <c r="I22" i="11"/>
  <c r="H22" i="11"/>
  <c r="G22" i="11"/>
  <c r="F22" i="11"/>
  <c r="J11" i="11"/>
  <c r="I11" i="11"/>
  <c r="H11" i="11"/>
  <c r="G11" i="11"/>
  <c r="F11" i="11"/>
  <c r="J10" i="11"/>
  <c r="I10" i="11"/>
  <c r="H10" i="11"/>
  <c r="G10" i="11"/>
  <c r="F10" i="11"/>
  <c r="J6" i="11"/>
  <c r="I6" i="11"/>
  <c r="H6" i="11"/>
  <c r="G6" i="11"/>
  <c r="F6" i="11"/>
  <c r="J16" i="11"/>
  <c r="I16" i="11"/>
  <c r="H16" i="11"/>
  <c r="G16" i="11"/>
  <c r="F16" i="11"/>
  <c r="J15" i="11"/>
  <c r="I15" i="11"/>
  <c r="H15" i="11"/>
  <c r="G15" i="11"/>
  <c r="F15" i="11"/>
  <c r="J9" i="11"/>
  <c r="I9" i="11"/>
  <c r="H9" i="11"/>
  <c r="G9" i="11"/>
  <c r="F9" i="11"/>
  <c r="J21" i="11"/>
  <c r="I21" i="11"/>
  <c r="H21" i="11"/>
  <c r="G21" i="11"/>
  <c r="F21" i="11"/>
  <c r="J20" i="11"/>
  <c r="I20" i="11"/>
  <c r="H20" i="11"/>
  <c r="G20" i="11"/>
  <c r="F20" i="11"/>
  <c r="J5" i="11"/>
  <c r="I5" i="11"/>
  <c r="H5" i="11"/>
  <c r="G5" i="11"/>
  <c r="F5" i="11"/>
  <c r="J19" i="11"/>
  <c r="I19" i="11"/>
  <c r="H19" i="11"/>
  <c r="G19" i="11"/>
  <c r="F19" i="11"/>
  <c r="J8" i="11"/>
  <c r="I8" i="11"/>
  <c r="H8" i="11"/>
  <c r="G8" i="11"/>
  <c r="F8" i="11"/>
  <c r="J18" i="11"/>
  <c r="I18" i="11"/>
  <c r="H18" i="11"/>
  <c r="G18" i="11"/>
  <c r="F18" i="11"/>
  <c r="J4" i="11"/>
  <c r="I4" i="11"/>
  <c r="H4" i="11"/>
  <c r="G4" i="11"/>
  <c r="F4" i="11"/>
  <c r="J3" i="11"/>
  <c r="I3" i="11"/>
  <c r="H3" i="11"/>
  <c r="G3" i="11"/>
  <c r="F3" i="11"/>
  <c r="J2" i="11"/>
  <c r="I2" i="11"/>
  <c r="H2" i="11"/>
  <c r="G2" i="11"/>
  <c r="F2" i="11"/>
  <c r="J14" i="11"/>
  <c r="I14" i="11"/>
  <c r="H14" i="11"/>
  <c r="G14" i="11"/>
  <c r="F14" i="11"/>
  <c r="J13" i="11"/>
  <c r="I13" i="11"/>
  <c r="H13" i="11"/>
  <c r="G13" i="11"/>
  <c r="F13" i="11"/>
  <c r="J4" i="12"/>
  <c r="N4" i="12" s="1"/>
  <c r="I4" i="12"/>
  <c r="H4" i="12"/>
  <c r="G4" i="12"/>
  <c r="F4" i="12"/>
  <c r="J14" i="12"/>
  <c r="N14" i="12" s="1"/>
  <c r="I14" i="12"/>
  <c r="H14" i="12"/>
  <c r="G14" i="12"/>
  <c r="F14" i="12"/>
  <c r="J3" i="12"/>
  <c r="I3" i="12"/>
  <c r="H3" i="12"/>
  <c r="G3" i="12"/>
  <c r="F3" i="12"/>
  <c r="J6" i="12"/>
  <c r="N6" i="12" s="1"/>
  <c r="I6" i="12"/>
  <c r="H6" i="12"/>
  <c r="G6" i="12"/>
  <c r="F6" i="12"/>
  <c r="J13" i="12"/>
  <c r="I13" i="12"/>
  <c r="H13" i="12"/>
  <c r="G13" i="12"/>
  <c r="F13" i="12"/>
  <c r="J12" i="12"/>
  <c r="I12" i="12"/>
  <c r="H12" i="12"/>
  <c r="G12" i="12"/>
  <c r="F12" i="12"/>
  <c r="J10" i="12"/>
  <c r="N10" i="12" s="1"/>
  <c r="I10" i="12"/>
  <c r="H10" i="12"/>
  <c r="G10" i="12"/>
  <c r="F10" i="12"/>
  <c r="J9" i="12"/>
  <c r="N9" i="12" s="1"/>
  <c r="I9" i="12"/>
  <c r="H9" i="12"/>
  <c r="G9" i="12"/>
  <c r="F9" i="12"/>
  <c r="L9" i="13"/>
  <c r="L49" i="14"/>
  <c r="L50" i="14" s="1"/>
  <c r="L51" i="14" s="1"/>
  <c r="L52" i="14" s="1"/>
  <c r="L53" i="14" s="1"/>
  <c r="L54" i="14" s="1"/>
  <c r="L55" i="14" s="1"/>
  <c r="L56" i="14" s="1"/>
  <c r="L48" i="14"/>
  <c r="L34" i="14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15" i="14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4" i="14"/>
  <c r="L5" i="14" s="1"/>
  <c r="L6" i="14" s="1"/>
  <c r="L7" i="14" s="1"/>
  <c r="L8" i="14" s="1"/>
  <c r="L9" i="14" s="1"/>
  <c r="L10" i="14" s="1"/>
  <c r="L11" i="14" s="1"/>
  <c r="L12" i="14" s="1"/>
  <c r="L15" i="15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103" i="16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79" i="16"/>
  <c r="L80" i="16" s="1"/>
  <c r="L81" i="16" s="1"/>
  <c r="L82" i="16" s="1"/>
  <c r="L83" i="16" s="1"/>
  <c r="L84" i="16" s="1"/>
  <c r="L85" i="16" s="1"/>
  <c r="L86" i="16" s="1"/>
  <c r="L87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99" i="16" s="1"/>
  <c r="L100" i="16" s="1"/>
  <c r="L57" i="16"/>
  <c r="L58" i="16" s="1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3" i="16" s="1"/>
  <c r="L74" i="16" s="1"/>
  <c r="L75" i="16" s="1"/>
  <c r="L76" i="16" s="1"/>
  <c r="L27" i="16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4" i="16"/>
  <c r="L5" i="16" s="1"/>
  <c r="L6" i="16" s="1"/>
  <c r="L7" i="16" s="1"/>
  <c r="L8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178" i="17"/>
  <c r="L179" i="17" s="1"/>
  <c r="L180" i="17" s="1"/>
  <c r="L181" i="17" s="1"/>
  <c r="L185" i="17" s="1"/>
  <c r="L186" i="17" s="1"/>
  <c r="L187" i="17" s="1"/>
  <c r="L188" i="17" s="1"/>
  <c r="L189" i="17" s="1"/>
  <c r="L190" i="17" s="1"/>
  <c r="L191" i="17" s="1"/>
  <c r="L192" i="17" s="1"/>
  <c r="L193" i="17" s="1"/>
  <c r="L194" i="17" s="1"/>
  <c r="L195" i="17" s="1"/>
  <c r="L196" i="17" s="1"/>
  <c r="L197" i="17" s="1"/>
  <c r="L198" i="17" s="1"/>
  <c r="L199" i="17" s="1"/>
  <c r="L200" i="17" s="1"/>
  <c r="L201" i="17" s="1"/>
  <c r="L165" i="17"/>
  <c r="L168" i="17" s="1"/>
  <c r="L169" i="17" s="1"/>
  <c r="L120" i="17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139" i="17" s="1"/>
  <c r="L140" i="17" s="1"/>
  <c r="L141" i="17" s="1"/>
  <c r="L142" i="17" s="1"/>
  <c r="L143" i="17" s="1"/>
  <c r="L144" i="17" s="1"/>
  <c r="L145" i="17" s="1"/>
  <c r="L146" i="17" s="1"/>
  <c r="L147" i="17" s="1"/>
  <c r="L148" i="17" s="1"/>
  <c r="L149" i="17" s="1"/>
  <c r="L150" i="17" s="1"/>
  <c r="L151" i="17" s="1"/>
  <c r="L152" i="17" s="1"/>
  <c r="L153" i="17" s="1"/>
  <c r="L154" i="17" s="1"/>
  <c r="L155" i="17" s="1"/>
  <c r="L156" i="17" s="1"/>
  <c r="L157" i="17" s="1"/>
  <c r="L158" i="17" s="1"/>
  <c r="L159" i="17" s="1"/>
  <c r="L160" i="17" s="1"/>
  <c r="L161" i="17" s="1"/>
  <c r="L162" i="17" s="1"/>
  <c r="L95" i="17"/>
  <c r="L96" i="17" s="1"/>
  <c r="L97" i="17" s="1"/>
  <c r="L98" i="17" s="1"/>
  <c r="L99" i="17" s="1"/>
  <c r="L102" i="17" s="1"/>
  <c r="L103" i="17" s="1"/>
  <c r="L104" i="17" s="1"/>
  <c r="L105" i="17" s="1"/>
  <c r="L106" i="17" s="1"/>
  <c r="L107" i="17" s="1"/>
  <c r="L108" i="17" s="1"/>
  <c r="L109" i="17" s="1"/>
  <c r="L110" i="17" s="1"/>
  <c r="L111" i="17" s="1"/>
  <c r="L112" i="17" s="1"/>
  <c r="L113" i="17" s="1"/>
  <c r="K112" i="17"/>
  <c r="J112" i="17"/>
  <c r="I112" i="17"/>
  <c r="H112" i="17"/>
  <c r="G112" i="17"/>
  <c r="K161" i="17"/>
  <c r="J161" i="17"/>
  <c r="I161" i="17"/>
  <c r="H161" i="17"/>
  <c r="G161" i="17"/>
  <c r="K51" i="17"/>
  <c r="J51" i="17"/>
  <c r="I51" i="17"/>
  <c r="H51" i="17"/>
  <c r="G51" i="17"/>
  <c r="K12" i="17"/>
  <c r="J12" i="17"/>
  <c r="I12" i="17"/>
  <c r="H12" i="17"/>
  <c r="G12" i="17"/>
  <c r="K15" i="17"/>
  <c r="J15" i="17"/>
  <c r="I15" i="17"/>
  <c r="H15" i="17"/>
  <c r="G15" i="17"/>
  <c r="K56" i="17"/>
  <c r="J56" i="17"/>
  <c r="I56" i="17"/>
  <c r="H56" i="17"/>
  <c r="G56" i="17"/>
  <c r="K9" i="17"/>
  <c r="J9" i="17"/>
  <c r="I9" i="17"/>
  <c r="H9" i="17"/>
  <c r="G9" i="17"/>
  <c r="K83" i="17"/>
  <c r="J83" i="17"/>
  <c r="I83" i="17"/>
  <c r="H83" i="17"/>
  <c r="G83" i="17"/>
  <c r="K33" i="17"/>
  <c r="J33" i="17"/>
  <c r="I33" i="17"/>
  <c r="H33" i="17"/>
  <c r="G33" i="17"/>
  <c r="K49" i="17"/>
  <c r="J49" i="17"/>
  <c r="I49" i="17"/>
  <c r="H49" i="17"/>
  <c r="G49" i="17"/>
  <c r="K16" i="17"/>
  <c r="J16" i="17"/>
  <c r="I16" i="17"/>
  <c r="H16" i="17"/>
  <c r="G16" i="17"/>
  <c r="K68" i="17"/>
  <c r="J68" i="17"/>
  <c r="I68" i="17"/>
  <c r="H68" i="17"/>
  <c r="G68" i="17"/>
  <c r="K10" i="17"/>
  <c r="J10" i="17"/>
  <c r="I10" i="17"/>
  <c r="H10" i="17"/>
  <c r="G10" i="17"/>
  <c r="K88" i="17"/>
  <c r="J88" i="17"/>
  <c r="I88" i="17"/>
  <c r="H88" i="17"/>
  <c r="G88" i="17"/>
  <c r="K31" i="17"/>
  <c r="J31" i="17"/>
  <c r="I31" i="17"/>
  <c r="H31" i="17"/>
  <c r="G31" i="17"/>
  <c r="K55" i="17"/>
  <c r="J55" i="17"/>
  <c r="I55" i="17"/>
  <c r="H55" i="17"/>
  <c r="G55" i="17"/>
  <c r="K26" i="17"/>
  <c r="J26" i="17"/>
  <c r="I26" i="17"/>
  <c r="H26" i="17"/>
  <c r="G26" i="17"/>
  <c r="K19" i="17"/>
  <c r="J19" i="17"/>
  <c r="I19" i="17"/>
  <c r="H19" i="17"/>
  <c r="G19" i="17"/>
  <c r="K3" i="17"/>
  <c r="J3" i="17"/>
  <c r="I3" i="17"/>
  <c r="H3" i="17"/>
  <c r="G3" i="17"/>
  <c r="K5" i="17"/>
  <c r="J5" i="17"/>
  <c r="I5" i="17"/>
  <c r="H5" i="17"/>
  <c r="G5" i="17"/>
  <c r="K7" i="17"/>
  <c r="J7" i="17"/>
  <c r="I7" i="17"/>
  <c r="H7" i="17"/>
  <c r="G7" i="17"/>
  <c r="K27" i="17"/>
  <c r="J27" i="17"/>
  <c r="I27" i="17"/>
  <c r="H27" i="17"/>
  <c r="G27" i="17"/>
  <c r="K21" i="17"/>
  <c r="J21" i="17"/>
  <c r="I21" i="17"/>
  <c r="H21" i="17"/>
  <c r="G21" i="17"/>
  <c r="K22" i="17"/>
  <c r="J22" i="17"/>
  <c r="I22" i="17"/>
  <c r="H22" i="17"/>
  <c r="G22" i="17"/>
  <c r="K24" i="17"/>
  <c r="J24" i="17"/>
  <c r="I24" i="17"/>
  <c r="H24" i="17"/>
  <c r="G24" i="17"/>
  <c r="K18" i="17"/>
  <c r="J18" i="17"/>
  <c r="I18" i="17"/>
  <c r="H18" i="17"/>
  <c r="G18" i="17"/>
  <c r="K17" i="17"/>
  <c r="J17" i="17"/>
  <c r="I17" i="17"/>
  <c r="H17" i="17"/>
  <c r="G17" i="17"/>
  <c r="K34" i="17"/>
  <c r="J34" i="17"/>
  <c r="I34" i="17"/>
  <c r="H34" i="17"/>
  <c r="G34" i="17"/>
  <c r="K54" i="17"/>
  <c r="J54" i="17"/>
  <c r="I54" i="17"/>
  <c r="H54" i="17"/>
  <c r="G54" i="17"/>
  <c r="K36" i="17"/>
  <c r="J36" i="17"/>
  <c r="I36" i="17"/>
  <c r="H36" i="17"/>
  <c r="G36" i="17"/>
  <c r="K40" i="17"/>
  <c r="J40" i="17"/>
  <c r="I40" i="17"/>
  <c r="H40" i="17"/>
  <c r="G40" i="17"/>
  <c r="K35" i="17"/>
  <c r="J35" i="17"/>
  <c r="I35" i="17"/>
  <c r="H35" i="17"/>
  <c r="G35" i="17"/>
  <c r="K79" i="17"/>
  <c r="J79" i="17"/>
  <c r="I79" i="17"/>
  <c r="H79" i="17"/>
  <c r="G79" i="17"/>
  <c r="K38" i="17"/>
  <c r="J38" i="17"/>
  <c r="I38" i="17"/>
  <c r="H38" i="17"/>
  <c r="G38" i="17"/>
  <c r="K81" i="17"/>
  <c r="J81" i="17"/>
  <c r="I81" i="17"/>
  <c r="H81" i="17"/>
  <c r="G81" i="17"/>
  <c r="K73" i="17"/>
  <c r="J73" i="17"/>
  <c r="I73" i="17"/>
  <c r="H73" i="17"/>
  <c r="G73" i="17"/>
  <c r="K70" i="17"/>
  <c r="J70" i="17"/>
  <c r="I70" i="17"/>
  <c r="H70" i="17"/>
  <c r="G70" i="17"/>
  <c r="K64" i="17"/>
  <c r="J64" i="17"/>
  <c r="I64" i="17"/>
  <c r="H64" i="17"/>
  <c r="G64" i="17"/>
  <c r="K66" i="17"/>
  <c r="J66" i="17"/>
  <c r="I66" i="17"/>
  <c r="H66" i="17"/>
  <c r="G66" i="17"/>
  <c r="K89" i="17"/>
  <c r="J89" i="17"/>
  <c r="I89" i="17"/>
  <c r="H89" i="17"/>
  <c r="G89" i="17"/>
  <c r="K85" i="17"/>
  <c r="J85" i="17"/>
  <c r="I85" i="17"/>
  <c r="H85" i="17"/>
  <c r="G85" i="17"/>
  <c r="K90" i="17"/>
  <c r="J90" i="17"/>
  <c r="I90" i="17"/>
  <c r="H90" i="17"/>
  <c r="G90" i="17"/>
  <c r="K25" i="17"/>
  <c r="J25" i="17"/>
  <c r="I25" i="17"/>
  <c r="H25" i="17"/>
  <c r="G25" i="17"/>
  <c r="K14" i="17"/>
  <c r="J14" i="17"/>
  <c r="I14" i="17"/>
  <c r="H14" i="17"/>
  <c r="G14" i="17"/>
  <c r="K20" i="17"/>
  <c r="J20" i="17"/>
  <c r="I20" i="17"/>
  <c r="H20" i="17"/>
  <c r="G20" i="17"/>
  <c r="K30" i="17"/>
  <c r="J30" i="17"/>
  <c r="I30" i="17"/>
  <c r="H30" i="17"/>
  <c r="G30" i="17"/>
  <c r="K80" i="17"/>
  <c r="J80" i="17"/>
  <c r="I80" i="17"/>
  <c r="H80" i="17"/>
  <c r="G80" i="17"/>
  <c r="K63" i="17"/>
  <c r="J63" i="17"/>
  <c r="I63" i="17"/>
  <c r="H63" i="17"/>
  <c r="G63" i="17"/>
  <c r="K87" i="17"/>
  <c r="J87" i="17"/>
  <c r="I87" i="17"/>
  <c r="H87" i="17"/>
  <c r="G87" i="17"/>
  <c r="K46" i="17"/>
  <c r="J46" i="17"/>
  <c r="I46" i="17"/>
  <c r="H46" i="17"/>
  <c r="G46" i="17"/>
  <c r="K37" i="17"/>
  <c r="J37" i="17"/>
  <c r="I37" i="17"/>
  <c r="H37" i="17"/>
  <c r="G37" i="17"/>
  <c r="K43" i="17"/>
  <c r="J43" i="17"/>
  <c r="I43" i="17"/>
  <c r="H43" i="17"/>
  <c r="G43" i="17"/>
  <c r="K65" i="17"/>
  <c r="J65" i="17"/>
  <c r="I65" i="17"/>
  <c r="H65" i="17"/>
  <c r="G65" i="17"/>
  <c r="K61" i="17"/>
  <c r="J61" i="17"/>
  <c r="I61" i="17"/>
  <c r="H61" i="17"/>
  <c r="G61" i="17"/>
  <c r="K47" i="17"/>
  <c r="J47" i="17"/>
  <c r="I47" i="17"/>
  <c r="H47" i="17"/>
  <c r="G47" i="17"/>
  <c r="K57" i="17"/>
  <c r="J57" i="17"/>
  <c r="I57" i="17"/>
  <c r="H57" i="17"/>
  <c r="G57" i="17"/>
  <c r="K76" i="17"/>
  <c r="J76" i="17"/>
  <c r="I76" i="17"/>
  <c r="H76" i="17"/>
  <c r="G76" i="17"/>
  <c r="K156" i="17"/>
  <c r="J156" i="17"/>
  <c r="I156" i="17"/>
  <c r="H156" i="17"/>
  <c r="G156" i="17"/>
  <c r="K114" i="17"/>
  <c r="J114" i="17"/>
  <c r="I114" i="17"/>
  <c r="H114" i="17"/>
  <c r="G114" i="17"/>
  <c r="K179" i="17"/>
  <c r="J179" i="17"/>
  <c r="I179" i="17"/>
  <c r="H179" i="17"/>
  <c r="G179" i="17"/>
  <c r="K134" i="17"/>
  <c r="J134" i="17"/>
  <c r="I134" i="17"/>
  <c r="H134" i="17"/>
  <c r="G134" i="17"/>
  <c r="K187" i="17"/>
  <c r="J187" i="17"/>
  <c r="I187" i="17"/>
  <c r="H187" i="17"/>
  <c r="G187" i="17"/>
  <c r="K125" i="17"/>
  <c r="J125" i="17"/>
  <c r="I125" i="17"/>
  <c r="H125" i="17"/>
  <c r="G125" i="17"/>
  <c r="K117" i="17"/>
  <c r="J117" i="17"/>
  <c r="I117" i="17"/>
  <c r="H117" i="17"/>
  <c r="G117" i="17"/>
  <c r="K175" i="17"/>
  <c r="J175" i="17"/>
  <c r="I175" i="17"/>
  <c r="H175" i="17"/>
  <c r="G175" i="17"/>
  <c r="K201" i="17"/>
  <c r="J201" i="17"/>
  <c r="I201" i="17"/>
  <c r="H201" i="17"/>
  <c r="G201" i="17"/>
  <c r="K98" i="17"/>
  <c r="J98" i="17"/>
  <c r="I98" i="17"/>
  <c r="H98" i="17"/>
  <c r="G98" i="17"/>
  <c r="K139" i="17"/>
  <c r="J139" i="17"/>
  <c r="I139" i="17"/>
  <c r="H139" i="17"/>
  <c r="G139" i="17"/>
  <c r="K96" i="17"/>
  <c r="J96" i="17"/>
  <c r="I96" i="17"/>
  <c r="H96" i="17"/>
  <c r="G96" i="17"/>
  <c r="K149" i="17"/>
  <c r="J149" i="17"/>
  <c r="I149" i="17"/>
  <c r="H149" i="17"/>
  <c r="G149" i="17"/>
  <c r="K167" i="17"/>
  <c r="J167" i="17"/>
  <c r="I167" i="17"/>
  <c r="H167" i="17"/>
  <c r="G167" i="17"/>
  <c r="K169" i="17"/>
  <c r="J169" i="17"/>
  <c r="I169" i="17"/>
  <c r="H169" i="17"/>
  <c r="G169" i="17"/>
  <c r="K164" i="17"/>
  <c r="J164" i="17"/>
  <c r="I164" i="17"/>
  <c r="H164" i="17"/>
  <c r="G164" i="17"/>
  <c r="K174" i="17"/>
  <c r="J174" i="17"/>
  <c r="I174" i="17"/>
  <c r="H174" i="17"/>
  <c r="G174" i="17"/>
  <c r="K191" i="17"/>
  <c r="J191" i="17"/>
  <c r="I191" i="17"/>
  <c r="H191" i="17"/>
  <c r="G191" i="17"/>
  <c r="K182" i="17"/>
  <c r="J182" i="17"/>
  <c r="I182" i="17"/>
  <c r="H182" i="17"/>
  <c r="G182" i="17"/>
  <c r="K193" i="17"/>
  <c r="J193" i="17"/>
  <c r="I193" i="17"/>
  <c r="H193" i="17"/>
  <c r="G193" i="17"/>
  <c r="K189" i="17"/>
  <c r="J189" i="17"/>
  <c r="I189" i="17"/>
  <c r="H189" i="17"/>
  <c r="G189" i="17"/>
  <c r="K180" i="17"/>
  <c r="J180" i="17"/>
  <c r="I180" i="17"/>
  <c r="H180" i="17"/>
  <c r="G180" i="17"/>
  <c r="K195" i="17"/>
  <c r="J195" i="17"/>
  <c r="I195" i="17"/>
  <c r="H195" i="17"/>
  <c r="G195" i="17"/>
  <c r="K181" i="17"/>
  <c r="J181" i="17"/>
  <c r="I181" i="17"/>
  <c r="H181" i="17"/>
  <c r="G181" i="17"/>
  <c r="K185" i="17"/>
  <c r="J185" i="17"/>
  <c r="I185" i="17"/>
  <c r="H185" i="17"/>
  <c r="G185" i="17"/>
  <c r="K109" i="17"/>
  <c r="J109" i="17"/>
  <c r="I109" i="17"/>
  <c r="H109" i="17"/>
  <c r="G109" i="17"/>
  <c r="K100" i="17"/>
  <c r="J100" i="17"/>
  <c r="I100" i="17"/>
  <c r="H100" i="17"/>
  <c r="G100" i="17"/>
  <c r="K102" i="17"/>
  <c r="J102" i="17"/>
  <c r="I102" i="17"/>
  <c r="H102" i="17"/>
  <c r="G102" i="17"/>
  <c r="K94" i="17"/>
  <c r="J94" i="17"/>
  <c r="I94" i="17"/>
  <c r="H94" i="17"/>
  <c r="G94" i="17"/>
  <c r="K111" i="17"/>
  <c r="J111" i="17"/>
  <c r="I111" i="17"/>
  <c r="H111" i="17"/>
  <c r="G111" i="17"/>
  <c r="K137" i="17"/>
  <c r="J137" i="17"/>
  <c r="I137" i="17"/>
  <c r="H137" i="17"/>
  <c r="G137" i="17"/>
  <c r="K148" i="17"/>
  <c r="J148" i="17"/>
  <c r="I148" i="17"/>
  <c r="H148" i="17"/>
  <c r="G148" i="17"/>
  <c r="K122" i="17"/>
  <c r="J122" i="17"/>
  <c r="I122" i="17"/>
  <c r="H122" i="17"/>
  <c r="G122" i="17"/>
  <c r="K130" i="17"/>
  <c r="J130" i="17"/>
  <c r="I130" i="17"/>
  <c r="H130" i="17"/>
  <c r="G130" i="17"/>
  <c r="K128" i="17"/>
  <c r="J128" i="17"/>
  <c r="I128" i="17"/>
  <c r="H128" i="17"/>
  <c r="G128" i="17"/>
  <c r="K160" i="17"/>
  <c r="J160" i="17"/>
  <c r="I160" i="17"/>
  <c r="H160" i="17"/>
  <c r="G160" i="17"/>
  <c r="K146" i="17"/>
  <c r="J146" i="17"/>
  <c r="I146" i="17"/>
  <c r="H146" i="17"/>
  <c r="G146" i="17"/>
  <c r="K159" i="17"/>
  <c r="J159" i="17"/>
  <c r="I159" i="17"/>
  <c r="H159" i="17"/>
  <c r="G159" i="17"/>
  <c r="K158" i="17"/>
  <c r="J158" i="17"/>
  <c r="I158" i="17"/>
  <c r="H158" i="17"/>
  <c r="G158" i="17"/>
  <c r="K153" i="17"/>
  <c r="J153" i="17"/>
  <c r="I153" i="17"/>
  <c r="H153" i="17"/>
  <c r="G153" i="17"/>
  <c r="K172" i="17"/>
  <c r="J172" i="17"/>
  <c r="I172" i="17"/>
  <c r="H172" i="17"/>
  <c r="G172" i="17"/>
  <c r="K183" i="17"/>
  <c r="J183" i="17"/>
  <c r="I183" i="17"/>
  <c r="H183" i="17"/>
  <c r="G183" i="17"/>
  <c r="K170" i="17"/>
  <c r="J170" i="17"/>
  <c r="I170" i="17"/>
  <c r="H170" i="17"/>
  <c r="G170" i="17"/>
  <c r="K200" i="17"/>
  <c r="J200" i="17"/>
  <c r="I200" i="17"/>
  <c r="H200" i="17"/>
  <c r="G200" i="17"/>
  <c r="K178" i="17"/>
  <c r="J178" i="17"/>
  <c r="I178" i="17"/>
  <c r="H178" i="17"/>
  <c r="G178" i="17"/>
  <c r="K171" i="17"/>
  <c r="J171" i="17"/>
  <c r="I171" i="17"/>
  <c r="H171" i="17"/>
  <c r="G171" i="17"/>
  <c r="K133" i="17"/>
  <c r="J133" i="17"/>
  <c r="I133" i="17"/>
  <c r="H133" i="17"/>
  <c r="G133" i="17"/>
  <c r="K152" i="17"/>
  <c r="J152" i="17"/>
  <c r="I152" i="17"/>
  <c r="H152" i="17"/>
  <c r="G152" i="17"/>
  <c r="K136" i="17"/>
  <c r="J136" i="17"/>
  <c r="I136" i="17"/>
  <c r="H136" i="17"/>
  <c r="G136" i="17"/>
  <c r="K145" i="17"/>
  <c r="J145" i="17"/>
  <c r="I145" i="17"/>
  <c r="H145" i="17"/>
  <c r="G145" i="17"/>
  <c r="K126" i="17"/>
  <c r="J126" i="17"/>
  <c r="I126" i="17"/>
  <c r="H126" i="17"/>
  <c r="G126" i="17"/>
  <c r="K120" i="17"/>
  <c r="J120" i="17"/>
  <c r="I120" i="17"/>
  <c r="H120" i="17"/>
  <c r="G120" i="17"/>
  <c r="K144" i="17"/>
  <c r="J144" i="17"/>
  <c r="I144" i="17"/>
  <c r="H144" i="17"/>
  <c r="G144" i="17"/>
  <c r="K121" i="17"/>
  <c r="J121" i="17"/>
  <c r="I121" i="17"/>
  <c r="H121" i="17"/>
  <c r="G121" i="17"/>
  <c r="K140" i="17"/>
  <c r="J140" i="17"/>
  <c r="I140" i="17"/>
  <c r="H140" i="17"/>
  <c r="G140" i="17"/>
  <c r="K188" i="17"/>
  <c r="J188" i="17"/>
  <c r="I188" i="17"/>
  <c r="H188" i="17"/>
  <c r="G188" i="17"/>
  <c r="K192" i="17"/>
  <c r="J192" i="17"/>
  <c r="I192" i="17"/>
  <c r="H192" i="17"/>
  <c r="G192" i="17"/>
  <c r="K194" i="17"/>
  <c r="J194" i="17"/>
  <c r="I194" i="17"/>
  <c r="H194" i="17"/>
  <c r="G194" i="17"/>
  <c r="K184" i="17"/>
  <c r="J184" i="17"/>
  <c r="I184" i="17"/>
  <c r="H184" i="17"/>
  <c r="G184" i="17"/>
  <c r="K108" i="17"/>
  <c r="J108" i="17"/>
  <c r="I108" i="17"/>
  <c r="H108" i="17"/>
  <c r="G108" i="17"/>
  <c r="K113" i="17"/>
  <c r="J113" i="17"/>
  <c r="I113" i="17"/>
  <c r="H113" i="17"/>
  <c r="G113" i="17"/>
  <c r="K166" i="17"/>
  <c r="J166" i="17"/>
  <c r="I166" i="17"/>
  <c r="H166" i="17"/>
  <c r="G166" i="17"/>
  <c r="K177" i="17"/>
  <c r="J177" i="17"/>
  <c r="I177" i="17"/>
  <c r="H177" i="17"/>
  <c r="G177" i="17"/>
  <c r="K198" i="17"/>
  <c r="J198" i="17"/>
  <c r="I198" i="17"/>
  <c r="H198" i="17"/>
  <c r="G198" i="17"/>
  <c r="K99" i="17"/>
  <c r="J99" i="17"/>
  <c r="I99" i="17"/>
  <c r="H99" i="17"/>
  <c r="G99" i="17"/>
  <c r="K95" i="17"/>
  <c r="J95" i="17"/>
  <c r="I95" i="17"/>
  <c r="H95" i="17"/>
  <c r="G95" i="17"/>
  <c r="K104" i="17"/>
  <c r="J104" i="17"/>
  <c r="I104" i="17"/>
  <c r="H104" i="17"/>
  <c r="G104" i="17"/>
  <c r="K103" i="17"/>
  <c r="J103" i="17"/>
  <c r="I103" i="17"/>
  <c r="H103" i="17"/>
  <c r="G103" i="17"/>
  <c r="K119" i="17"/>
  <c r="J119" i="17"/>
  <c r="I119" i="17"/>
  <c r="H119" i="17"/>
  <c r="G119" i="17"/>
  <c r="K118" i="17"/>
  <c r="J118" i="17"/>
  <c r="I118" i="17"/>
  <c r="H118" i="17"/>
  <c r="G118" i="17"/>
  <c r="K135" i="17"/>
  <c r="J135" i="17"/>
  <c r="I135" i="17"/>
  <c r="H135" i="17"/>
  <c r="G135" i="17"/>
  <c r="K147" i="17"/>
  <c r="J147" i="17"/>
  <c r="I147" i="17"/>
  <c r="H147" i="17"/>
  <c r="G147" i="17"/>
  <c r="K157" i="17"/>
  <c r="J157" i="17"/>
  <c r="I157" i="17"/>
  <c r="H157" i="17"/>
  <c r="G157" i="17"/>
  <c r="K106" i="17"/>
  <c r="J106" i="17"/>
  <c r="I106" i="17"/>
  <c r="H106" i="17"/>
  <c r="G106" i="17"/>
  <c r="K196" i="17"/>
  <c r="J196" i="17"/>
  <c r="I196" i="17"/>
  <c r="H196" i="17"/>
  <c r="G196" i="17"/>
  <c r="K129" i="17"/>
  <c r="J129" i="17"/>
  <c r="I129" i="17"/>
  <c r="H129" i="17"/>
  <c r="G129" i="17"/>
  <c r="K116" i="17"/>
  <c r="J116" i="17"/>
  <c r="I116" i="17"/>
  <c r="H116" i="17"/>
  <c r="G116" i="17"/>
  <c r="K154" i="17"/>
  <c r="J154" i="17"/>
  <c r="I154" i="17"/>
  <c r="H154" i="17"/>
  <c r="G154" i="17"/>
  <c r="K173" i="17"/>
  <c r="J173" i="17"/>
  <c r="I173" i="17"/>
  <c r="H173" i="17"/>
  <c r="G173" i="17"/>
  <c r="K165" i="17"/>
  <c r="J165" i="17"/>
  <c r="I165" i="17"/>
  <c r="H165" i="17"/>
  <c r="G165" i="17"/>
  <c r="K143" i="17"/>
  <c r="J143" i="17"/>
  <c r="I143" i="17"/>
  <c r="H143" i="17"/>
  <c r="G143" i="17"/>
  <c r="K124" i="17"/>
  <c r="J124" i="17"/>
  <c r="I124" i="17"/>
  <c r="H124" i="17"/>
  <c r="G124" i="17"/>
  <c r="K168" i="17"/>
  <c r="J168" i="17"/>
  <c r="I168" i="17"/>
  <c r="H168" i="17"/>
  <c r="G168" i="17"/>
  <c r="K190" i="17"/>
  <c r="J190" i="17"/>
  <c r="I190" i="17"/>
  <c r="H190" i="17"/>
  <c r="G190" i="17"/>
  <c r="K162" i="17"/>
  <c r="J162" i="17"/>
  <c r="I162" i="17"/>
  <c r="H162" i="17"/>
  <c r="G162" i="17"/>
  <c r="K132" i="17"/>
  <c r="J132" i="17"/>
  <c r="I132" i="17"/>
  <c r="H132" i="17"/>
  <c r="G132" i="17"/>
  <c r="K127" i="17"/>
  <c r="J127" i="17"/>
  <c r="I127" i="17"/>
  <c r="H127" i="17"/>
  <c r="G127" i="17"/>
  <c r="K107" i="17"/>
  <c r="J107" i="17"/>
  <c r="I107" i="17"/>
  <c r="H107" i="17"/>
  <c r="G107" i="17"/>
  <c r="K151" i="17"/>
  <c r="J151" i="17"/>
  <c r="I151" i="17"/>
  <c r="H151" i="17"/>
  <c r="G151" i="17"/>
  <c r="K199" i="17"/>
  <c r="J199" i="17"/>
  <c r="I199" i="17"/>
  <c r="H199" i="17"/>
  <c r="G199" i="17"/>
  <c r="K155" i="17"/>
  <c r="J155" i="17"/>
  <c r="I155" i="17"/>
  <c r="H155" i="17"/>
  <c r="G155" i="17"/>
  <c r="K141" i="17"/>
  <c r="J141" i="17"/>
  <c r="I141" i="17"/>
  <c r="H141" i="17"/>
  <c r="G141" i="17"/>
  <c r="K101" i="17"/>
  <c r="J101" i="17"/>
  <c r="I101" i="17"/>
  <c r="H101" i="17"/>
  <c r="G101" i="17"/>
  <c r="K197" i="17"/>
  <c r="J197" i="17"/>
  <c r="I197" i="17"/>
  <c r="H197" i="17"/>
  <c r="G197" i="17"/>
  <c r="K186" i="17"/>
  <c r="J186" i="17"/>
  <c r="I186" i="17"/>
  <c r="H186" i="17"/>
  <c r="G186" i="17"/>
  <c r="K142" i="17"/>
  <c r="J142" i="17"/>
  <c r="I142" i="17"/>
  <c r="H142" i="17"/>
  <c r="G142" i="17"/>
  <c r="K150" i="17"/>
  <c r="J150" i="17"/>
  <c r="I150" i="17"/>
  <c r="H150" i="17"/>
  <c r="G150" i="17"/>
  <c r="K131" i="17"/>
  <c r="J131" i="17"/>
  <c r="I131" i="17"/>
  <c r="H131" i="17"/>
  <c r="G131" i="17"/>
  <c r="K138" i="17"/>
  <c r="J138" i="17"/>
  <c r="I138" i="17"/>
  <c r="H138" i="17"/>
  <c r="G138" i="17"/>
  <c r="K123" i="17"/>
  <c r="J123" i="17"/>
  <c r="I123" i="17"/>
  <c r="H123" i="17"/>
  <c r="G123" i="17"/>
  <c r="K105" i="17"/>
  <c r="J105" i="17"/>
  <c r="I105" i="17"/>
  <c r="H105" i="17"/>
  <c r="G105" i="17"/>
  <c r="K110" i="17"/>
  <c r="J110" i="17"/>
  <c r="I110" i="17"/>
  <c r="H110" i="17"/>
  <c r="G110" i="17"/>
  <c r="K97" i="17"/>
  <c r="J97" i="17"/>
  <c r="I97" i="17"/>
  <c r="H97" i="17"/>
  <c r="G97" i="17"/>
  <c r="X214" i="16"/>
  <c r="V214" i="16"/>
  <c r="U214" i="16"/>
  <c r="T214" i="16"/>
  <c r="S214" i="16"/>
  <c r="R214" i="16"/>
  <c r="Q214" i="16"/>
  <c r="P214" i="16"/>
  <c r="O214" i="16"/>
  <c r="N214" i="16"/>
  <c r="M214" i="16"/>
  <c r="L214" i="16"/>
  <c r="K214" i="16"/>
  <c r="J214" i="16"/>
  <c r="I214" i="16"/>
  <c r="H214" i="16"/>
  <c r="G214" i="16"/>
  <c r="F214" i="16"/>
  <c r="E214" i="16"/>
  <c r="D214" i="16"/>
  <c r="C214" i="16"/>
  <c r="B214" i="16"/>
  <c r="X212" i="16"/>
  <c r="X216" i="16" s="1"/>
  <c r="V212" i="16"/>
  <c r="V216" i="16" s="1"/>
  <c r="U212" i="16"/>
  <c r="U216" i="16" s="1"/>
  <c r="T212" i="16"/>
  <c r="T216" i="16" s="1"/>
  <c r="S212" i="16"/>
  <c r="S216" i="16" s="1"/>
  <c r="R212" i="16"/>
  <c r="R216" i="16" s="1"/>
  <c r="Q212" i="16"/>
  <c r="Q216" i="16" s="1"/>
  <c r="P212" i="16"/>
  <c r="P216" i="16" s="1"/>
  <c r="O212" i="16"/>
  <c r="O216" i="16" s="1"/>
  <c r="N212" i="16"/>
  <c r="N216" i="16" s="1"/>
  <c r="M212" i="16"/>
  <c r="M216" i="16" s="1"/>
  <c r="L212" i="16"/>
  <c r="L216" i="16" s="1"/>
  <c r="K212" i="16"/>
  <c r="K216" i="16" s="1"/>
  <c r="J212" i="16"/>
  <c r="J216" i="16" s="1"/>
  <c r="I212" i="16"/>
  <c r="I216" i="16" s="1"/>
  <c r="H212" i="16"/>
  <c r="H216" i="16" s="1"/>
  <c r="G212" i="16"/>
  <c r="G216" i="16" s="1"/>
  <c r="F212" i="16"/>
  <c r="F216" i="16" s="1"/>
  <c r="E212" i="16"/>
  <c r="E216" i="16" s="1"/>
  <c r="D212" i="16"/>
  <c r="D216" i="16" s="1"/>
  <c r="C212" i="16"/>
  <c r="C216" i="16" s="1"/>
  <c r="B212" i="16"/>
  <c r="B216" i="16" s="1"/>
  <c r="K16" i="16"/>
  <c r="J16" i="16"/>
  <c r="I16" i="16"/>
  <c r="H16" i="16"/>
  <c r="G16" i="16"/>
  <c r="K9" i="16"/>
  <c r="J9" i="16"/>
  <c r="I9" i="16"/>
  <c r="H9" i="16"/>
  <c r="G9" i="16"/>
  <c r="K24" i="16"/>
  <c r="J24" i="16"/>
  <c r="I24" i="16"/>
  <c r="H24" i="16"/>
  <c r="G24" i="16"/>
  <c r="K54" i="16"/>
  <c r="J54" i="16"/>
  <c r="I54" i="16"/>
  <c r="H54" i="16"/>
  <c r="G54" i="16"/>
  <c r="K10" i="16"/>
  <c r="J10" i="16"/>
  <c r="I10" i="16"/>
  <c r="H10" i="16"/>
  <c r="G10" i="16"/>
  <c r="K13" i="16"/>
  <c r="J13" i="16"/>
  <c r="I13" i="16"/>
  <c r="H13" i="16"/>
  <c r="G13" i="16"/>
  <c r="K3" i="16"/>
  <c r="J3" i="16"/>
  <c r="I3" i="16"/>
  <c r="H3" i="16"/>
  <c r="G3" i="16"/>
  <c r="K38" i="16"/>
  <c r="J38" i="16"/>
  <c r="I38" i="16"/>
  <c r="H38" i="16"/>
  <c r="G38" i="16"/>
  <c r="K47" i="16"/>
  <c r="J47" i="16"/>
  <c r="I47" i="16"/>
  <c r="H47" i="16"/>
  <c r="G47" i="16"/>
  <c r="K45" i="16"/>
  <c r="J45" i="16"/>
  <c r="I45" i="16"/>
  <c r="H45" i="16"/>
  <c r="G45" i="16"/>
  <c r="K44" i="16"/>
  <c r="J44" i="16"/>
  <c r="I44" i="16"/>
  <c r="H44" i="16"/>
  <c r="G44" i="16"/>
  <c r="K48" i="16"/>
  <c r="J48" i="16"/>
  <c r="I48" i="16"/>
  <c r="H48" i="16"/>
  <c r="G48" i="16"/>
  <c r="K49" i="16"/>
  <c r="J49" i="16"/>
  <c r="I49" i="16"/>
  <c r="H49" i="16"/>
  <c r="G49" i="16"/>
  <c r="K36" i="16"/>
  <c r="J36" i="16"/>
  <c r="I36" i="16"/>
  <c r="H36" i="16"/>
  <c r="G36" i="16"/>
  <c r="K37" i="16"/>
  <c r="J37" i="16"/>
  <c r="I37" i="16"/>
  <c r="H37" i="16"/>
  <c r="G37" i="16"/>
  <c r="K27" i="16"/>
  <c r="J27" i="16"/>
  <c r="I27" i="16"/>
  <c r="H27" i="16"/>
  <c r="G27" i="16"/>
  <c r="K15" i="16"/>
  <c r="J15" i="16"/>
  <c r="I15" i="16"/>
  <c r="H15" i="16"/>
  <c r="G15" i="16"/>
  <c r="K12" i="16"/>
  <c r="J12" i="16"/>
  <c r="I12" i="16"/>
  <c r="H12" i="16"/>
  <c r="G12" i="16"/>
  <c r="K5" i="16"/>
  <c r="J5" i="16"/>
  <c r="I5" i="16"/>
  <c r="H5" i="16"/>
  <c r="G5" i="16"/>
  <c r="K20" i="16"/>
  <c r="J20" i="16"/>
  <c r="I20" i="16"/>
  <c r="H20" i="16"/>
  <c r="G20" i="16"/>
  <c r="K33" i="16"/>
  <c r="J33" i="16"/>
  <c r="I33" i="16"/>
  <c r="H33" i="16"/>
  <c r="G33" i="16"/>
  <c r="K23" i="16"/>
  <c r="J23" i="16"/>
  <c r="I23" i="16"/>
  <c r="H23" i="16"/>
  <c r="G23" i="16"/>
  <c r="K18" i="16"/>
  <c r="J18" i="16"/>
  <c r="I18" i="16"/>
  <c r="H18" i="16"/>
  <c r="G18" i="16"/>
  <c r="K14" i="16"/>
  <c r="J14" i="16"/>
  <c r="I14" i="16"/>
  <c r="H14" i="16"/>
  <c r="G14" i="16"/>
  <c r="K28" i="16"/>
  <c r="J28" i="16"/>
  <c r="I28" i="16"/>
  <c r="H28" i="16"/>
  <c r="G28" i="16"/>
  <c r="K41" i="16"/>
  <c r="J41" i="16"/>
  <c r="I41" i="16"/>
  <c r="H41" i="16"/>
  <c r="G41" i="16"/>
  <c r="K31" i="16"/>
  <c r="J31" i="16"/>
  <c r="I31" i="16"/>
  <c r="H31" i="16"/>
  <c r="G31" i="16"/>
  <c r="K43" i="16"/>
  <c r="J43" i="16"/>
  <c r="I43" i="16"/>
  <c r="H43" i="16"/>
  <c r="G43" i="16"/>
  <c r="K30" i="16"/>
  <c r="J30" i="16"/>
  <c r="I30" i="16"/>
  <c r="H30" i="16"/>
  <c r="G30" i="16"/>
  <c r="K39" i="16"/>
  <c r="J39" i="16"/>
  <c r="I39" i="16"/>
  <c r="H39" i="16"/>
  <c r="G39" i="16"/>
  <c r="K35" i="16"/>
  <c r="J35" i="16"/>
  <c r="I35" i="16"/>
  <c r="H35" i="16"/>
  <c r="G35" i="16"/>
  <c r="K4" i="16"/>
  <c r="J4" i="16"/>
  <c r="I4" i="16"/>
  <c r="H4" i="16"/>
  <c r="G4" i="16"/>
  <c r="K53" i="16"/>
  <c r="J53" i="16"/>
  <c r="I53" i="16"/>
  <c r="H53" i="16"/>
  <c r="G53" i="16"/>
  <c r="K22" i="16"/>
  <c r="J22" i="16"/>
  <c r="I22" i="16"/>
  <c r="H22" i="16"/>
  <c r="G22" i="16"/>
  <c r="K50" i="16"/>
  <c r="J50" i="16"/>
  <c r="I50" i="16"/>
  <c r="H50" i="16"/>
  <c r="G50" i="16"/>
  <c r="K52" i="16"/>
  <c r="J52" i="16"/>
  <c r="I52" i="16"/>
  <c r="H52" i="16"/>
  <c r="G52" i="16"/>
  <c r="K7" i="16"/>
  <c r="J7" i="16"/>
  <c r="I7" i="16"/>
  <c r="H7" i="16"/>
  <c r="G7" i="16"/>
  <c r="K34" i="16"/>
  <c r="J34" i="16"/>
  <c r="I34" i="16"/>
  <c r="H34" i="16"/>
  <c r="G34" i="16"/>
  <c r="K26" i="16"/>
  <c r="J26" i="16"/>
  <c r="I26" i="16"/>
  <c r="H26" i="16"/>
  <c r="G26" i="16"/>
  <c r="K32" i="16"/>
  <c r="J32" i="16"/>
  <c r="I32" i="16"/>
  <c r="H32" i="16"/>
  <c r="G32" i="16"/>
  <c r="K46" i="16"/>
  <c r="J46" i="16"/>
  <c r="I46" i="16"/>
  <c r="H46" i="16"/>
  <c r="G46" i="16"/>
  <c r="K42" i="16"/>
  <c r="J42" i="16"/>
  <c r="I42" i="16"/>
  <c r="H42" i="16"/>
  <c r="G42" i="16"/>
  <c r="K29" i="16"/>
  <c r="J29" i="16"/>
  <c r="I29" i="16"/>
  <c r="H29" i="16"/>
  <c r="G29" i="16"/>
  <c r="K6" i="16"/>
  <c r="J6" i="16"/>
  <c r="I6" i="16"/>
  <c r="H6" i="16"/>
  <c r="G6" i="16"/>
  <c r="K19" i="16"/>
  <c r="J19" i="16"/>
  <c r="I19" i="16"/>
  <c r="H19" i="16"/>
  <c r="G19" i="16"/>
  <c r="K112" i="16"/>
  <c r="J112" i="16"/>
  <c r="I112" i="16"/>
  <c r="H112" i="16"/>
  <c r="G112" i="16"/>
  <c r="K64" i="16"/>
  <c r="J64" i="16"/>
  <c r="I64" i="16"/>
  <c r="H64" i="16"/>
  <c r="G64" i="16"/>
  <c r="K70" i="16"/>
  <c r="J70" i="16"/>
  <c r="I70" i="16"/>
  <c r="H70" i="16"/>
  <c r="G70" i="16"/>
  <c r="K103" i="16"/>
  <c r="J103" i="16"/>
  <c r="I103" i="16"/>
  <c r="H103" i="16"/>
  <c r="G103" i="16"/>
  <c r="K115" i="16"/>
  <c r="J115" i="16"/>
  <c r="I115" i="16"/>
  <c r="H115" i="16"/>
  <c r="G115" i="16"/>
  <c r="K116" i="16"/>
  <c r="J116" i="16"/>
  <c r="I116" i="16"/>
  <c r="H116" i="16"/>
  <c r="G116" i="16"/>
  <c r="K119" i="16"/>
  <c r="J119" i="16"/>
  <c r="I119" i="16"/>
  <c r="H119" i="16"/>
  <c r="G119" i="16"/>
  <c r="K120" i="16"/>
  <c r="J120" i="16"/>
  <c r="I120" i="16"/>
  <c r="H120" i="16"/>
  <c r="G120" i="16"/>
  <c r="K72" i="16"/>
  <c r="J72" i="16"/>
  <c r="I72" i="16"/>
  <c r="H72" i="16"/>
  <c r="G72" i="16"/>
  <c r="K67" i="16"/>
  <c r="J67" i="16"/>
  <c r="I67" i="16"/>
  <c r="H67" i="16"/>
  <c r="G67" i="16"/>
  <c r="K69" i="16"/>
  <c r="J69" i="16"/>
  <c r="I69" i="16"/>
  <c r="H69" i="16"/>
  <c r="G69" i="16"/>
  <c r="K58" i="16"/>
  <c r="J58" i="16"/>
  <c r="I58" i="16"/>
  <c r="H58" i="16"/>
  <c r="G58" i="16"/>
  <c r="K73" i="16"/>
  <c r="J73" i="16"/>
  <c r="I73" i="16"/>
  <c r="H73" i="16"/>
  <c r="G73" i="16"/>
  <c r="K78" i="16"/>
  <c r="J78" i="16"/>
  <c r="I78" i="16"/>
  <c r="H78" i="16"/>
  <c r="G78" i="16"/>
  <c r="K96" i="16"/>
  <c r="J96" i="16"/>
  <c r="I96" i="16"/>
  <c r="H96" i="16"/>
  <c r="G96" i="16"/>
  <c r="K99" i="16"/>
  <c r="J99" i="16"/>
  <c r="I99" i="16"/>
  <c r="H99" i="16"/>
  <c r="G99" i="16"/>
  <c r="K94" i="16"/>
  <c r="J94" i="16"/>
  <c r="I94" i="16"/>
  <c r="H94" i="16"/>
  <c r="G94" i="16"/>
  <c r="K76" i="16"/>
  <c r="J76" i="16"/>
  <c r="I76" i="16"/>
  <c r="H76" i="16"/>
  <c r="G76" i="16"/>
  <c r="K82" i="16"/>
  <c r="J82" i="16"/>
  <c r="I82" i="16"/>
  <c r="H82" i="16"/>
  <c r="G82" i="16"/>
  <c r="K100" i="16"/>
  <c r="J100" i="16"/>
  <c r="I100" i="16"/>
  <c r="H100" i="16"/>
  <c r="G100" i="16"/>
  <c r="K114" i="16"/>
  <c r="J114" i="16"/>
  <c r="I114" i="16"/>
  <c r="H114" i="16"/>
  <c r="G114" i="16"/>
  <c r="K106" i="16"/>
  <c r="J106" i="16"/>
  <c r="I106" i="16"/>
  <c r="H106" i="16"/>
  <c r="G106" i="16"/>
  <c r="K113" i="16"/>
  <c r="J113" i="16"/>
  <c r="I113" i="16"/>
  <c r="H113" i="16"/>
  <c r="G113" i="16"/>
  <c r="K121" i="16"/>
  <c r="J121" i="16"/>
  <c r="I121" i="16"/>
  <c r="H121" i="16"/>
  <c r="G121" i="16"/>
  <c r="K109" i="16"/>
  <c r="J109" i="16"/>
  <c r="I109" i="16"/>
  <c r="H109" i="16"/>
  <c r="G109" i="16"/>
  <c r="K111" i="16"/>
  <c r="J111" i="16"/>
  <c r="I111" i="16"/>
  <c r="H111" i="16"/>
  <c r="G111" i="16"/>
  <c r="K87" i="16"/>
  <c r="J87" i="16"/>
  <c r="I87" i="16"/>
  <c r="H87" i="16"/>
  <c r="G87" i="16"/>
  <c r="K89" i="16"/>
  <c r="J89" i="16"/>
  <c r="I89" i="16"/>
  <c r="H89" i="16"/>
  <c r="G89" i="16"/>
  <c r="K91" i="16"/>
  <c r="J91" i="16"/>
  <c r="I91" i="16"/>
  <c r="H91" i="16"/>
  <c r="G91" i="16"/>
  <c r="K79" i="16"/>
  <c r="J79" i="16"/>
  <c r="I79" i="16"/>
  <c r="H79" i="16"/>
  <c r="G79" i="16"/>
  <c r="K86" i="16"/>
  <c r="J86" i="16"/>
  <c r="I86" i="16"/>
  <c r="H86" i="16"/>
  <c r="G86" i="16"/>
  <c r="K90" i="16"/>
  <c r="J90" i="16"/>
  <c r="I90" i="16"/>
  <c r="H90" i="16"/>
  <c r="G90" i="16"/>
  <c r="K62" i="16"/>
  <c r="J62" i="16"/>
  <c r="I62" i="16"/>
  <c r="H62" i="16"/>
  <c r="G62" i="16"/>
  <c r="K65" i="16"/>
  <c r="J65" i="16"/>
  <c r="I65" i="16"/>
  <c r="H65" i="16"/>
  <c r="G65" i="16"/>
  <c r="K110" i="16"/>
  <c r="J110" i="16"/>
  <c r="I110" i="16"/>
  <c r="H110" i="16"/>
  <c r="G110" i="16"/>
  <c r="K107" i="16"/>
  <c r="J107" i="16"/>
  <c r="I107" i="16"/>
  <c r="H107" i="16"/>
  <c r="G107" i="16"/>
  <c r="K104" i="16"/>
  <c r="J104" i="16"/>
  <c r="I104" i="16"/>
  <c r="H104" i="16"/>
  <c r="G104" i="16"/>
  <c r="K105" i="16"/>
  <c r="J105" i="16"/>
  <c r="I105" i="16"/>
  <c r="H105" i="16"/>
  <c r="G105" i="16"/>
  <c r="K118" i="16"/>
  <c r="J118" i="16"/>
  <c r="I118" i="16"/>
  <c r="H118" i="16"/>
  <c r="G118" i="16"/>
  <c r="K56" i="16"/>
  <c r="J56" i="16"/>
  <c r="I56" i="16"/>
  <c r="H56" i="16"/>
  <c r="G56" i="16"/>
  <c r="K68" i="16"/>
  <c r="J68" i="16"/>
  <c r="I68" i="16"/>
  <c r="H68" i="16"/>
  <c r="G68" i="16"/>
  <c r="K93" i="16"/>
  <c r="J93" i="16"/>
  <c r="I93" i="16"/>
  <c r="H93" i="16"/>
  <c r="G93" i="16"/>
  <c r="K97" i="16"/>
  <c r="J97" i="16"/>
  <c r="I97" i="16"/>
  <c r="H97" i="16"/>
  <c r="G97" i="16"/>
  <c r="K83" i="16"/>
  <c r="J83" i="16"/>
  <c r="I83" i="16"/>
  <c r="H83" i="16"/>
  <c r="G83" i="16"/>
  <c r="K98" i="16"/>
  <c r="J98" i="16"/>
  <c r="I98" i="16"/>
  <c r="H98" i="16"/>
  <c r="G98" i="16"/>
  <c r="K85" i="16"/>
  <c r="J85" i="16"/>
  <c r="I85" i="16"/>
  <c r="H85" i="16"/>
  <c r="G85" i="16"/>
  <c r="K95" i="16"/>
  <c r="J95" i="16"/>
  <c r="I95" i="16"/>
  <c r="H95" i="16"/>
  <c r="G95" i="16"/>
  <c r="K108" i="16"/>
  <c r="J108" i="16"/>
  <c r="I108" i="16"/>
  <c r="H108" i="16"/>
  <c r="G108" i="16"/>
  <c r="K71" i="16"/>
  <c r="J71" i="16"/>
  <c r="I71" i="16"/>
  <c r="H71" i="16"/>
  <c r="G71" i="16"/>
  <c r="K74" i="16"/>
  <c r="J74" i="16"/>
  <c r="I74" i="16"/>
  <c r="H74" i="16"/>
  <c r="G74" i="16"/>
  <c r="K57" i="16"/>
  <c r="J57" i="16"/>
  <c r="I57" i="16"/>
  <c r="H57" i="16"/>
  <c r="G57" i="16"/>
  <c r="K17" i="16"/>
  <c r="J17" i="16"/>
  <c r="I17" i="16"/>
  <c r="H17" i="16"/>
  <c r="G17" i="16"/>
  <c r="K51" i="16"/>
  <c r="J51" i="16"/>
  <c r="I51" i="16"/>
  <c r="H51" i="16"/>
  <c r="G51" i="16"/>
  <c r="K8" i="16"/>
  <c r="J8" i="16"/>
  <c r="I8" i="16"/>
  <c r="H8" i="16"/>
  <c r="G8" i="16"/>
  <c r="K11" i="16"/>
  <c r="J11" i="16"/>
  <c r="I11" i="16"/>
  <c r="H11" i="16"/>
  <c r="G11" i="16"/>
  <c r="K21" i="16"/>
  <c r="J21" i="16"/>
  <c r="I21" i="16"/>
  <c r="H21" i="16"/>
  <c r="G21" i="16"/>
  <c r="K40" i="16"/>
  <c r="J40" i="16"/>
  <c r="I40" i="16"/>
  <c r="H40" i="16"/>
  <c r="G40" i="16"/>
  <c r="K122" i="16"/>
  <c r="J122" i="16"/>
  <c r="I122" i="16"/>
  <c r="H122" i="16"/>
  <c r="G122" i="16"/>
  <c r="K102" i="16"/>
  <c r="J102" i="16"/>
  <c r="I102" i="16"/>
  <c r="H102" i="16"/>
  <c r="G102" i="16"/>
  <c r="K84" i="16"/>
  <c r="J84" i="16"/>
  <c r="I84" i="16"/>
  <c r="H84" i="16"/>
  <c r="G84" i="16"/>
  <c r="K92" i="16"/>
  <c r="J92" i="16"/>
  <c r="I92" i="16"/>
  <c r="H92" i="16"/>
  <c r="G92" i="16"/>
  <c r="K80" i="16"/>
  <c r="J80" i="16"/>
  <c r="I80" i="16"/>
  <c r="H80" i="16"/>
  <c r="G80" i="16"/>
  <c r="K88" i="16"/>
  <c r="J88" i="16"/>
  <c r="I88" i="16"/>
  <c r="H88" i="16"/>
  <c r="G88" i="16"/>
  <c r="K81" i="16"/>
  <c r="J81" i="16"/>
  <c r="I81" i="16"/>
  <c r="H81" i="16"/>
  <c r="G81" i="16"/>
  <c r="K60" i="16"/>
  <c r="J60" i="16"/>
  <c r="I60" i="16"/>
  <c r="H60" i="16"/>
  <c r="G60" i="16"/>
  <c r="K59" i="16"/>
  <c r="J59" i="16"/>
  <c r="I59" i="16"/>
  <c r="H59" i="16"/>
  <c r="G59" i="16"/>
  <c r="K66" i="16"/>
  <c r="J66" i="16"/>
  <c r="I66" i="16"/>
  <c r="H66" i="16"/>
  <c r="G66" i="16"/>
  <c r="K75" i="16"/>
  <c r="J75" i="16"/>
  <c r="I75" i="16"/>
  <c r="H75" i="16"/>
  <c r="G75" i="16"/>
  <c r="K63" i="16"/>
  <c r="J63" i="16"/>
  <c r="I63" i="16"/>
  <c r="H63" i="16"/>
  <c r="G63" i="16"/>
  <c r="K61" i="16"/>
  <c r="J61" i="16"/>
  <c r="I61" i="16"/>
  <c r="H61" i="16"/>
  <c r="G61" i="16"/>
  <c r="S190" i="15"/>
  <c r="X188" i="15"/>
  <c r="V188" i="15"/>
  <c r="U188" i="15"/>
  <c r="T188" i="15"/>
  <c r="S188" i="15"/>
  <c r="R188" i="15"/>
  <c r="Q188" i="15"/>
  <c r="P188" i="15"/>
  <c r="O188" i="15"/>
  <c r="N188" i="15"/>
  <c r="M188" i="15"/>
  <c r="L188" i="15"/>
  <c r="K188" i="15"/>
  <c r="J188" i="15"/>
  <c r="I188" i="15"/>
  <c r="H188" i="15"/>
  <c r="G188" i="15"/>
  <c r="F188" i="15"/>
  <c r="E188" i="15"/>
  <c r="D188" i="15"/>
  <c r="C188" i="15"/>
  <c r="B188" i="15"/>
  <c r="X186" i="15"/>
  <c r="X190" i="15" s="1"/>
  <c r="V186" i="15"/>
  <c r="V190" i="15" s="1"/>
  <c r="U186" i="15"/>
  <c r="U190" i="15" s="1"/>
  <c r="T186" i="15"/>
  <c r="T190" i="15" s="1"/>
  <c r="S186" i="15"/>
  <c r="R186" i="15"/>
  <c r="R190" i="15" s="1"/>
  <c r="Q186" i="15"/>
  <c r="Q190" i="15" s="1"/>
  <c r="P186" i="15"/>
  <c r="P190" i="15" s="1"/>
  <c r="O186" i="15"/>
  <c r="O190" i="15" s="1"/>
  <c r="N186" i="15"/>
  <c r="N190" i="15" s="1"/>
  <c r="M186" i="15"/>
  <c r="M190" i="15" s="1"/>
  <c r="L186" i="15"/>
  <c r="L190" i="15" s="1"/>
  <c r="K186" i="15"/>
  <c r="K190" i="15" s="1"/>
  <c r="J186" i="15"/>
  <c r="J190" i="15" s="1"/>
  <c r="I186" i="15"/>
  <c r="I190" i="15" s="1"/>
  <c r="H186" i="15"/>
  <c r="H190" i="15" s="1"/>
  <c r="G186" i="15"/>
  <c r="G190" i="15" s="1"/>
  <c r="F186" i="15"/>
  <c r="F190" i="15" s="1"/>
  <c r="E186" i="15"/>
  <c r="E190" i="15" s="1"/>
  <c r="D186" i="15"/>
  <c r="D190" i="15" s="1"/>
  <c r="C186" i="15"/>
  <c r="C190" i="15" s="1"/>
  <c r="B186" i="15"/>
  <c r="B190" i="15" s="1"/>
  <c r="J26" i="15"/>
  <c r="I26" i="15"/>
  <c r="H26" i="15"/>
  <c r="G26" i="15"/>
  <c r="J14" i="15"/>
  <c r="I14" i="15"/>
  <c r="H14" i="15"/>
  <c r="G14" i="15"/>
  <c r="I8" i="15"/>
  <c r="H8" i="15"/>
  <c r="G8" i="15"/>
  <c r="I9" i="15"/>
  <c r="H9" i="15"/>
  <c r="G9" i="15"/>
  <c r="I12" i="15"/>
  <c r="H12" i="15"/>
  <c r="G12" i="15"/>
  <c r="J27" i="15"/>
  <c r="I27" i="15"/>
  <c r="H27" i="15"/>
  <c r="G27" i="15"/>
  <c r="J21" i="15"/>
  <c r="I21" i="15"/>
  <c r="H21" i="15"/>
  <c r="G21" i="15"/>
  <c r="J15" i="15"/>
  <c r="I15" i="15"/>
  <c r="H15" i="15"/>
  <c r="G15" i="15"/>
  <c r="J25" i="15"/>
  <c r="I25" i="15"/>
  <c r="H25" i="15"/>
  <c r="G25" i="15"/>
  <c r="I7" i="15"/>
  <c r="H7" i="15"/>
  <c r="G7" i="15"/>
  <c r="J20" i="15"/>
  <c r="I20" i="15"/>
  <c r="H20" i="15"/>
  <c r="G20" i="15"/>
  <c r="I10" i="15"/>
  <c r="H10" i="15"/>
  <c r="G10" i="15"/>
  <c r="J23" i="15"/>
  <c r="I23" i="15"/>
  <c r="H23" i="15"/>
  <c r="G23" i="15"/>
  <c r="I5" i="15"/>
  <c r="H5" i="15"/>
  <c r="G5" i="15"/>
  <c r="J17" i="15"/>
  <c r="I17" i="15"/>
  <c r="H17" i="15"/>
  <c r="G17" i="15"/>
  <c r="J22" i="15"/>
  <c r="I22" i="15"/>
  <c r="H22" i="15"/>
  <c r="G22" i="15"/>
  <c r="J24" i="15"/>
  <c r="I24" i="15"/>
  <c r="H24" i="15"/>
  <c r="G24" i="15"/>
  <c r="J19" i="15"/>
  <c r="I19" i="15"/>
  <c r="H19" i="15"/>
  <c r="G19" i="15"/>
  <c r="I3" i="15"/>
  <c r="H3" i="15"/>
  <c r="G3" i="15"/>
  <c r="I11" i="15"/>
  <c r="H11" i="15"/>
  <c r="G11" i="15"/>
  <c r="J16" i="15"/>
  <c r="I16" i="15"/>
  <c r="H16" i="15"/>
  <c r="G16" i="15"/>
  <c r="I6" i="15"/>
  <c r="H6" i="15"/>
  <c r="G6" i="15"/>
  <c r="I4" i="15"/>
  <c r="H4" i="15"/>
  <c r="G4" i="15"/>
  <c r="J18" i="15"/>
  <c r="I18" i="15"/>
  <c r="H18" i="15"/>
  <c r="G18" i="15"/>
  <c r="X219" i="14"/>
  <c r="V219" i="14"/>
  <c r="U219" i="14"/>
  <c r="T219" i="14"/>
  <c r="S219" i="14"/>
  <c r="R219" i="14"/>
  <c r="Q219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D219" i="14"/>
  <c r="C219" i="14"/>
  <c r="B219" i="14"/>
  <c r="X217" i="14"/>
  <c r="X221" i="14" s="1"/>
  <c r="V217" i="14"/>
  <c r="V221" i="14" s="1"/>
  <c r="U217" i="14"/>
  <c r="U221" i="14" s="1"/>
  <c r="T217" i="14"/>
  <c r="T221" i="14" s="1"/>
  <c r="S217" i="14"/>
  <c r="S221" i="14" s="1"/>
  <c r="R217" i="14"/>
  <c r="R221" i="14" s="1"/>
  <c r="Q217" i="14"/>
  <c r="Q221" i="14" s="1"/>
  <c r="P217" i="14"/>
  <c r="P221" i="14" s="1"/>
  <c r="O217" i="14"/>
  <c r="O221" i="14" s="1"/>
  <c r="N217" i="14"/>
  <c r="N221" i="14" s="1"/>
  <c r="M217" i="14"/>
  <c r="M221" i="14" s="1"/>
  <c r="L217" i="14"/>
  <c r="L221" i="14" s="1"/>
  <c r="K217" i="14"/>
  <c r="K221" i="14" s="1"/>
  <c r="J217" i="14"/>
  <c r="J221" i="14" s="1"/>
  <c r="I217" i="14"/>
  <c r="I221" i="14" s="1"/>
  <c r="H217" i="14"/>
  <c r="H221" i="14" s="1"/>
  <c r="G217" i="14"/>
  <c r="G221" i="14" s="1"/>
  <c r="F217" i="14"/>
  <c r="F221" i="14" s="1"/>
  <c r="E217" i="14"/>
  <c r="E221" i="14" s="1"/>
  <c r="D217" i="14"/>
  <c r="D221" i="14" s="1"/>
  <c r="C217" i="14"/>
  <c r="C221" i="14" s="1"/>
  <c r="B217" i="14"/>
  <c r="B221" i="14" s="1"/>
  <c r="K19" i="14"/>
  <c r="J19" i="14"/>
  <c r="I19" i="14"/>
  <c r="H19" i="14"/>
  <c r="G19" i="14"/>
  <c r="K10" i="14"/>
  <c r="J10" i="14"/>
  <c r="I10" i="14"/>
  <c r="H10" i="14"/>
  <c r="G10" i="14"/>
  <c r="K34" i="14"/>
  <c r="J34" i="14"/>
  <c r="I34" i="14"/>
  <c r="H34" i="14"/>
  <c r="G34" i="14"/>
  <c r="K43" i="14"/>
  <c r="J43" i="14"/>
  <c r="I43" i="14"/>
  <c r="H43" i="14"/>
  <c r="G43" i="14"/>
  <c r="K53" i="14"/>
  <c r="J53" i="14"/>
  <c r="I53" i="14"/>
  <c r="H53" i="14"/>
  <c r="G53" i="14"/>
  <c r="K8" i="14"/>
  <c r="J8" i="14"/>
  <c r="I8" i="14"/>
  <c r="H8" i="14"/>
  <c r="G8" i="14"/>
  <c r="K14" i="14"/>
  <c r="J14" i="14"/>
  <c r="I14" i="14"/>
  <c r="H14" i="14"/>
  <c r="G14" i="14"/>
  <c r="K22" i="14"/>
  <c r="J22" i="14"/>
  <c r="I22" i="14"/>
  <c r="H22" i="14"/>
  <c r="G22" i="14"/>
  <c r="K9" i="14"/>
  <c r="J9" i="14"/>
  <c r="I9" i="14"/>
  <c r="H9" i="14"/>
  <c r="G9" i="14"/>
  <c r="K35" i="14"/>
  <c r="J35" i="14"/>
  <c r="I35" i="14"/>
  <c r="H35" i="14"/>
  <c r="G35" i="14"/>
  <c r="K33" i="14"/>
  <c r="J33" i="14"/>
  <c r="I33" i="14"/>
  <c r="H33" i="14"/>
  <c r="G33" i="14"/>
  <c r="K39" i="14"/>
  <c r="J39" i="14"/>
  <c r="I39" i="14"/>
  <c r="H39" i="14"/>
  <c r="G39" i="14"/>
  <c r="K12" i="14"/>
  <c r="J12" i="14"/>
  <c r="I12" i="14"/>
  <c r="H12" i="14"/>
  <c r="G12" i="14"/>
  <c r="J31" i="14"/>
  <c r="I31" i="14"/>
  <c r="H31" i="14"/>
  <c r="G31" i="14"/>
  <c r="K24" i="14"/>
  <c r="J24" i="14"/>
  <c r="I24" i="14"/>
  <c r="H24" i="14"/>
  <c r="G24" i="14"/>
  <c r="K27" i="14"/>
  <c r="J27" i="14"/>
  <c r="I27" i="14"/>
  <c r="H27" i="14"/>
  <c r="G27" i="14"/>
  <c r="K21" i="14"/>
  <c r="J21" i="14"/>
  <c r="I21" i="14"/>
  <c r="H21" i="14"/>
  <c r="G21" i="14"/>
  <c r="K29" i="14"/>
  <c r="J29" i="14"/>
  <c r="I29" i="14"/>
  <c r="H29" i="14"/>
  <c r="G29" i="14"/>
  <c r="K20" i="14"/>
  <c r="J20" i="14"/>
  <c r="I20" i="14"/>
  <c r="H20" i="14"/>
  <c r="G20" i="14"/>
  <c r="K16" i="14"/>
  <c r="J16" i="14"/>
  <c r="I16" i="14"/>
  <c r="H16" i="14"/>
  <c r="G16" i="14"/>
  <c r="K41" i="14"/>
  <c r="J41" i="14"/>
  <c r="I41" i="14"/>
  <c r="H41" i="14"/>
  <c r="G41" i="14"/>
  <c r="K44" i="14"/>
  <c r="J44" i="14"/>
  <c r="I44" i="14"/>
  <c r="H44" i="14"/>
  <c r="G44" i="14"/>
  <c r="K42" i="14"/>
  <c r="J42" i="14"/>
  <c r="I42" i="14"/>
  <c r="H42" i="14"/>
  <c r="G42" i="14"/>
  <c r="K4" i="14"/>
  <c r="J4" i="14"/>
  <c r="I4" i="14"/>
  <c r="H4" i="14"/>
  <c r="G4" i="14"/>
  <c r="K11" i="14"/>
  <c r="J11" i="14"/>
  <c r="I11" i="14"/>
  <c r="H11" i="14"/>
  <c r="G11" i="14"/>
  <c r="K25" i="14"/>
  <c r="J25" i="14"/>
  <c r="I25" i="14"/>
  <c r="H25" i="14"/>
  <c r="G25" i="14"/>
  <c r="K45" i="14"/>
  <c r="J45" i="14"/>
  <c r="I45" i="14"/>
  <c r="H45" i="14"/>
  <c r="G45" i="14"/>
  <c r="K28" i="14"/>
  <c r="J28" i="14"/>
  <c r="I28" i="14"/>
  <c r="H28" i="14"/>
  <c r="G28" i="14"/>
  <c r="K47" i="14"/>
  <c r="J47" i="14"/>
  <c r="I47" i="14"/>
  <c r="H47" i="14"/>
  <c r="G47" i="14"/>
  <c r="K26" i="14"/>
  <c r="J26" i="14"/>
  <c r="I26" i="14"/>
  <c r="H26" i="14"/>
  <c r="G26" i="14"/>
  <c r="K7" i="14"/>
  <c r="J7" i="14"/>
  <c r="I7" i="14"/>
  <c r="H7" i="14"/>
  <c r="G7" i="14"/>
  <c r="K37" i="14"/>
  <c r="J37" i="14"/>
  <c r="I37" i="14"/>
  <c r="H37" i="14"/>
  <c r="G37" i="14"/>
  <c r="K36" i="14"/>
  <c r="J36" i="14"/>
  <c r="I36" i="14"/>
  <c r="H36" i="14"/>
  <c r="G36" i="14"/>
  <c r="K38" i="14"/>
  <c r="J38" i="14"/>
  <c r="I38" i="14"/>
  <c r="H38" i="14"/>
  <c r="G38" i="14"/>
  <c r="K51" i="14"/>
  <c r="J51" i="14"/>
  <c r="I51" i="14"/>
  <c r="H51" i="14"/>
  <c r="G51" i="14"/>
  <c r="K56" i="14"/>
  <c r="J56" i="14"/>
  <c r="I56" i="14"/>
  <c r="H56" i="14"/>
  <c r="G56" i="14"/>
  <c r="K52" i="14"/>
  <c r="J52" i="14"/>
  <c r="I52" i="14"/>
  <c r="H52" i="14"/>
  <c r="G52" i="14"/>
  <c r="K49" i="14"/>
  <c r="J49" i="14"/>
  <c r="I49" i="14"/>
  <c r="H49" i="14"/>
  <c r="G49" i="14"/>
  <c r="K48" i="14"/>
  <c r="J48" i="14"/>
  <c r="I48" i="14"/>
  <c r="H48" i="14"/>
  <c r="G48" i="14"/>
  <c r="K55" i="14"/>
  <c r="J55" i="14"/>
  <c r="I55" i="14"/>
  <c r="H55" i="14"/>
  <c r="G55" i="14"/>
  <c r="K30" i="14"/>
  <c r="J30" i="14"/>
  <c r="I30" i="14"/>
  <c r="H30" i="14"/>
  <c r="G30" i="14"/>
  <c r="K54" i="14"/>
  <c r="J54" i="14"/>
  <c r="I54" i="14"/>
  <c r="H54" i="14"/>
  <c r="G54" i="14"/>
  <c r="J23" i="14"/>
  <c r="I23" i="14"/>
  <c r="H23" i="14"/>
  <c r="G23" i="14"/>
  <c r="K40" i="14"/>
  <c r="J40" i="14"/>
  <c r="I40" i="14"/>
  <c r="H40" i="14"/>
  <c r="G40" i="14"/>
  <c r="K6" i="14"/>
  <c r="J6" i="14"/>
  <c r="I6" i="14"/>
  <c r="H6" i="14"/>
  <c r="G6" i="14"/>
  <c r="K3" i="14"/>
  <c r="J3" i="14"/>
  <c r="I3" i="14"/>
  <c r="H3" i="14"/>
  <c r="G3" i="14"/>
  <c r="K50" i="14"/>
  <c r="J50" i="14"/>
  <c r="I50" i="14"/>
  <c r="H50" i="14"/>
  <c r="G50" i="14"/>
  <c r="K15" i="14"/>
  <c r="J15" i="14"/>
  <c r="I15" i="14"/>
  <c r="H15" i="14"/>
  <c r="G15" i="14"/>
  <c r="K17" i="14"/>
  <c r="J17" i="14"/>
  <c r="I17" i="14"/>
  <c r="H17" i="14"/>
  <c r="G17" i="14"/>
  <c r="K18" i="14"/>
  <c r="J18" i="14"/>
  <c r="I18" i="14"/>
  <c r="H18" i="14"/>
  <c r="G18" i="14"/>
  <c r="K5" i="14"/>
  <c r="J5" i="14"/>
  <c r="I5" i="14"/>
  <c r="H5" i="14"/>
  <c r="G5" i="14"/>
  <c r="K5" i="13"/>
  <c r="J5" i="13"/>
  <c r="I5" i="13"/>
  <c r="H5" i="13"/>
  <c r="G5" i="13"/>
  <c r="K13" i="13"/>
  <c r="J13" i="13"/>
  <c r="I13" i="13"/>
  <c r="H13" i="13"/>
  <c r="G13" i="13"/>
  <c r="K14" i="13"/>
  <c r="J14" i="13"/>
  <c r="I14" i="13"/>
  <c r="H14" i="13"/>
  <c r="G14" i="13"/>
  <c r="K6" i="13"/>
  <c r="J6" i="13"/>
  <c r="I6" i="13"/>
  <c r="H6" i="13"/>
  <c r="G6" i="13"/>
  <c r="J3" i="13"/>
  <c r="I3" i="13"/>
  <c r="H3" i="13"/>
  <c r="G3" i="13"/>
  <c r="K15" i="13"/>
  <c r="J15" i="13"/>
  <c r="I15" i="13"/>
  <c r="H15" i="13"/>
  <c r="G15" i="13"/>
  <c r="K12" i="13"/>
  <c r="J12" i="13"/>
  <c r="I12" i="13"/>
  <c r="H12" i="13"/>
  <c r="G12" i="13"/>
  <c r="K8" i="13"/>
  <c r="J8" i="13"/>
  <c r="I8" i="13"/>
  <c r="H8" i="13"/>
  <c r="G8" i="13"/>
  <c r="K4" i="13"/>
  <c r="J4" i="13"/>
  <c r="I4" i="13"/>
  <c r="H4" i="13"/>
  <c r="G4" i="13"/>
  <c r="K16" i="13"/>
  <c r="J16" i="13"/>
  <c r="I16" i="13"/>
  <c r="H16" i="13"/>
  <c r="G16" i="13"/>
  <c r="K11" i="13"/>
  <c r="J11" i="13"/>
  <c r="I11" i="13"/>
  <c r="H11" i="13"/>
  <c r="G11" i="13"/>
  <c r="J9" i="13"/>
  <c r="I9" i="13"/>
  <c r="H9" i="13"/>
  <c r="G9" i="13"/>
  <c r="K10" i="13"/>
  <c r="J10" i="13"/>
  <c r="I10" i="13"/>
  <c r="H10" i="13"/>
  <c r="G10" i="13"/>
  <c r="W14" i="12"/>
  <c r="U14" i="12"/>
  <c r="S14" i="12"/>
  <c r="Q14" i="12"/>
  <c r="J7" i="12"/>
  <c r="N7" i="12" s="1"/>
  <c r="I7" i="12"/>
  <c r="H7" i="12"/>
  <c r="G7" i="12"/>
  <c r="F7" i="12"/>
  <c r="W13" i="12"/>
  <c r="U13" i="12"/>
  <c r="S13" i="12"/>
  <c r="Q13" i="12"/>
  <c r="W12" i="12"/>
  <c r="U12" i="12"/>
  <c r="S12" i="12"/>
  <c r="Q12" i="12"/>
  <c r="W10" i="12"/>
  <c r="U10" i="12"/>
  <c r="S10" i="12"/>
  <c r="Q10" i="12"/>
  <c r="W9" i="12"/>
  <c r="U9" i="12"/>
  <c r="S9" i="12"/>
  <c r="Q9" i="12"/>
  <c r="W7" i="12"/>
  <c r="U7" i="12"/>
  <c r="S7" i="12"/>
  <c r="Q7" i="12"/>
  <c r="W6" i="12"/>
  <c r="U6" i="12"/>
  <c r="S6" i="12"/>
  <c r="Q6" i="12"/>
  <c r="W4" i="12"/>
  <c r="U4" i="12"/>
  <c r="S4" i="12"/>
  <c r="Q4" i="12"/>
  <c r="W3" i="12"/>
  <c r="U3" i="12"/>
  <c r="S3" i="12"/>
  <c r="Q3" i="12"/>
  <c r="X185" i="11"/>
  <c r="V185" i="11"/>
  <c r="U185" i="11"/>
  <c r="T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B185" i="11"/>
  <c r="X183" i="11"/>
  <c r="X187" i="11" s="1"/>
  <c r="V183" i="11"/>
  <c r="V187" i="11" s="1"/>
  <c r="U183" i="11"/>
  <c r="U187" i="11" s="1"/>
  <c r="T183" i="11"/>
  <c r="T187" i="11" s="1"/>
  <c r="S183" i="11"/>
  <c r="S187" i="11" s="1"/>
  <c r="R183" i="11"/>
  <c r="R187" i="11" s="1"/>
  <c r="Q183" i="11"/>
  <c r="Q187" i="11" s="1"/>
  <c r="P183" i="11"/>
  <c r="P187" i="11" s="1"/>
  <c r="O183" i="11"/>
  <c r="O187" i="11" s="1"/>
  <c r="N183" i="11"/>
  <c r="N187" i="11" s="1"/>
  <c r="M183" i="11"/>
  <c r="M187" i="11" s="1"/>
  <c r="L183" i="11"/>
  <c r="L187" i="11" s="1"/>
  <c r="K183" i="11"/>
  <c r="K187" i="11" s="1"/>
  <c r="J183" i="11"/>
  <c r="J187" i="11" s="1"/>
  <c r="I183" i="11"/>
  <c r="I187" i="11" s="1"/>
  <c r="H183" i="11"/>
  <c r="H187" i="11" s="1"/>
  <c r="G183" i="11"/>
  <c r="G187" i="11" s="1"/>
  <c r="F183" i="11"/>
  <c r="F187" i="11" s="1"/>
  <c r="E183" i="11"/>
  <c r="E187" i="11" s="1"/>
  <c r="D183" i="11"/>
  <c r="D187" i="11" s="1"/>
  <c r="C183" i="11"/>
  <c r="C187" i="11" s="1"/>
  <c r="B183" i="11"/>
  <c r="B187" i="11" s="1"/>
  <c r="O153" i="9"/>
  <c r="X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X149" i="9"/>
  <c r="X153" i="9" s="1"/>
  <c r="V149" i="9"/>
  <c r="V153" i="9" s="1"/>
  <c r="U149" i="9"/>
  <c r="U153" i="9" s="1"/>
  <c r="T149" i="9"/>
  <c r="T153" i="9" s="1"/>
  <c r="S149" i="9"/>
  <c r="S153" i="9" s="1"/>
  <c r="R149" i="9"/>
  <c r="R153" i="9" s="1"/>
  <c r="Q149" i="9"/>
  <c r="Q153" i="9" s="1"/>
  <c r="P149" i="9"/>
  <c r="P153" i="9" s="1"/>
  <c r="O149" i="9"/>
  <c r="N149" i="9"/>
  <c r="N153" i="9" s="1"/>
  <c r="M149" i="9"/>
  <c r="M153" i="9" s="1"/>
  <c r="L149" i="9"/>
  <c r="L153" i="9" s="1"/>
  <c r="K149" i="9"/>
  <c r="K153" i="9" s="1"/>
  <c r="J149" i="9"/>
  <c r="J153" i="9" s="1"/>
  <c r="I149" i="9"/>
  <c r="I153" i="9" s="1"/>
  <c r="H149" i="9"/>
  <c r="H153" i="9" s="1"/>
  <c r="G149" i="9"/>
  <c r="G153" i="9" s="1"/>
  <c r="F149" i="9"/>
  <c r="F153" i="9" s="1"/>
  <c r="E149" i="9"/>
  <c r="E153" i="9" s="1"/>
  <c r="D149" i="9"/>
  <c r="D153" i="9" s="1"/>
  <c r="C149" i="9"/>
  <c r="C153" i="9" s="1"/>
  <c r="B149" i="9"/>
  <c r="B153" i="9" s="1"/>
  <c r="W52" i="8"/>
  <c r="U52" i="8"/>
  <c r="S52" i="8"/>
  <c r="Q52" i="8"/>
  <c r="W51" i="8"/>
  <c r="U51" i="8"/>
  <c r="S51" i="8"/>
  <c r="Q51" i="8"/>
  <c r="W50" i="8"/>
  <c r="U50" i="8"/>
  <c r="S50" i="8"/>
  <c r="Q50" i="8"/>
  <c r="N50" i="8"/>
  <c r="W49" i="8"/>
  <c r="U49" i="8"/>
  <c r="S49" i="8"/>
  <c r="Q49" i="8"/>
  <c r="W48" i="8"/>
  <c r="U48" i="8"/>
  <c r="S48" i="8"/>
  <c r="Q48" i="8"/>
  <c r="W47" i="8"/>
  <c r="U47" i="8"/>
  <c r="S47" i="8"/>
  <c r="Q47" i="8"/>
  <c r="W45" i="8"/>
  <c r="U45" i="8"/>
  <c r="S45" i="8"/>
  <c r="Q45" i="8"/>
  <c r="W44" i="8"/>
  <c r="U44" i="8"/>
  <c r="S44" i="8"/>
  <c r="Q44" i="8"/>
  <c r="W43" i="8"/>
  <c r="U43" i="8"/>
  <c r="S43" i="8"/>
  <c r="Q43" i="8"/>
  <c r="W42" i="8"/>
  <c r="U42" i="8"/>
  <c r="S42" i="8"/>
  <c r="Q42" i="8"/>
  <c r="W40" i="8"/>
  <c r="U40" i="8"/>
  <c r="S40" i="8"/>
  <c r="Q40" i="8"/>
  <c r="W39" i="8"/>
  <c r="U39" i="8"/>
  <c r="S39" i="8"/>
  <c r="Q39" i="8"/>
  <c r="W38" i="8"/>
  <c r="U38" i="8"/>
  <c r="S38" i="8"/>
  <c r="Q38" i="8"/>
  <c r="W37" i="8"/>
  <c r="U37" i="8"/>
  <c r="S37" i="8"/>
  <c r="Q37" i="8"/>
  <c r="W36" i="8"/>
  <c r="U36" i="8"/>
  <c r="S36" i="8"/>
  <c r="Q36" i="8"/>
  <c r="W35" i="8"/>
  <c r="U35" i="8"/>
  <c r="S35" i="8"/>
  <c r="Q35" i="8"/>
  <c r="W34" i="8"/>
  <c r="U34" i="8"/>
  <c r="S34" i="8"/>
  <c r="Q34" i="8"/>
  <c r="W33" i="8"/>
  <c r="U33" i="8"/>
  <c r="S33" i="8"/>
  <c r="Q33" i="8"/>
  <c r="W31" i="8"/>
  <c r="U31" i="8"/>
  <c r="S31" i="8"/>
  <c r="Q31" i="8"/>
  <c r="N31" i="8"/>
  <c r="W30" i="8"/>
  <c r="U30" i="8"/>
  <c r="S30" i="8"/>
  <c r="Q30" i="8"/>
  <c r="W29" i="8"/>
  <c r="U29" i="8"/>
  <c r="S29" i="8"/>
  <c r="Q29" i="8"/>
  <c r="W28" i="8"/>
  <c r="U28" i="8"/>
  <c r="S28" i="8"/>
  <c r="Q28" i="8"/>
  <c r="W27" i="8"/>
  <c r="U27" i="8"/>
  <c r="S27" i="8"/>
  <c r="Q27" i="8"/>
  <c r="W26" i="8"/>
  <c r="U26" i="8"/>
  <c r="S26" i="8"/>
  <c r="Q26" i="8"/>
  <c r="N26" i="8"/>
  <c r="W25" i="8"/>
  <c r="U25" i="8"/>
  <c r="S25" i="8"/>
  <c r="Q25" i="8"/>
  <c r="W24" i="8"/>
  <c r="U24" i="8"/>
  <c r="S24" i="8"/>
  <c r="Q24" i="8"/>
  <c r="W23" i="8"/>
  <c r="U23" i="8"/>
  <c r="S23" i="8"/>
  <c r="Q23" i="8"/>
  <c r="W22" i="8"/>
  <c r="U22" i="8"/>
  <c r="S22" i="8"/>
  <c r="Q22" i="8"/>
  <c r="W21" i="8"/>
  <c r="U21" i="8"/>
  <c r="S21" i="8"/>
  <c r="Q21" i="8"/>
  <c r="W20" i="8"/>
  <c r="U20" i="8"/>
  <c r="S20" i="8"/>
  <c r="Q20" i="8"/>
  <c r="W19" i="8"/>
  <c r="U19" i="8"/>
  <c r="S19" i="8"/>
  <c r="Q19" i="8"/>
  <c r="W18" i="8"/>
  <c r="U18" i="8"/>
  <c r="S18" i="8"/>
  <c r="Q18" i="8"/>
  <c r="W17" i="8"/>
  <c r="U17" i="8"/>
  <c r="S17" i="8"/>
  <c r="Q17" i="8"/>
  <c r="W16" i="8"/>
  <c r="U16" i="8"/>
  <c r="S16" i="8"/>
  <c r="Q16" i="8"/>
  <c r="N16" i="8"/>
  <c r="W15" i="8"/>
  <c r="U15" i="8"/>
  <c r="S15" i="8"/>
  <c r="Q15" i="8"/>
  <c r="W14" i="8"/>
  <c r="U14" i="8"/>
  <c r="S14" i="8"/>
  <c r="Q14" i="8"/>
  <c r="W13" i="8"/>
  <c r="U13" i="8"/>
  <c r="S13" i="8"/>
  <c r="Q13" i="8"/>
  <c r="W12" i="8"/>
  <c r="U12" i="8"/>
  <c r="S12" i="8"/>
  <c r="Q12" i="8"/>
  <c r="W11" i="8"/>
  <c r="U11" i="8"/>
  <c r="S11" i="8"/>
  <c r="Q11" i="8"/>
  <c r="W10" i="8"/>
  <c r="U10" i="8"/>
  <c r="S10" i="8"/>
  <c r="Q10" i="8"/>
  <c r="W9" i="8"/>
  <c r="U9" i="8"/>
  <c r="S9" i="8"/>
  <c r="Q9" i="8"/>
  <c r="W8" i="8"/>
  <c r="U8" i="8"/>
  <c r="S8" i="8"/>
  <c r="Q8" i="8"/>
  <c r="W7" i="8"/>
  <c r="U7" i="8"/>
  <c r="S7" i="8"/>
  <c r="Q7" i="8"/>
  <c r="W6" i="8"/>
  <c r="U6" i="8"/>
  <c r="S6" i="8"/>
  <c r="Q6" i="8"/>
  <c r="W5" i="8"/>
  <c r="U5" i="8"/>
  <c r="S5" i="8"/>
  <c r="Q5" i="8"/>
  <c r="W4" i="8"/>
  <c r="U4" i="8"/>
  <c r="S4" i="8"/>
  <c r="Q4" i="8"/>
  <c r="W3" i="8"/>
  <c r="U3" i="8"/>
  <c r="S3" i="8"/>
  <c r="Q3" i="8"/>
  <c r="X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X207" i="6"/>
  <c r="X211" i="6" s="1"/>
  <c r="V207" i="6"/>
  <c r="V211" i="6" s="1"/>
  <c r="U207" i="6"/>
  <c r="U211" i="6" s="1"/>
  <c r="T207" i="6"/>
  <c r="T211" i="6" s="1"/>
  <c r="S207" i="6"/>
  <c r="S211" i="6" s="1"/>
  <c r="R207" i="6"/>
  <c r="R211" i="6" s="1"/>
  <c r="Q207" i="6"/>
  <c r="Q211" i="6" s="1"/>
  <c r="P207" i="6"/>
  <c r="P211" i="6" s="1"/>
  <c r="O207" i="6"/>
  <c r="O211" i="6" s="1"/>
  <c r="N207" i="6"/>
  <c r="N211" i="6" s="1"/>
  <c r="M207" i="6"/>
  <c r="M211" i="6" s="1"/>
  <c r="L207" i="6"/>
  <c r="L211" i="6" s="1"/>
  <c r="K207" i="6"/>
  <c r="K211" i="6" s="1"/>
  <c r="J207" i="6"/>
  <c r="J211" i="6" s="1"/>
  <c r="I207" i="6"/>
  <c r="I211" i="6" s="1"/>
  <c r="H207" i="6"/>
  <c r="H211" i="6" s="1"/>
  <c r="G207" i="6"/>
  <c r="G211" i="6" s="1"/>
  <c r="F207" i="6"/>
  <c r="F211" i="6" s="1"/>
  <c r="E207" i="6"/>
  <c r="E211" i="6" s="1"/>
  <c r="D207" i="6"/>
  <c r="D211" i="6" s="1"/>
  <c r="C207" i="6"/>
  <c r="C211" i="6" s="1"/>
  <c r="B207" i="6"/>
  <c r="B211" i="6" s="1"/>
  <c r="V13" i="3"/>
  <c r="T13" i="3"/>
  <c r="R13" i="3"/>
  <c r="P13" i="3"/>
  <c r="V11" i="3"/>
  <c r="T11" i="3"/>
  <c r="R11" i="3"/>
  <c r="P11" i="3"/>
  <c r="V10" i="3"/>
  <c r="T10" i="3"/>
  <c r="R10" i="3"/>
  <c r="P10" i="3"/>
  <c r="V8" i="3"/>
  <c r="T8" i="3"/>
  <c r="R8" i="3"/>
  <c r="P8" i="3"/>
  <c r="V7" i="3"/>
  <c r="T7" i="3"/>
  <c r="R7" i="3"/>
  <c r="P7" i="3"/>
  <c r="V5" i="3"/>
  <c r="T5" i="3"/>
  <c r="R5" i="3"/>
  <c r="P5" i="3"/>
  <c r="V4" i="3"/>
  <c r="T4" i="3"/>
  <c r="R4" i="3"/>
  <c r="P4" i="3"/>
  <c r="V3" i="3"/>
  <c r="T3" i="3"/>
  <c r="R3" i="3"/>
  <c r="P3" i="3"/>
  <c r="M48" i="1"/>
  <c r="M50" i="1" s="1"/>
  <c r="L48" i="1"/>
  <c r="L50" i="1" s="1"/>
  <c r="M47" i="1"/>
  <c r="L47" i="1"/>
  <c r="M46" i="1"/>
  <c r="L46" i="1"/>
  <c r="L27" i="1"/>
  <c r="N4" i="3" l="1"/>
  <c r="W131" i="16"/>
  <c r="W80" i="18" s="1"/>
  <c r="T61" i="9"/>
  <c r="T77" i="18" s="1"/>
  <c r="D131" i="16"/>
  <c r="D80" i="18" s="1"/>
  <c r="T63" i="8"/>
  <c r="T69" i="18" s="1"/>
  <c r="T116" i="7"/>
  <c r="T76" i="18" s="1"/>
  <c r="B63" i="8"/>
  <c r="B69" i="18" s="1"/>
  <c r="S64" i="8"/>
  <c r="S79" i="18" s="1"/>
  <c r="H115" i="7"/>
  <c r="H66" i="18" s="1"/>
  <c r="I152" i="9"/>
  <c r="B64" i="8"/>
  <c r="B79" i="18" s="1"/>
  <c r="N115" i="7"/>
  <c r="N66" i="18" s="1"/>
  <c r="U131" i="16"/>
  <c r="U80" i="18" s="1"/>
  <c r="B130" i="16"/>
  <c r="B70" i="18" s="1"/>
  <c r="C131" i="16"/>
  <c r="C80" i="18" s="1"/>
  <c r="L61" i="9"/>
  <c r="L77" i="18" s="1"/>
  <c r="B116" i="7"/>
  <c r="B76" i="18" s="1"/>
  <c r="V57" i="6"/>
  <c r="V68" i="18" s="1"/>
  <c r="M58" i="6"/>
  <c r="M78" i="18" s="1"/>
  <c r="L58" i="6"/>
  <c r="L78" i="18" s="1"/>
  <c r="K58" i="6"/>
  <c r="K78" i="18" s="1"/>
  <c r="W210" i="5"/>
  <c r="W74" i="18" s="1"/>
  <c r="E210" i="5"/>
  <c r="E74" i="18" s="1"/>
  <c r="X210" i="5"/>
  <c r="X74" i="18" s="1"/>
  <c r="M210" i="5"/>
  <c r="M74" i="18" s="1"/>
  <c r="M209" i="5"/>
  <c r="M64" i="18" s="1"/>
  <c r="L209" i="5"/>
  <c r="L64" i="18" s="1"/>
  <c r="J210" i="5"/>
  <c r="J74" i="18" s="1"/>
  <c r="V209" i="5"/>
  <c r="V64" i="18" s="1"/>
  <c r="J209" i="5"/>
  <c r="J64" i="18" s="1"/>
  <c r="U210" i="5"/>
  <c r="U74" i="18" s="1"/>
  <c r="I210" i="5"/>
  <c r="I74" i="18" s="1"/>
  <c r="U209" i="5"/>
  <c r="U64" i="18" s="1"/>
  <c r="I209" i="5"/>
  <c r="I64" i="18" s="1"/>
  <c r="T210" i="5"/>
  <c r="T74" i="18" s="1"/>
  <c r="H210" i="5"/>
  <c r="H74" i="18" s="1"/>
  <c r="T209" i="5"/>
  <c r="T64" i="18" s="1"/>
  <c r="H209" i="5"/>
  <c r="H64" i="18" s="1"/>
  <c r="S210" i="5"/>
  <c r="S74" i="18" s="1"/>
  <c r="G210" i="5"/>
  <c r="G74" i="18" s="1"/>
  <c r="S209" i="5"/>
  <c r="S64" i="18" s="1"/>
  <c r="G209" i="5"/>
  <c r="G64" i="18" s="1"/>
  <c r="R210" i="5"/>
  <c r="F210" i="5"/>
  <c r="F74" i="18" s="1"/>
  <c r="K210" i="5"/>
  <c r="K74" i="18" s="1"/>
  <c r="W209" i="5"/>
  <c r="W64" i="18" s="1"/>
  <c r="Q210" i="5"/>
  <c r="Q74" i="18" s="1"/>
  <c r="Q209" i="5"/>
  <c r="Q64" i="18" s="1"/>
  <c r="P210" i="5"/>
  <c r="P74" i="18" s="1"/>
  <c r="D210" i="5"/>
  <c r="D74" i="18" s="1"/>
  <c r="P209" i="5"/>
  <c r="P64" i="18" s="1"/>
  <c r="D209" i="5"/>
  <c r="D64" i="18" s="1"/>
  <c r="O210" i="5"/>
  <c r="O74" i="18" s="1"/>
  <c r="C210" i="5"/>
  <c r="C74" i="18" s="1"/>
  <c r="L210" i="5"/>
  <c r="L74" i="18" s="1"/>
  <c r="X209" i="5"/>
  <c r="X64" i="18" s="1"/>
  <c r="K209" i="5"/>
  <c r="K64" i="18" s="1"/>
  <c r="R209" i="5"/>
  <c r="F209" i="5"/>
  <c r="F64" i="18" s="1"/>
  <c r="E209" i="5"/>
  <c r="E64" i="18" s="1"/>
  <c r="O209" i="5"/>
  <c r="O64" i="18" s="1"/>
  <c r="C209" i="5"/>
  <c r="C64" i="18" s="1"/>
  <c r="N210" i="5"/>
  <c r="N74" i="18" s="1"/>
  <c r="B210" i="5"/>
  <c r="B74" i="18" s="1"/>
  <c r="V210" i="5"/>
  <c r="V74" i="18" s="1"/>
  <c r="N209" i="5"/>
  <c r="N64" i="18" s="1"/>
  <c r="B209" i="5"/>
  <c r="B64" i="18" s="1"/>
  <c r="L57" i="6"/>
  <c r="L68" i="18" s="1"/>
  <c r="J58" i="6"/>
  <c r="J78" i="18" s="1"/>
  <c r="U58" i="6"/>
  <c r="U78" i="18" s="1"/>
  <c r="H58" i="6"/>
  <c r="H78" i="18" s="1"/>
  <c r="S58" i="6"/>
  <c r="S78" i="18" s="1"/>
  <c r="F58" i="6"/>
  <c r="F78" i="18" s="1"/>
  <c r="R57" i="6"/>
  <c r="R68" i="18" s="1"/>
  <c r="F57" i="6"/>
  <c r="F68" i="18" s="1"/>
  <c r="Q58" i="6"/>
  <c r="Q78" i="18" s="1"/>
  <c r="E58" i="6"/>
  <c r="E78" i="18" s="1"/>
  <c r="X58" i="6"/>
  <c r="X78" i="18" s="1"/>
  <c r="W58" i="6"/>
  <c r="W78" i="18" s="1"/>
  <c r="K57" i="6"/>
  <c r="K68" i="18" s="1"/>
  <c r="J57" i="6"/>
  <c r="J68" i="18" s="1"/>
  <c r="I57" i="6"/>
  <c r="I68" i="18" s="1"/>
  <c r="G58" i="6"/>
  <c r="G78" i="18" s="1"/>
  <c r="G57" i="6"/>
  <c r="G68" i="18" s="1"/>
  <c r="Q57" i="6"/>
  <c r="Q68" i="18" s="1"/>
  <c r="E57" i="6"/>
  <c r="E68" i="18" s="1"/>
  <c r="P58" i="6"/>
  <c r="P78" i="18" s="1"/>
  <c r="D58" i="6"/>
  <c r="D78" i="18" s="1"/>
  <c r="U57" i="6"/>
  <c r="U68" i="18" s="1"/>
  <c r="T57" i="6"/>
  <c r="T68" i="18" s="1"/>
  <c r="P57" i="6"/>
  <c r="P68" i="18" s="1"/>
  <c r="D57" i="6"/>
  <c r="D68" i="18" s="1"/>
  <c r="O58" i="6"/>
  <c r="O78" i="18" s="1"/>
  <c r="C58" i="6"/>
  <c r="C78" i="18" s="1"/>
  <c r="M57" i="6"/>
  <c r="M68" i="18" s="1"/>
  <c r="X57" i="6"/>
  <c r="X68" i="18" s="1"/>
  <c r="V58" i="6"/>
  <c r="V78" i="18" s="1"/>
  <c r="I58" i="6"/>
  <c r="I78" i="18" s="1"/>
  <c r="T58" i="6"/>
  <c r="T78" i="18" s="1"/>
  <c r="H57" i="6"/>
  <c r="H68" i="18" s="1"/>
  <c r="R58" i="6"/>
  <c r="R78" i="18" s="1"/>
  <c r="O57" i="6"/>
  <c r="O68" i="18" s="1"/>
  <c r="C57" i="6"/>
  <c r="N58" i="6"/>
  <c r="N78" i="18" s="1"/>
  <c r="B58" i="6"/>
  <c r="W57" i="6"/>
  <c r="W68" i="18" s="1"/>
  <c r="S57" i="6"/>
  <c r="S68" i="18" s="1"/>
  <c r="N57" i="6"/>
  <c r="N68" i="18" s="1"/>
  <c r="B57" i="6"/>
  <c r="B68" i="18" s="1"/>
  <c r="X116" i="7"/>
  <c r="X76" i="18" s="1"/>
  <c r="X115" i="7"/>
  <c r="X66" i="18" s="1"/>
  <c r="L115" i="7"/>
  <c r="L66" i="18" s="1"/>
  <c r="W116" i="7"/>
  <c r="W76" i="18" s="1"/>
  <c r="K116" i="7"/>
  <c r="K76" i="18" s="1"/>
  <c r="W115" i="7"/>
  <c r="W66" i="18" s="1"/>
  <c r="K115" i="7"/>
  <c r="K66" i="18" s="1"/>
  <c r="V116" i="7"/>
  <c r="V76" i="18" s="1"/>
  <c r="J116" i="7"/>
  <c r="J76" i="18" s="1"/>
  <c r="V115" i="7"/>
  <c r="V66" i="18" s="1"/>
  <c r="J115" i="7"/>
  <c r="J66" i="18" s="1"/>
  <c r="U116" i="7"/>
  <c r="U76" i="18" s="1"/>
  <c r="I116" i="7"/>
  <c r="I76" i="18" s="1"/>
  <c r="B115" i="7"/>
  <c r="B66" i="18" s="1"/>
  <c r="M115" i="7"/>
  <c r="I115" i="7"/>
  <c r="I66" i="18" s="1"/>
  <c r="S116" i="7"/>
  <c r="S76" i="18" s="1"/>
  <c r="R116" i="7"/>
  <c r="R76" i="18" s="1"/>
  <c r="R115" i="7"/>
  <c r="R66" i="18" s="1"/>
  <c r="F115" i="7"/>
  <c r="F66" i="18" s="1"/>
  <c r="Q116" i="7"/>
  <c r="Q76" i="18" s="1"/>
  <c r="E116" i="7"/>
  <c r="U115" i="7"/>
  <c r="U66" i="18" s="1"/>
  <c r="S115" i="7"/>
  <c r="S66" i="18" s="1"/>
  <c r="Q115" i="7"/>
  <c r="Q66" i="18" s="1"/>
  <c r="E115" i="7"/>
  <c r="E66" i="18" s="1"/>
  <c r="P116" i="7"/>
  <c r="P76" i="18" s="1"/>
  <c r="D116" i="7"/>
  <c r="D76" i="18" s="1"/>
  <c r="L116" i="7"/>
  <c r="L76" i="18" s="1"/>
  <c r="H116" i="7"/>
  <c r="H76" i="18" s="1"/>
  <c r="T115" i="7"/>
  <c r="T66" i="18" s="1"/>
  <c r="G116" i="7"/>
  <c r="G76" i="18" s="1"/>
  <c r="G115" i="7"/>
  <c r="G66" i="18" s="1"/>
  <c r="P115" i="7"/>
  <c r="P66" i="18" s="1"/>
  <c r="D115" i="7"/>
  <c r="D66" i="18" s="1"/>
  <c r="O116" i="7"/>
  <c r="O76" i="18" s="1"/>
  <c r="C116" i="7"/>
  <c r="C76" i="18" s="1"/>
  <c r="M116" i="7"/>
  <c r="M76" i="18" s="1"/>
  <c r="F116" i="7"/>
  <c r="F76" i="18" s="1"/>
  <c r="O115" i="7"/>
  <c r="O66" i="18" s="1"/>
  <c r="C115" i="7"/>
  <c r="C66" i="18" s="1"/>
  <c r="N116" i="7"/>
  <c r="N76" i="18" s="1"/>
  <c r="N63" i="8"/>
  <c r="N69" i="18" s="1"/>
  <c r="X64" i="8"/>
  <c r="X79" i="18" s="1"/>
  <c r="W64" i="8"/>
  <c r="W79" i="18" s="1"/>
  <c r="M63" i="8"/>
  <c r="M69" i="18" s="1"/>
  <c r="K63" i="8"/>
  <c r="K69" i="18" s="1"/>
  <c r="V63" i="8"/>
  <c r="V69" i="18" s="1"/>
  <c r="J63" i="8"/>
  <c r="J69" i="18" s="1"/>
  <c r="I64" i="8"/>
  <c r="I79" i="18" s="1"/>
  <c r="I63" i="8"/>
  <c r="I69" i="18" s="1"/>
  <c r="N5" i="8"/>
  <c r="S63" i="8"/>
  <c r="S69" i="18" s="1"/>
  <c r="G63" i="8"/>
  <c r="G69" i="18" s="1"/>
  <c r="R64" i="8"/>
  <c r="R79" i="18" s="1"/>
  <c r="F64" i="8"/>
  <c r="F79" i="18" s="1"/>
  <c r="R63" i="8"/>
  <c r="R69" i="18" s="1"/>
  <c r="F63" i="8"/>
  <c r="F69" i="18" s="1"/>
  <c r="Q64" i="8"/>
  <c r="Q79" i="18" s="1"/>
  <c r="E64" i="8"/>
  <c r="E79" i="18" s="1"/>
  <c r="L64" i="8"/>
  <c r="L79" i="18" s="1"/>
  <c r="K64" i="8"/>
  <c r="K79" i="18" s="1"/>
  <c r="U63" i="8"/>
  <c r="U69" i="18" s="1"/>
  <c r="H63" i="8"/>
  <c r="H69" i="18" s="1"/>
  <c r="Q63" i="8"/>
  <c r="Q69" i="18" s="1"/>
  <c r="E63" i="8"/>
  <c r="P64" i="8"/>
  <c r="P79" i="18" s="1"/>
  <c r="D64" i="8"/>
  <c r="D79" i="18" s="1"/>
  <c r="L63" i="8"/>
  <c r="L69" i="18" s="1"/>
  <c r="W63" i="8"/>
  <c r="W69" i="18" s="1"/>
  <c r="J64" i="8"/>
  <c r="J79" i="18" s="1"/>
  <c r="U64" i="8"/>
  <c r="U79" i="18" s="1"/>
  <c r="H64" i="8"/>
  <c r="H79" i="18" s="1"/>
  <c r="G64" i="8"/>
  <c r="P63" i="8"/>
  <c r="P69" i="18" s="1"/>
  <c r="D63" i="8"/>
  <c r="D69" i="18" s="1"/>
  <c r="O64" i="8"/>
  <c r="O79" i="18" s="1"/>
  <c r="C64" i="8"/>
  <c r="C79" i="18" s="1"/>
  <c r="M64" i="8"/>
  <c r="M79" i="18" s="1"/>
  <c r="X63" i="8"/>
  <c r="X69" i="18" s="1"/>
  <c r="V64" i="8"/>
  <c r="V79" i="18" s="1"/>
  <c r="T64" i="8"/>
  <c r="T79" i="18" s="1"/>
  <c r="N27" i="8"/>
  <c r="O63" i="8"/>
  <c r="O69" i="18" s="1"/>
  <c r="C63" i="8"/>
  <c r="C69" i="18" s="1"/>
  <c r="N64" i="8"/>
  <c r="N79" i="18" s="1"/>
  <c r="B77" i="18"/>
  <c r="I60" i="9"/>
  <c r="I67" i="18" s="1"/>
  <c r="F61" i="9"/>
  <c r="F77" i="18" s="1"/>
  <c r="R60" i="9"/>
  <c r="N60" i="9"/>
  <c r="N67" i="18" s="1"/>
  <c r="B60" i="9"/>
  <c r="B67" i="18" s="1"/>
  <c r="M61" i="9"/>
  <c r="M77" i="18" s="1"/>
  <c r="M60" i="9"/>
  <c r="M67" i="18" s="1"/>
  <c r="X61" i="9"/>
  <c r="X77" i="18" s="1"/>
  <c r="X60" i="9"/>
  <c r="X67" i="18" s="1"/>
  <c r="L60" i="9"/>
  <c r="L67" i="18" s="1"/>
  <c r="W61" i="9"/>
  <c r="W77" i="18" s="1"/>
  <c r="K61" i="9"/>
  <c r="K77" i="18" s="1"/>
  <c r="W60" i="9"/>
  <c r="W67" i="18" s="1"/>
  <c r="K60" i="9"/>
  <c r="K67" i="18" s="1"/>
  <c r="V61" i="9"/>
  <c r="V77" i="18" s="1"/>
  <c r="J61" i="9"/>
  <c r="J77" i="18" s="1"/>
  <c r="V60" i="9"/>
  <c r="V67" i="18" s="1"/>
  <c r="J60" i="9"/>
  <c r="J67" i="18" s="1"/>
  <c r="U61" i="9"/>
  <c r="U77" i="18" s="1"/>
  <c r="I61" i="9"/>
  <c r="I77" i="18" s="1"/>
  <c r="H61" i="9"/>
  <c r="H77" i="18" s="1"/>
  <c r="S61" i="9"/>
  <c r="S77" i="18" s="1"/>
  <c r="S60" i="9"/>
  <c r="S67" i="18" s="1"/>
  <c r="G60" i="9"/>
  <c r="G67" i="18" s="1"/>
  <c r="Q61" i="9"/>
  <c r="Q77" i="18" s="1"/>
  <c r="Q60" i="9"/>
  <c r="Q67" i="18" s="1"/>
  <c r="E60" i="9"/>
  <c r="E67" i="18" s="1"/>
  <c r="P61" i="9"/>
  <c r="P77" i="18" s="1"/>
  <c r="D61" i="9"/>
  <c r="D77" i="18" s="1"/>
  <c r="U60" i="9"/>
  <c r="U67" i="18" s="1"/>
  <c r="T60" i="9"/>
  <c r="T67" i="18" s="1"/>
  <c r="H60" i="9"/>
  <c r="H67" i="18" s="1"/>
  <c r="R61" i="9"/>
  <c r="R77" i="18" s="1"/>
  <c r="F60" i="9"/>
  <c r="F67" i="18" s="1"/>
  <c r="P60" i="9"/>
  <c r="P67" i="18" s="1"/>
  <c r="D60" i="9"/>
  <c r="D67" i="18" s="1"/>
  <c r="O61" i="9"/>
  <c r="O77" i="18" s="1"/>
  <c r="C61" i="9"/>
  <c r="C77" i="18" s="1"/>
  <c r="G61" i="9"/>
  <c r="G77" i="18" s="1"/>
  <c r="E61" i="9"/>
  <c r="E77" i="18" s="1"/>
  <c r="O60" i="9"/>
  <c r="O67" i="18" s="1"/>
  <c r="C60" i="9"/>
  <c r="C67" i="18" s="1"/>
  <c r="N61" i="9"/>
  <c r="N77" i="18" s="1"/>
  <c r="B164" i="10"/>
  <c r="B75" i="18" s="1"/>
  <c r="Q164" i="10"/>
  <c r="Q75" i="18" s="1"/>
  <c r="J163" i="10"/>
  <c r="J65" i="18" s="1"/>
  <c r="B131" i="16"/>
  <c r="B80" i="18" s="1"/>
  <c r="N130" i="16"/>
  <c r="N70" i="18" s="1"/>
  <c r="X130" i="16"/>
  <c r="X70" i="18" s="1"/>
  <c r="K130" i="16"/>
  <c r="K70" i="18" s="1"/>
  <c r="V130" i="16"/>
  <c r="V70" i="18" s="1"/>
  <c r="U130" i="16"/>
  <c r="U70" i="18" s="1"/>
  <c r="I130" i="16"/>
  <c r="I70" i="18" s="1"/>
  <c r="T131" i="16"/>
  <c r="T80" i="18" s="1"/>
  <c r="H131" i="16"/>
  <c r="H80" i="18" s="1"/>
  <c r="O131" i="16"/>
  <c r="O80" i="18" s="1"/>
  <c r="N131" i="16"/>
  <c r="N80" i="18" s="1"/>
  <c r="M131" i="16"/>
  <c r="M80" i="18" s="1"/>
  <c r="L131" i="16"/>
  <c r="L80" i="18" s="1"/>
  <c r="K131" i="16"/>
  <c r="K80" i="18" s="1"/>
  <c r="J131" i="16"/>
  <c r="J80" i="18" s="1"/>
  <c r="I131" i="16"/>
  <c r="I80" i="18" s="1"/>
  <c r="T130" i="16"/>
  <c r="T70" i="18" s="1"/>
  <c r="H130" i="16"/>
  <c r="H70" i="18" s="1"/>
  <c r="S131" i="16"/>
  <c r="S80" i="18" s="1"/>
  <c r="G131" i="16"/>
  <c r="G80" i="18" s="1"/>
  <c r="P130" i="16"/>
  <c r="P70" i="18" s="1"/>
  <c r="S130" i="16"/>
  <c r="S70" i="18" s="1"/>
  <c r="G130" i="16"/>
  <c r="G70" i="18" s="1"/>
  <c r="R131" i="16"/>
  <c r="R80" i="18" s="1"/>
  <c r="F131" i="16"/>
  <c r="F80" i="18" s="1"/>
  <c r="O130" i="16"/>
  <c r="O70" i="18" s="1"/>
  <c r="M130" i="16"/>
  <c r="M70" i="18" s="1"/>
  <c r="L130" i="16"/>
  <c r="L70" i="18" s="1"/>
  <c r="W130" i="16"/>
  <c r="W70" i="18" s="1"/>
  <c r="J130" i="16"/>
  <c r="J70" i="18" s="1"/>
  <c r="R130" i="16"/>
  <c r="R70" i="18" s="1"/>
  <c r="F130" i="16"/>
  <c r="F70" i="18" s="1"/>
  <c r="Q131" i="16"/>
  <c r="Q80" i="18" s="1"/>
  <c r="E131" i="16"/>
  <c r="D130" i="16"/>
  <c r="D70" i="18" s="1"/>
  <c r="C130" i="16"/>
  <c r="C70" i="18" s="1"/>
  <c r="X131" i="16"/>
  <c r="X80" i="18" s="1"/>
  <c r="V131" i="16"/>
  <c r="V80" i="18" s="1"/>
  <c r="Q130" i="16"/>
  <c r="Q70" i="18" s="1"/>
  <c r="E130" i="16"/>
  <c r="E70" i="18" s="1"/>
  <c r="P131" i="16"/>
  <c r="P80" i="18" s="1"/>
  <c r="D212" i="17"/>
  <c r="D81" i="18" s="1"/>
  <c r="M212" i="17"/>
  <c r="M81" i="18" s="1"/>
  <c r="L212" i="17"/>
  <c r="L81" i="18" s="1"/>
  <c r="I212" i="17"/>
  <c r="I81" i="18" s="1"/>
  <c r="H212" i="17"/>
  <c r="H81" i="18" s="1"/>
  <c r="E212" i="17"/>
  <c r="E81" i="18" s="1"/>
  <c r="V211" i="17"/>
  <c r="V71" i="18" s="1"/>
  <c r="G212" i="17"/>
  <c r="G81" i="18" s="1"/>
  <c r="I211" i="17"/>
  <c r="I71" i="18" s="1"/>
  <c r="C212" i="17"/>
  <c r="C81" i="18" s="1"/>
  <c r="J211" i="17"/>
  <c r="J71" i="18" s="1"/>
  <c r="U211" i="17"/>
  <c r="U71" i="18" s="1"/>
  <c r="P211" i="17"/>
  <c r="P71" i="18" s="1"/>
  <c r="D211" i="17"/>
  <c r="D71" i="18" s="1"/>
  <c r="O212" i="17"/>
  <c r="O81" i="18" s="1"/>
  <c r="O211" i="17"/>
  <c r="O71" i="18" s="1"/>
  <c r="C211" i="17"/>
  <c r="C71" i="18" s="1"/>
  <c r="N212" i="17"/>
  <c r="N81" i="18" s="1"/>
  <c r="B212" i="17"/>
  <c r="U212" i="17"/>
  <c r="U81" i="18" s="1"/>
  <c r="X211" i="17"/>
  <c r="X71" i="18" s="1"/>
  <c r="L211" i="17"/>
  <c r="L71" i="18" s="1"/>
  <c r="W212" i="17"/>
  <c r="W81" i="18" s="1"/>
  <c r="K212" i="17"/>
  <c r="K81" i="18" s="1"/>
  <c r="N211" i="17"/>
  <c r="N71" i="18" s="1"/>
  <c r="B211" i="17"/>
  <c r="B71" i="18" s="1"/>
  <c r="M211" i="17"/>
  <c r="M71" i="18" s="1"/>
  <c r="X212" i="17"/>
  <c r="X81" i="18" s="1"/>
  <c r="W211" i="17"/>
  <c r="W71" i="18" s="1"/>
  <c r="K211" i="17"/>
  <c r="K71" i="18" s="1"/>
  <c r="V212" i="17"/>
  <c r="V81" i="18" s="1"/>
  <c r="J212" i="17"/>
  <c r="J81" i="18" s="1"/>
  <c r="T211" i="17"/>
  <c r="T71" i="18" s="1"/>
  <c r="H211" i="17"/>
  <c r="H71" i="18" s="1"/>
  <c r="S212" i="17"/>
  <c r="S81" i="18" s="1"/>
  <c r="S211" i="17"/>
  <c r="S71" i="18" s="1"/>
  <c r="G211" i="17"/>
  <c r="G71" i="18" s="1"/>
  <c r="R212" i="17"/>
  <c r="R81" i="18" s="1"/>
  <c r="F212" i="17"/>
  <c r="F81" i="18" s="1"/>
  <c r="T212" i="17"/>
  <c r="T81" i="18" s="1"/>
  <c r="R211" i="17"/>
  <c r="R71" i="18" s="1"/>
  <c r="F211" i="17"/>
  <c r="F71" i="18" s="1"/>
  <c r="Q212" i="17"/>
  <c r="Q81" i="18" s="1"/>
  <c r="Q211" i="17"/>
  <c r="Q71" i="18" s="1"/>
  <c r="E211" i="17"/>
  <c r="P212" i="17"/>
  <c r="P81" i="18" s="1"/>
  <c r="I164" i="10"/>
  <c r="I75" i="18" s="1"/>
  <c r="Q163" i="10"/>
  <c r="Q65" i="18" s="1"/>
  <c r="I163" i="10"/>
  <c r="I65" i="18" s="1"/>
  <c r="X164" i="10"/>
  <c r="X75" i="18" s="1"/>
  <c r="P164" i="10"/>
  <c r="P75" i="18" s="1"/>
  <c r="H164" i="10"/>
  <c r="H75" i="18" s="1"/>
  <c r="X163" i="10"/>
  <c r="X65" i="18" s="1"/>
  <c r="P163" i="10"/>
  <c r="P65" i="18" s="1"/>
  <c r="H163" i="10"/>
  <c r="H65" i="18" s="1"/>
  <c r="W164" i="10"/>
  <c r="W75" i="18" s="1"/>
  <c r="O164" i="10"/>
  <c r="O75" i="18" s="1"/>
  <c r="G164" i="10"/>
  <c r="G75" i="18" s="1"/>
  <c r="B163" i="10"/>
  <c r="B65" i="18" s="1"/>
  <c r="W163" i="10"/>
  <c r="W65" i="18" s="1"/>
  <c r="O163" i="10"/>
  <c r="O65" i="18" s="1"/>
  <c r="G163" i="10"/>
  <c r="G65" i="18" s="1"/>
  <c r="V164" i="10"/>
  <c r="V75" i="18" s="1"/>
  <c r="N164" i="10"/>
  <c r="N75" i="18" s="1"/>
  <c r="F164" i="10"/>
  <c r="F75" i="18" s="1"/>
  <c r="V163" i="10"/>
  <c r="V65" i="18" s="1"/>
  <c r="N163" i="10"/>
  <c r="N65" i="18" s="1"/>
  <c r="F163" i="10"/>
  <c r="F65" i="18" s="1"/>
  <c r="U164" i="10"/>
  <c r="U75" i="18" s="1"/>
  <c r="M164" i="10"/>
  <c r="M75" i="18" s="1"/>
  <c r="E164" i="10"/>
  <c r="E75" i="18" s="1"/>
  <c r="R163" i="10"/>
  <c r="R65" i="18" s="1"/>
  <c r="U163" i="10"/>
  <c r="U65" i="18" s="1"/>
  <c r="M163" i="10"/>
  <c r="M65" i="18" s="1"/>
  <c r="E163" i="10"/>
  <c r="E65" i="18" s="1"/>
  <c r="T164" i="10"/>
  <c r="T75" i="18" s="1"/>
  <c r="L164" i="10"/>
  <c r="L75" i="18" s="1"/>
  <c r="D164" i="10"/>
  <c r="D75" i="18" s="1"/>
  <c r="T163" i="10"/>
  <c r="T65" i="18" s="1"/>
  <c r="L163" i="10"/>
  <c r="L65" i="18" s="1"/>
  <c r="D163" i="10"/>
  <c r="D65" i="18" s="1"/>
  <c r="S164" i="10"/>
  <c r="S75" i="18" s="1"/>
  <c r="K164" i="10"/>
  <c r="K75" i="18" s="1"/>
  <c r="C164" i="10"/>
  <c r="C75" i="18" s="1"/>
  <c r="S163" i="10"/>
  <c r="S65" i="18" s="1"/>
  <c r="K163" i="10"/>
  <c r="K65" i="18" s="1"/>
  <c r="C163" i="10"/>
  <c r="C65" i="18" s="1"/>
  <c r="R164" i="10"/>
  <c r="R75" i="18" s="1"/>
  <c r="J164" i="10"/>
  <c r="J75" i="18" s="1"/>
  <c r="I162" i="10"/>
  <c r="I49" i="18" s="1"/>
  <c r="X208" i="5"/>
  <c r="X48" i="18" s="1"/>
  <c r="T111" i="7"/>
  <c r="T4" i="18" s="1"/>
  <c r="X23" i="4"/>
  <c r="W113" i="7"/>
  <c r="W33" i="18" s="1"/>
  <c r="J23" i="4"/>
  <c r="J47" i="18" s="1"/>
  <c r="E22" i="4"/>
  <c r="E30" i="18" s="1"/>
  <c r="E205" i="5"/>
  <c r="E2" i="18" s="1"/>
  <c r="H160" i="10"/>
  <c r="H17" i="18" s="1"/>
  <c r="N45" i="8"/>
  <c r="S22" i="4"/>
  <c r="S30" i="18" s="1"/>
  <c r="S205" i="5"/>
  <c r="S2" i="18" s="1"/>
  <c r="M112" i="7"/>
  <c r="M18" i="18" s="1"/>
  <c r="V44" i="2"/>
  <c r="U44" i="2"/>
  <c r="N36" i="8"/>
  <c r="E62" i="8"/>
  <c r="E55" i="18" s="1"/>
  <c r="N4" i="8"/>
  <c r="N13" i="8"/>
  <c r="E61" i="8"/>
  <c r="E38" i="18" s="1"/>
  <c r="N11" i="8"/>
  <c r="N62" i="8"/>
  <c r="N55" i="18" s="1"/>
  <c r="O62" i="8"/>
  <c r="O55" i="18" s="1"/>
  <c r="N7" i="3"/>
  <c r="N13" i="3"/>
  <c r="N11" i="3"/>
  <c r="N10" i="3"/>
  <c r="N8" i="3"/>
  <c r="T21" i="3"/>
  <c r="T54" i="18" s="1"/>
  <c r="H18" i="3"/>
  <c r="H8" i="18" s="1"/>
  <c r="N21" i="3"/>
  <c r="N54" i="18" s="1"/>
  <c r="J18" i="3"/>
  <c r="J8" i="18" s="1"/>
  <c r="U18" i="3"/>
  <c r="U8" i="18" s="1"/>
  <c r="W18" i="3"/>
  <c r="W8" i="18" s="1"/>
  <c r="J19" i="3"/>
  <c r="J22" i="18" s="1"/>
  <c r="D21" i="3"/>
  <c r="D54" i="18" s="1"/>
  <c r="L19" i="3"/>
  <c r="L22" i="18" s="1"/>
  <c r="M21" i="3"/>
  <c r="M54" i="18" s="1"/>
  <c r="W19" i="3"/>
  <c r="W22" i="18" s="1"/>
  <c r="L20" i="3"/>
  <c r="L37" i="18" s="1"/>
  <c r="Q55" i="6"/>
  <c r="Q35" i="18" s="1"/>
  <c r="M210" i="6"/>
  <c r="X210" i="6"/>
  <c r="T208" i="6"/>
  <c r="O150" i="9"/>
  <c r="M152" i="9"/>
  <c r="V152" i="9"/>
  <c r="H152" i="9"/>
  <c r="J152" i="9"/>
  <c r="M59" i="9"/>
  <c r="M51" i="18" s="1"/>
  <c r="G58" i="9"/>
  <c r="G34" i="18" s="1"/>
  <c r="C56" i="9"/>
  <c r="C5" i="18" s="1"/>
  <c r="R150" i="9"/>
  <c r="T57" i="9"/>
  <c r="T19" i="18" s="1"/>
  <c r="E150" i="9"/>
  <c r="Q150" i="9"/>
  <c r="J58" i="9"/>
  <c r="J34" i="18" s="1"/>
  <c r="S184" i="11"/>
  <c r="P32" i="11"/>
  <c r="P53" i="18" s="1"/>
  <c r="O31" i="11"/>
  <c r="O36" i="18" s="1"/>
  <c r="S30" i="11"/>
  <c r="S21" i="18" s="1"/>
  <c r="X186" i="11"/>
  <c r="H186" i="11"/>
  <c r="O32" i="11"/>
  <c r="O53" i="18" s="1"/>
  <c r="D184" i="11"/>
  <c r="D186" i="11"/>
  <c r="S31" i="11"/>
  <c r="S36" i="18" s="1"/>
  <c r="Q32" i="11"/>
  <c r="Q53" i="18" s="1"/>
  <c r="I186" i="11"/>
  <c r="J186" i="11"/>
  <c r="W32" i="11"/>
  <c r="W53" i="18" s="1"/>
  <c r="Q29" i="11"/>
  <c r="Q7" i="18" s="1"/>
  <c r="C32" i="11"/>
  <c r="C53" i="18" s="1"/>
  <c r="S29" i="11"/>
  <c r="S7" i="18" s="1"/>
  <c r="S186" i="11"/>
  <c r="Q30" i="11"/>
  <c r="Q21" i="18" s="1"/>
  <c r="O30" i="11"/>
  <c r="O21" i="18" s="1"/>
  <c r="S32" i="11"/>
  <c r="S53" i="18" s="1"/>
  <c r="Q31" i="11"/>
  <c r="Q36" i="18" s="1"/>
  <c r="O29" i="11"/>
  <c r="O7" i="18" s="1"/>
  <c r="E23" i="12"/>
  <c r="E56" i="18" s="1"/>
  <c r="U24" i="13"/>
  <c r="U57" i="18" s="1"/>
  <c r="C218" i="14"/>
  <c r="B62" i="14"/>
  <c r="B25" i="18" s="1"/>
  <c r="S218" i="14"/>
  <c r="V218" i="14"/>
  <c r="B63" i="14"/>
  <c r="B41" i="18" s="1"/>
  <c r="D218" i="14"/>
  <c r="T62" i="14"/>
  <c r="T25" i="18" s="1"/>
  <c r="T64" i="14"/>
  <c r="T58" i="18" s="1"/>
  <c r="W33" i="15"/>
  <c r="W59" i="18" s="1"/>
  <c r="C187" i="15"/>
  <c r="B213" i="16"/>
  <c r="X47" i="18"/>
  <c r="K43" i="2"/>
  <c r="L207" i="5"/>
  <c r="L31" i="18" s="1"/>
  <c r="L43" i="2"/>
  <c r="X43" i="2"/>
  <c r="L44" i="2"/>
  <c r="X44" i="2"/>
  <c r="I18" i="3"/>
  <c r="I8" i="18" s="1"/>
  <c r="V18" i="3"/>
  <c r="V8" i="18" s="1"/>
  <c r="K19" i="3"/>
  <c r="K22" i="18" s="1"/>
  <c r="X19" i="3"/>
  <c r="X22" i="18" s="1"/>
  <c r="M20" i="3"/>
  <c r="M37" i="18" s="1"/>
  <c r="B21" i="3"/>
  <c r="O21" i="3"/>
  <c r="O54" i="18" s="1"/>
  <c r="D22" i="4"/>
  <c r="D30" i="18" s="1"/>
  <c r="U22" i="4"/>
  <c r="U30" i="18" s="1"/>
  <c r="L23" i="4"/>
  <c r="L47" i="18" s="1"/>
  <c r="T205" i="5"/>
  <c r="T2" i="18" s="1"/>
  <c r="R206" i="5"/>
  <c r="R16" i="18" s="1"/>
  <c r="M207" i="5"/>
  <c r="M31" i="18" s="1"/>
  <c r="L208" i="5"/>
  <c r="L48" i="18" s="1"/>
  <c r="T210" i="6"/>
  <c r="H210" i="6"/>
  <c r="R210" i="6"/>
  <c r="F210" i="6"/>
  <c r="Q210" i="6"/>
  <c r="E210" i="6"/>
  <c r="P210" i="6"/>
  <c r="D210" i="6"/>
  <c r="O210" i="6"/>
  <c r="C210" i="6"/>
  <c r="P53" i="6"/>
  <c r="P6" i="18" s="1"/>
  <c r="D55" i="6"/>
  <c r="D35" i="18" s="1"/>
  <c r="P56" i="6"/>
  <c r="P52" i="18" s="1"/>
  <c r="V210" i="6"/>
  <c r="T114" i="7"/>
  <c r="T50" i="18" s="1"/>
  <c r="H114" i="7"/>
  <c r="H50" i="18" s="1"/>
  <c r="T113" i="7"/>
  <c r="T33" i="18" s="1"/>
  <c r="H113" i="7"/>
  <c r="H33" i="18" s="1"/>
  <c r="H112" i="7"/>
  <c r="H18" i="18" s="1"/>
  <c r="H111" i="7"/>
  <c r="H4" i="18" s="1"/>
  <c r="R114" i="7"/>
  <c r="R50" i="18" s="1"/>
  <c r="F114" i="7"/>
  <c r="F50" i="18" s="1"/>
  <c r="R113" i="7"/>
  <c r="R33" i="18" s="1"/>
  <c r="F113" i="7"/>
  <c r="F33" i="18" s="1"/>
  <c r="F112" i="7"/>
  <c r="F18" i="18" s="1"/>
  <c r="F111" i="7"/>
  <c r="F4" i="18" s="1"/>
  <c r="Q114" i="7"/>
  <c r="Q50" i="18" s="1"/>
  <c r="E114" i="7"/>
  <c r="E50" i="18" s="1"/>
  <c r="Q113" i="7"/>
  <c r="Q33" i="18" s="1"/>
  <c r="E113" i="7"/>
  <c r="E33" i="18" s="1"/>
  <c r="E112" i="7"/>
  <c r="E18" i="18" s="1"/>
  <c r="E111" i="7"/>
  <c r="E4" i="18" s="1"/>
  <c r="P114" i="7"/>
  <c r="P50" i="18" s="1"/>
  <c r="D114" i="7"/>
  <c r="D50" i="18" s="1"/>
  <c r="P113" i="7"/>
  <c r="P33" i="18" s="1"/>
  <c r="D113" i="7"/>
  <c r="D33" i="18" s="1"/>
  <c r="P112" i="7"/>
  <c r="P18" i="18" s="1"/>
  <c r="D112" i="7"/>
  <c r="D18" i="18" s="1"/>
  <c r="P111" i="7"/>
  <c r="P4" i="18" s="1"/>
  <c r="D111" i="7"/>
  <c r="D4" i="18" s="1"/>
  <c r="O114" i="7"/>
  <c r="O50" i="18" s="1"/>
  <c r="C114" i="7"/>
  <c r="C50" i="18" s="1"/>
  <c r="O113" i="7"/>
  <c r="O33" i="18" s="1"/>
  <c r="C113" i="7"/>
  <c r="C33" i="18" s="1"/>
  <c r="O112" i="7"/>
  <c r="O18" i="18" s="1"/>
  <c r="C112" i="7"/>
  <c r="C18" i="18" s="1"/>
  <c r="O111" i="7"/>
  <c r="O4" i="18" s="1"/>
  <c r="C111" i="7"/>
  <c r="C4" i="18" s="1"/>
  <c r="L112" i="7"/>
  <c r="L18" i="18" s="1"/>
  <c r="X113" i="7"/>
  <c r="N25" i="8"/>
  <c r="P59" i="8"/>
  <c r="P9" i="18" s="1"/>
  <c r="D61" i="8"/>
  <c r="D38" i="18" s="1"/>
  <c r="P62" i="8"/>
  <c r="P55" i="18" s="1"/>
  <c r="U57" i="9"/>
  <c r="U19" i="18" s="1"/>
  <c r="C160" i="10"/>
  <c r="C17" i="18" s="1"/>
  <c r="I20" i="12"/>
  <c r="I10" i="18" s="1"/>
  <c r="T189" i="15"/>
  <c r="S189" i="15"/>
  <c r="Q189" i="15"/>
  <c r="M189" i="15"/>
  <c r="H189" i="15"/>
  <c r="R189" i="15"/>
  <c r="L189" i="15"/>
  <c r="G189" i="15"/>
  <c r="F189" i="15"/>
  <c r="E189" i="15"/>
  <c r="B32" i="15"/>
  <c r="Q207" i="17"/>
  <c r="Q13" i="18" s="1"/>
  <c r="I210" i="17"/>
  <c r="I61" i="18" s="1"/>
  <c r="P207" i="17"/>
  <c r="P13" i="18" s="1"/>
  <c r="D210" i="17"/>
  <c r="D61" i="18" s="1"/>
  <c r="O207" i="17"/>
  <c r="O13" i="18" s="1"/>
  <c r="C210" i="17"/>
  <c r="C61" i="18" s="1"/>
  <c r="N207" i="17"/>
  <c r="N13" i="18" s="1"/>
  <c r="B210" i="17"/>
  <c r="U209" i="17"/>
  <c r="U44" i="18" s="1"/>
  <c r="D209" i="17"/>
  <c r="D44" i="18" s="1"/>
  <c r="Q208" i="17"/>
  <c r="Q27" i="18" s="1"/>
  <c r="W43" i="2"/>
  <c r="K23" i="4"/>
  <c r="K47" i="18" s="1"/>
  <c r="G56" i="6"/>
  <c r="G52" i="18" s="1"/>
  <c r="C61" i="8"/>
  <c r="V205" i="5"/>
  <c r="V2" i="18" s="1"/>
  <c r="N43" i="2"/>
  <c r="O20" i="3"/>
  <c r="O37" i="18" s="1"/>
  <c r="O23" i="4"/>
  <c r="O47" i="18" s="1"/>
  <c r="T206" i="5"/>
  <c r="T16" i="18" s="1"/>
  <c r="R208" i="5"/>
  <c r="R48" i="18" s="1"/>
  <c r="R53" i="6"/>
  <c r="R6" i="18" s="1"/>
  <c r="R56" i="6"/>
  <c r="R52" i="18" s="1"/>
  <c r="U114" i="7"/>
  <c r="U50" i="18" s="1"/>
  <c r="J111" i="7"/>
  <c r="J4" i="18" s="1"/>
  <c r="J114" i="7"/>
  <c r="J50" i="18" s="1"/>
  <c r="M62" i="8"/>
  <c r="M55" i="18" s="1"/>
  <c r="B60" i="8"/>
  <c r="B23" i="18" s="1"/>
  <c r="I58" i="9"/>
  <c r="I34" i="18" s="1"/>
  <c r="I160" i="10"/>
  <c r="I17" i="18" s="1"/>
  <c r="G21" i="12"/>
  <c r="G24" i="18" s="1"/>
  <c r="W129" i="16"/>
  <c r="W60" i="18" s="1"/>
  <c r="W127" i="16"/>
  <c r="W26" i="18" s="1"/>
  <c r="C43" i="2"/>
  <c r="L18" i="3"/>
  <c r="L8" i="18" s="1"/>
  <c r="N19" i="3"/>
  <c r="N22" i="18" s="1"/>
  <c r="C20" i="3"/>
  <c r="C37" i="18" s="1"/>
  <c r="P20" i="3"/>
  <c r="P37" i="18" s="1"/>
  <c r="E21" i="3"/>
  <c r="E54" i="18" s="1"/>
  <c r="S21" i="3"/>
  <c r="S54" i="18" s="1"/>
  <c r="I22" i="4"/>
  <c r="I30" i="18" s="1"/>
  <c r="X22" i="4"/>
  <c r="P23" i="4"/>
  <c r="P47" i="18" s="1"/>
  <c r="F205" i="5"/>
  <c r="F2" i="18" s="1"/>
  <c r="V206" i="5"/>
  <c r="V16" i="18" s="1"/>
  <c r="S207" i="5"/>
  <c r="S31" i="18" s="1"/>
  <c r="S208" i="5"/>
  <c r="S48" i="18" s="1"/>
  <c r="S53" i="6"/>
  <c r="S6" i="18" s="1"/>
  <c r="G55" i="6"/>
  <c r="G35" i="18" s="1"/>
  <c r="S56" i="6"/>
  <c r="S52" i="18" s="1"/>
  <c r="G208" i="6"/>
  <c r="K111" i="7"/>
  <c r="K4" i="18" s="1"/>
  <c r="W112" i="7"/>
  <c r="W18" i="18" s="1"/>
  <c r="K114" i="7"/>
  <c r="K50" i="18" s="1"/>
  <c r="C60" i="8"/>
  <c r="O61" i="8"/>
  <c r="O38" i="18" s="1"/>
  <c r="N150" i="9"/>
  <c r="B150" i="9"/>
  <c r="M150" i="9"/>
  <c r="L150" i="9"/>
  <c r="K150" i="9"/>
  <c r="X150" i="9"/>
  <c r="J150" i="9"/>
  <c r="V150" i="9"/>
  <c r="I150" i="9"/>
  <c r="U150" i="9"/>
  <c r="H150" i="9"/>
  <c r="T150" i="9"/>
  <c r="G150" i="9"/>
  <c r="S150" i="9"/>
  <c r="F150" i="9"/>
  <c r="P150" i="9"/>
  <c r="C150" i="9"/>
  <c r="F56" i="9"/>
  <c r="F5" i="18" s="1"/>
  <c r="C161" i="10"/>
  <c r="C32" i="18" s="1"/>
  <c r="I21" i="12"/>
  <c r="I24" i="18" s="1"/>
  <c r="T63" i="14"/>
  <c r="T41" i="18" s="1"/>
  <c r="C22" i="4"/>
  <c r="C30" i="18" s="1"/>
  <c r="G53" i="6"/>
  <c r="G6" i="18" s="1"/>
  <c r="I159" i="10"/>
  <c r="I3" i="18" s="1"/>
  <c r="G20" i="12"/>
  <c r="G10" i="18" s="1"/>
  <c r="V33" i="15"/>
  <c r="V59" i="18" s="1"/>
  <c r="J33" i="15"/>
  <c r="J59" i="18" s="1"/>
  <c r="V32" i="15"/>
  <c r="V42" i="18" s="1"/>
  <c r="J32" i="15"/>
  <c r="J42" i="18" s="1"/>
  <c r="U33" i="15"/>
  <c r="U59" i="18" s="1"/>
  <c r="I33" i="15"/>
  <c r="I59" i="18" s="1"/>
  <c r="U32" i="15"/>
  <c r="U42" i="18" s="1"/>
  <c r="I32" i="15"/>
  <c r="I42" i="18" s="1"/>
  <c r="T33" i="15"/>
  <c r="T59" i="18" s="1"/>
  <c r="H33" i="15"/>
  <c r="H59" i="18" s="1"/>
  <c r="T32" i="15"/>
  <c r="T42" i="18" s="1"/>
  <c r="H32" i="15"/>
  <c r="H42" i="18" s="1"/>
  <c r="Q33" i="15"/>
  <c r="Q59" i="18" s="1"/>
  <c r="E33" i="15"/>
  <c r="E59" i="18" s="1"/>
  <c r="Q32" i="15"/>
  <c r="Q42" i="18" s="1"/>
  <c r="E32" i="15"/>
  <c r="E42" i="18" s="1"/>
  <c r="P33" i="15"/>
  <c r="P59" i="18" s="1"/>
  <c r="D33" i="15"/>
  <c r="D59" i="18" s="1"/>
  <c r="P32" i="15"/>
  <c r="P42" i="18" s="1"/>
  <c r="D32" i="15"/>
  <c r="D42" i="18" s="1"/>
  <c r="O33" i="15"/>
  <c r="O59" i="18" s="1"/>
  <c r="M33" i="15"/>
  <c r="M59" i="18" s="1"/>
  <c r="O32" i="15"/>
  <c r="O42" i="18" s="1"/>
  <c r="L33" i="15"/>
  <c r="L59" i="18" s="1"/>
  <c r="N32" i="15"/>
  <c r="N42" i="18" s="1"/>
  <c r="K33" i="15"/>
  <c r="K59" i="18" s="1"/>
  <c r="M32" i="15"/>
  <c r="M42" i="18" s="1"/>
  <c r="F33" i="15"/>
  <c r="F59" i="18" s="1"/>
  <c r="K32" i="15"/>
  <c r="K42" i="18" s="1"/>
  <c r="C33" i="15"/>
  <c r="C59" i="18" s="1"/>
  <c r="G32" i="15"/>
  <c r="G42" i="18" s="1"/>
  <c r="X33" i="15"/>
  <c r="C32" i="15"/>
  <c r="C42" i="18" s="1"/>
  <c r="G33" i="15"/>
  <c r="G59" i="18" s="1"/>
  <c r="B33" i="15"/>
  <c r="X32" i="15"/>
  <c r="W32" i="15"/>
  <c r="W42" i="18" s="1"/>
  <c r="S32" i="15"/>
  <c r="S42" i="18" s="1"/>
  <c r="R32" i="15"/>
  <c r="R42" i="18" s="1"/>
  <c r="L32" i="15"/>
  <c r="L42" i="18" s="1"/>
  <c r="F32" i="15"/>
  <c r="F42" i="18" s="1"/>
  <c r="R33" i="15"/>
  <c r="R59" i="18" s="1"/>
  <c r="M44" i="2"/>
  <c r="N23" i="4"/>
  <c r="N47" i="18" s="1"/>
  <c r="Q207" i="5"/>
  <c r="Q31" i="18" s="1"/>
  <c r="N33" i="15"/>
  <c r="N59" i="18" s="1"/>
  <c r="Q21" i="3"/>
  <c r="Q54" i="18" s="1"/>
  <c r="P208" i="5"/>
  <c r="P48" i="18" s="1"/>
  <c r="X205" i="5"/>
  <c r="R207" i="5"/>
  <c r="R31" i="18" s="1"/>
  <c r="U210" i="6"/>
  <c r="F55" i="6"/>
  <c r="F35" i="18" s="1"/>
  <c r="F208" i="6"/>
  <c r="V112" i="7"/>
  <c r="V18" i="18" s="1"/>
  <c r="N19" i="8"/>
  <c r="N61" i="8"/>
  <c r="N38" i="18" s="1"/>
  <c r="E56" i="9"/>
  <c r="E5" i="18" s="1"/>
  <c r="S24" i="13"/>
  <c r="S57" i="18" s="1"/>
  <c r="G24" i="13"/>
  <c r="G57" i="18" s="1"/>
  <c r="S23" i="13"/>
  <c r="S40" i="18" s="1"/>
  <c r="G23" i="13"/>
  <c r="G40" i="18" s="1"/>
  <c r="R24" i="13"/>
  <c r="R57" i="18" s="1"/>
  <c r="F24" i="13"/>
  <c r="F57" i="18" s="1"/>
  <c r="R23" i="13"/>
  <c r="R40" i="18" s="1"/>
  <c r="F23" i="13"/>
  <c r="F40" i="18" s="1"/>
  <c r="Q24" i="13"/>
  <c r="Q57" i="18" s="1"/>
  <c r="E24" i="13"/>
  <c r="E57" i="18" s="1"/>
  <c r="Q23" i="13"/>
  <c r="Q40" i="18" s="1"/>
  <c r="E23" i="13"/>
  <c r="E40" i="18" s="1"/>
  <c r="O24" i="13"/>
  <c r="O57" i="18" s="1"/>
  <c r="C24" i="13"/>
  <c r="C57" i="18" s="1"/>
  <c r="O23" i="13"/>
  <c r="O40" i="18" s="1"/>
  <c r="C23" i="13"/>
  <c r="C40" i="18" s="1"/>
  <c r="N24" i="13"/>
  <c r="N57" i="18" s="1"/>
  <c r="B24" i="13"/>
  <c r="N23" i="13"/>
  <c r="N40" i="18" s="1"/>
  <c r="B23" i="13"/>
  <c r="X24" i="13"/>
  <c r="L24" i="13"/>
  <c r="L57" i="18" s="1"/>
  <c r="X23" i="13"/>
  <c r="L23" i="13"/>
  <c r="L40" i="18" s="1"/>
  <c r="K24" i="13"/>
  <c r="K57" i="18" s="1"/>
  <c r="K23" i="13"/>
  <c r="K40" i="18" s="1"/>
  <c r="J24" i="13"/>
  <c r="J57" i="18" s="1"/>
  <c r="J23" i="13"/>
  <c r="J40" i="18" s="1"/>
  <c r="I24" i="13"/>
  <c r="I57" i="18" s="1"/>
  <c r="I23" i="13"/>
  <c r="I40" i="18" s="1"/>
  <c r="H24" i="13"/>
  <c r="H57" i="18" s="1"/>
  <c r="H23" i="13"/>
  <c r="H40" i="18" s="1"/>
  <c r="D24" i="13"/>
  <c r="D57" i="18" s="1"/>
  <c r="D23" i="13"/>
  <c r="D40" i="18" s="1"/>
  <c r="W24" i="13"/>
  <c r="W57" i="18" s="1"/>
  <c r="W23" i="13"/>
  <c r="W40" i="18" s="1"/>
  <c r="V24" i="13"/>
  <c r="V57" i="18" s="1"/>
  <c r="V23" i="13"/>
  <c r="V40" i="18" s="1"/>
  <c r="P24" i="13"/>
  <c r="P57" i="18" s="1"/>
  <c r="P23" i="13"/>
  <c r="P40" i="18" s="1"/>
  <c r="S33" i="15"/>
  <c r="S59" i="18" s="1"/>
  <c r="O43" i="2"/>
  <c r="C44" i="2"/>
  <c r="O44" i="2"/>
  <c r="D43" i="2"/>
  <c r="P43" i="2"/>
  <c r="D44" i="2"/>
  <c r="P44" i="2"/>
  <c r="M18" i="3"/>
  <c r="M8" i="18" s="1"/>
  <c r="B19" i="3"/>
  <c r="O19" i="3"/>
  <c r="O22" i="18" s="1"/>
  <c r="D20" i="3"/>
  <c r="D37" i="18" s="1"/>
  <c r="Q20" i="3"/>
  <c r="Q37" i="18" s="1"/>
  <c r="G21" i="3"/>
  <c r="G54" i="18" s="1"/>
  <c r="J22" i="4"/>
  <c r="J30" i="18" s="1"/>
  <c r="B23" i="4"/>
  <c r="Q23" i="4"/>
  <c r="Q47" i="18" s="1"/>
  <c r="G205" i="5"/>
  <c r="G2" i="18" s="1"/>
  <c r="E206" i="5"/>
  <c r="E16" i="18" s="1"/>
  <c r="X206" i="5"/>
  <c r="T207" i="5"/>
  <c r="T31" i="18" s="1"/>
  <c r="T208" i="5"/>
  <c r="T48" i="18" s="1"/>
  <c r="D54" i="6"/>
  <c r="D20" i="18" s="1"/>
  <c r="P55" i="6"/>
  <c r="P35" i="18" s="1"/>
  <c r="H208" i="6"/>
  <c r="L111" i="7"/>
  <c r="L4" i="18" s="1"/>
  <c r="X112" i="7"/>
  <c r="L114" i="7"/>
  <c r="L50" i="18" s="1"/>
  <c r="D60" i="8"/>
  <c r="D23" i="18" s="1"/>
  <c r="P61" i="8"/>
  <c r="P38" i="18" s="1"/>
  <c r="T59" i="9"/>
  <c r="T51" i="18" s="1"/>
  <c r="G59" i="9"/>
  <c r="G51" i="18" s="1"/>
  <c r="R58" i="9"/>
  <c r="R34" i="18" s="1"/>
  <c r="E58" i="9"/>
  <c r="E34" i="18" s="1"/>
  <c r="P57" i="9"/>
  <c r="P19" i="18" s="1"/>
  <c r="C57" i="9"/>
  <c r="C19" i="18" s="1"/>
  <c r="N56" i="9"/>
  <c r="N5" i="18" s="1"/>
  <c r="R59" i="9"/>
  <c r="R51" i="18" s="1"/>
  <c r="E59" i="9"/>
  <c r="E51" i="18" s="1"/>
  <c r="P58" i="9"/>
  <c r="P34" i="18" s="1"/>
  <c r="C58" i="9"/>
  <c r="C34" i="18" s="1"/>
  <c r="N57" i="9"/>
  <c r="N19" i="18" s="1"/>
  <c r="K56" i="9"/>
  <c r="K5" i="18" s="1"/>
  <c r="Q59" i="9"/>
  <c r="Q51" i="18" s="1"/>
  <c r="D59" i="9"/>
  <c r="D51" i="18" s="1"/>
  <c r="O58" i="9"/>
  <c r="O34" i="18" s="1"/>
  <c r="B58" i="9"/>
  <c r="M57" i="9"/>
  <c r="M19" i="18" s="1"/>
  <c r="W56" i="9"/>
  <c r="W5" i="18" s="1"/>
  <c r="J56" i="9"/>
  <c r="J5" i="18" s="1"/>
  <c r="P59" i="9"/>
  <c r="P51" i="18" s="1"/>
  <c r="C59" i="9"/>
  <c r="C51" i="18" s="1"/>
  <c r="N58" i="9"/>
  <c r="N34" i="18" s="1"/>
  <c r="K57" i="9"/>
  <c r="K19" i="18" s="1"/>
  <c r="V56" i="9"/>
  <c r="V5" i="18" s="1"/>
  <c r="I56" i="9"/>
  <c r="I5" i="18" s="1"/>
  <c r="O59" i="9"/>
  <c r="O51" i="18" s="1"/>
  <c r="B59" i="9"/>
  <c r="M58" i="9"/>
  <c r="M34" i="18" s="1"/>
  <c r="W57" i="9"/>
  <c r="W19" i="18" s="1"/>
  <c r="J57" i="9"/>
  <c r="J19" i="18" s="1"/>
  <c r="U56" i="9"/>
  <c r="U5" i="18" s="1"/>
  <c r="H56" i="9"/>
  <c r="H5" i="18" s="1"/>
  <c r="W59" i="9"/>
  <c r="W51" i="18" s="1"/>
  <c r="J59" i="9"/>
  <c r="J51" i="18" s="1"/>
  <c r="U58" i="9"/>
  <c r="U34" i="18" s="1"/>
  <c r="H58" i="9"/>
  <c r="H34" i="18" s="1"/>
  <c r="S57" i="9"/>
  <c r="S19" i="18" s="1"/>
  <c r="F57" i="9"/>
  <c r="F19" i="18" s="1"/>
  <c r="Q56" i="9"/>
  <c r="Q5" i="18" s="1"/>
  <c r="D56" i="9"/>
  <c r="D5" i="18" s="1"/>
  <c r="P56" i="9"/>
  <c r="P5" i="18" s="1"/>
  <c r="T58" i="9"/>
  <c r="T34" i="18" s="1"/>
  <c r="H161" i="10"/>
  <c r="H32" i="18" s="1"/>
  <c r="E22" i="12"/>
  <c r="E39" i="18" s="1"/>
  <c r="O129" i="16"/>
  <c r="O60" i="18" s="1"/>
  <c r="S54" i="6"/>
  <c r="S20" i="18" s="1"/>
  <c r="K112" i="7"/>
  <c r="K18" i="18" s="1"/>
  <c r="M43" i="2"/>
  <c r="S206" i="5"/>
  <c r="S16" i="18" s="1"/>
  <c r="B20" i="3"/>
  <c r="Q43" i="2"/>
  <c r="E44" i="2"/>
  <c r="Q44" i="2"/>
  <c r="N18" i="3"/>
  <c r="N8" i="18" s="1"/>
  <c r="C19" i="3"/>
  <c r="C22" i="18" s="1"/>
  <c r="P19" i="3"/>
  <c r="P22" i="18" s="1"/>
  <c r="E20" i="3"/>
  <c r="E37" i="18" s="1"/>
  <c r="S20" i="3"/>
  <c r="S37" i="18" s="1"/>
  <c r="H21" i="3"/>
  <c r="H54" i="18" s="1"/>
  <c r="U21" i="3"/>
  <c r="U54" i="18" s="1"/>
  <c r="K22" i="4"/>
  <c r="K30" i="18" s="1"/>
  <c r="C23" i="4"/>
  <c r="C47" i="18" s="1"/>
  <c r="S23" i="4"/>
  <c r="S47" i="18" s="1"/>
  <c r="H205" i="5"/>
  <c r="H2" i="18" s="1"/>
  <c r="F206" i="5"/>
  <c r="F16" i="18" s="1"/>
  <c r="V207" i="5"/>
  <c r="V31" i="18" s="1"/>
  <c r="V208" i="5"/>
  <c r="V48" i="18" s="1"/>
  <c r="E54" i="6"/>
  <c r="E20" i="18" s="1"/>
  <c r="I208" i="6"/>
  <c r="M111" i="7"/>
  <c r="M4" i="18" s="1"/>
  <c r="M114" i="7"/>
  <c r="M50" i="18" s="1"/>
  <c r="E60" i="8"/>
  <c r="E23" i="18" s="1"/>
  <c r="Q61" i="8"/>
  <c r="Q38" i="18" s="1"/>
  <c r="R56" i="9"/>
  <c r="R5" i="18" s="1"/>
  <c r="V58" i="9"/>
  <c r="V34" i="18" s="1"/>
  <c r="I161" i="10"/>
  <c r="I32" i="18" s="1"/>
  <c r="G22" i="12"/>
  <c r="G39" i="18" s="1"/>
  <c r="B64" i="14"/>
  <c r="E126" i="16"/>
  <c r="E12" i="18" s="1"/>
  <c r="P208" i="17"/>
  <c r="P27" i="18" s="1"/>
  <c r="O56" i="6"/>
  <c r="O52" i="18" s="1"/>
  <c r="C56" i="6"/>
  <c r="C52" i="18" s="1"/>
  <c r="O55" i="6"/>
  <c r="O35" i="18" s="1"/>
  <c r="C55" i="6"/>
  <c r="C35" i="18" s="1"/>
  <c r="O54" i="6"/>
  <c r="O20" i="18" s="1"/>
  <c r="C54" i="6"/>
  <c r="C20" i="18" s="1"/>
  <c r="O53" i="6"/>
  <c r="O6" i="18" s="1"/>
  <c r="C53" i="6"/>
  <c r="C6" i="18" s="1"/>
  <c r="N56" i="6"/>
  <c r="N52" i="18" s="1"/>
  <c r="B56" i="6"/>
  <c r="N55" i="6"/>
  <c r="N35" i="18" s="1"/>
  <c r="B55" i="6"/>
  <c r="N54" i="6"/>
  <c r="N20" i="18" s="1"/>
  <c r="B54" i="6"/>
  <c r="N53" i="6"/>
  <c r="N6" i="18" s="1"/>
  <c r="B53" i="6"/>
  <c r="M56" i="6"/>
  <c r="M52" i="18" s="1"/>
  <c r="M55" i="6"/>
  <c r="M35" i="18" s="1"/>
  <c r="M54" i="6"/>
  <c r="M20" i="18" s="1"/>
  <c r="M53" i="6"/>
  <c r="M6" i="18" s="1"/>
  <c r="X56" i="6"/>
  <c r="L56" i="6"/>
  <c r="L52" i="18" s="1"/>
  <c r="X55" i="6"/>
  <c r="L55" i="6"/>
  <c r="L35" i="18" s="1"/>
  <c r="X54" i="6"/>
  <c r="L54" i="6"/>
  <c r="L20" i="18" s="1"/>
  <c r="X53" i="6"/>
  <c r="L53" i="6"/>
  <c r="L6" i="18" s="1"/>
  <c r="W56" i="6"/>
  <c r="W52" i="18" s="1"/>
  <c r="K56" i="6"/>
  <c r="K52" i="18" s="1"/>
  <c r="W55" i="6"/>
  <c r="W35" i="18" s="1"/>
  <c r="K55" i="6"/>
  <c r="K35" i="18" s="1"/>
  <c r="W54" i="6"/>
  <c r="W20" i="18" s="1"/>
  <c r="K54" i="6"/>
  <c r="K20" i="18" s="1"/>
  <c r="W53" i="6"/>
  <c r="W6" i="18" s="1"/>
  <c r="K53" i="6"/>
  <c r="K6" i="18" s="1"/>
  <c r="V56" i="6"/>
  <c r="V52" i="18" s="1"/>
  <c r="J56" i="6"/>
  <c r="J52" i="18" s="1"/>
  <c r="V55" i="6"/>
  <c r="V35" i="18" s="1"/>
  <c r="J55" i="6"/>
  <c r="J35" i="18" s="1"/>
  <c r="V54" i="6"/>
  <c r="V20" i="18" s="1"/>
  <c r="J54" i="6"/>
  <c r="J20" i="18" s="1"/>
  <c r="V53" i="6"/>
  <c r="V6" i="18" s="1"/>
  <c r="J53" i="6"/>
  <c r="J6" i="18" s="1"/>
  <c r="U56" i="6"/>
  <c r="U52" i="18" s="1"/>
  <c r="I56" i="6"/>
  <c r="I52" i="18" s="1"/>
  <c r="U55" i="6"/>
  <c r="U35" i="18" s="1"/>
  <c r="I55" i="6"/>
  <c r="I35" i="18" s="1"/>
  <c r="U54" i="6"/>
  <c r="U20" i="18" s="1"/>
  <c r="I54" i="6"/>
  <c r="I20" i="18" s="1"/>
  <c r="U53" i="6"/>
  <c r="U6" i="18" s="1"/>
  <c r="I53" i="6"/>
  <c r="I6" i="18" s="1"/>
  <c r="T56" i="6"/>
  <c r="T52" i="18" s="1"/>
  <c r="H56" i="6"/>
  <c r="H52" i="18" s="1"/>
  <c r="T55" i="6"/>
  <c r="T35" i="18" s="1"/>
  <c r="H55" i="6"/>
  <c r="H35" i="18" s="1"/>
  <c r="T54" i="6"/>
  <c r="T20" i="18" s="1"/>
  <c r="H54" i="6"/>
  <c r="H20" i="18" s="1"/>
  <c r="T53" i="6"/>
  <c r="T6" i="18" s="1"/>
  <c r="H53" i="6"/>
  <c r="H6" i="18" s="1"/>
  <c r="O59" i="8"/>
  <c r="O9" i="18" s="1"/>
  <c r="Q208" i="5"/>
  <c r="Q48" i="18" s="1"/>
  <c r="Q56" i="6"/>
  <c r="Q52" i="18" s="1"/>
  <c r="Q59" i="8"/>
  <c r="Q9" i="18" s="1"/>
  <c r="B43" i="2"/>
  <c r="N44" i="2"/>
  <c r="K18" i="3"/>
  <c r="K8" i="18" s="1"/>
  <c r="T23" i="4"/>
  <c r="T47" i="18" s="1"/>
  <c r="E43" i="2"/>
  <c r="F43" i="2"/>
  <c r="R43" i="2"/>
  <c r="F44" i="2"/>
  <c r="R44" i="2"/>
  <c r="R21" i="3"/>
  <c r="R54" i="18" s="1"/>
  <c r="F21" i="3"/>
  <c r="F54" i="18" s="1"/>
  <c r="R20" i="3"/>
  <c r="R37" i="18" s="1"/>
  <c r="F20" i="3"/>
  <c r="F37" i="18" s="1"/>
  <c r="R19" i="3"/>
  <c r="R22" i="18" s="1"/>
  <c r="F19" i="3"/>
  <c r="F22" i="18" s="1"/>
  <c r="R18" i="3"/>
  <c r="R8" i="18" s="1"/>
  <c r="F18" i="3"/>
  <c r="F8" i="18" s="1"/>
  <c r="B18" i="3"/>
  <c r="O18" i="3"/>
  <c r="O8" i="18" s="1"/>
  <c r="D19" i="3"/>
  <c r="D22" i="18" s="1"/>
  <c r="Q19" i="3"/>
  <c r="Q22" i="18" s="1"/>
  <c r="G20" i="3"/>
  <c r="G37" i="18" s="1"/>
  <c r="T20" i="3"/>
  <c r="T37" i="18" s="1"/>
  <c r="I21" i="3"/>
  <c r="I54" i="18" s="1"/>
  <c r="V21" i="3"/>
  <c r="V54" i="18" s="1"/>
  <c r="L22" i="4"/>
  <c r="L30" i="18" s="1"/>
  <c r="D23" i="4"/>
  <c r="D47" i="18" s="1"/>
  <c r="U23" i="4"/>
  <c r="U47" i="18" s="1"/>
  <c r="J205" i="5"/>
  <c r="J2" i="18" s="1"/>
  <c r="G206" i="5"/>
  <c r="G16" i="18" s="1"/>
  <c r="E207" i="5"/>
  <c r="E31" i="18" s="1"/>
  <c r="X207" i="5"/>
  <c r="F54" i="6"/>
  <c r="F20" i="18" s="1"/>
  <c r="R55" i="6"/>
  <c r="R35" i="18" s="1"/>
  <c r="R208" i="6"/>
  <c r="V111" i="7"/>
  <c r="V4" i="18" s="1"/>
  <c r="J113" i="7"/>
  <c r="J33" i="18" s="1"/>
  <c r="V114" i="7"/>
  <c r="V50" i="18" s="1"/>
  <c r="N7" i="8"/>
  <c r="B59" i="8"/>
  <c r="B9" i="18" s="1"/>
  <c r="N60" i="8"/>
  <c r="N23" i="18" s="1"/>
  <c r="B62" i="8"/>
  <c r="B55" i="18" s="1"/>
  <c r="S56" i="9"/>
  <c r="S5" i="18" s="1"/>
  <c r="W58" i="9"/>
  <c r="W34" i="18" s="1"/>
  <c r="C162" i="10"/>
  <c r="C49" i="18" s="1"/>
  <c r="I22" i="12"/>
  <c r="I39" i="18" s="1"/>
  <c r="M23" i="13"/>
  <c r="M40" i="18" s="1"/>
  <c r="S127" i="16"/>
  <c r="S26" i="18" s="1"/>
  <c r="U208" i="17"/>
  <c r="U27" i="18" s="1"/>
  <c r="Q206" i="5"/>
  <c r="Q16" i="18" s="1"/>
  <c r="J208" i="5"/>
  <c r="J48" i="18" s="1"/>
  <c r="N187" i="15"/>
  <c r="M187" i="15"/>
  <c r="H187" i="15"/>
  <c r="D187" i="15"/>
  <c r="U187" i="15"/>
  <c r="T187" i="15"/>
  <c r="P187" i="15"/>
  <c r="I187" i="15"/>
  <c r="C21" i="3"/>
  <c r="C54" i="18" s="1"/>
  <c r="V22" i="4"/>
  <c r="V30" i="18" s="1"/>
  <c r="Q53" i="6"/>
  <c r="Q6" i="18" s="1"/>
  <c r="Q62" i="8"/>
  <c r="Q55" i="18" s="1"/>
  <c r="X18" i="3"/>
  <c r="X8" i="18" s="1"/>
  <c r="G22" i="4"/>
  <c r="G30" i="18" s="1"/>
  <c r="G43" i="2"/>
  <c r="G44" i="2"/>
  <c r="C18" i="3"/>
  <c r="C8" i="18" s="1"/>
  <c r="P18" i="3"/>
  <c r="P8" i="18" s="1"/>
  <c r="E19" i="3"/>
  <c r="E22" i="18" s="1"/>
  <c r="S19" i="3"/>
  <c r="S22" i="18" s="1"/>
  <c r="H20" i="3"/>
  <c r="H37" i="18" s="1"/>
  <c r="U20" i="3"/>
  <c r="U37" i="18" s="1"/>
  <c r="J21" i="3"/>
  <c r="J54" i="18" s="1"/>
  <c r="W21" i="3"/>
  <c r="W54" i="18" s="1"/>
  <c r="N22" i="4"/>
  <c r="N30" i="18" s="1"/>
  <c r="E23" i="4"/>
  <c r="E47" i="18" s="1"/>
  <c r="V23" i="4"/>
  <c r="V47" i="18" s="1"/>
  <c r="O208" i="5"/>
  <c r="O48" i="18" s="1"/>
  <c r="C208" i="5"/>
  <c r="C48" i="18" s="1"/>
  <c r="O207" i="5"/>
  <c r="O31" i="18" s="1"/>
  <c r="C207" i="5"/>
  <c r="C31" i="18" s="1"/>
  <c r="O206" i="5"/>
  <c r="O16" i="18" s="1"/>
  <c r="C206" i="5"/>
  <c r="C16" i="18" s="1"/>
  <c r="O205" i="5"/>
  <c r="O2" i="18" s="1"/>
  <c r="C205" i="5"/>
  <c r="C2" i="18" s="1"/>
  <c r="M208" i="5"/>
  <c r="M48" i="18" s="1"/>
  <c r="W208" i="5"/>
  <c r="W48" i="18" s="1"/>
  <c r="K208" i="5"/>
  <c r="K48" i="18" s="1"/>
  <c r="W207" i="5"/>
  <c r="W31" i="18" s="1"/>
  <c r="K207" i="5"/>
  <c r="K31" i="18" s="1"/>
  <c r="W206" i="5"/>
  <c r="W16" i="18" s="1"/>
  <c r="K206" i="5"/>
  <c r="K16" i="18" s="1"/>
  <c r="W205" i="5"/>
  <c r="W2" i="18" s="1"/>
  <c r="K205" i="5"/>
  <c r="K2" i="18" s="1"/>
  <c r="L205" i="5"/>
  <c r="L2" i="18" s="1"/>
  <c r="H206" i="5"/>
  <c r="H16" i="18" s="1"/>
  <c r="F207" i="5"/>
  <c r="F31" i="18" s="1"/>
  <c r="E208" i="5"/>
  <c r="E48" i="18" s="1"/>
  <c r="G54" i="6"/>
  <c r="G20" i="18" s="1"/>
  <c r="S55" i="6"/>
  <c r="S35" i="18" s="1"/>
  <c r="S208" i="6"/>
  <c r="W111" i="7"/>
  <c r="W4" i="18" s="1"/>
  <c r="K113" i="7"/>
  <c r="K33" i="18" s="1"/>
  <c r="W114" i="7"/>
  <c r="W50" i="18" s="1"/>
  <c r="C59" i="8"/>
  <c r="O60" i="8"/>
  <c r="O23" i="18" s="1"/>
  <c r="C62" i="8"/>
  <c r="E57" i="9"/>
  <c r="E19" i="18" s="1"/>
  <c r="I59" i="9"/>
  <c r="I51" i="18" s="1"/>
  <c r="H162" i="10"/>
  <c r="H49" i="18" s="1"/>
  <c r="S23" i="12"/>
  <c r="S56" i="18" s="1"/>
  <c r="T23" i="13"/>
  <c r="T40" i="18" s="1"/>
  <c r="M64" i="14"/>
  <c r="M58" i="18" s="1"/>
  <c r="M63" i="14"/>
  <c r="M41" i="18" s="1"/>
  <c r="M62" i="14"/>
  <c r="M25" i="18" s="1"/>
  <c r="L64" i="14"/>
  <c r="L58" i="18" s="1"/>
  <c r="L63" i="14"/>
  <c r="L41" i="18" s="1"/>
  <c r="L62" i="14"/>
  <c r="L25" i="18" s="1"/>
  <c r="E64" i="14"/>
  <c r="E58" i="18" s="1"/>
  <c r="E63" i="14"/>
  <c r="E41" i="18" s="1"/>
  <c r="E62" i="14"/>
  <c r="E25" i="18" s="1"/>
  <c r="X64" i="14"/>
  <c r="X63" i="14"/>
  <c r="X62" i="14"/>
  <c r="U220" i="14"/>
  <c r="Q220" i="14"/>
  <c r="E220" i="14"/>
  <c r="P220" i="14"/>
  <c r="D220" i="14"/>
  <c r="O220" i="14"/>
  <c r="C220" i="14"/>
  <c r="M220" i="14"/>
  <c r="L220" i="14"/>
  <c r="X220" i="14"/>
  <c r="J220" i="14"/>
  <c r="B220" i="14"/>
  <c r="V220" i="14"/>
  <c r="T220" i="14"/>
  <c r="S220" i="14"/>
  <c r="R220" i="14"/>
  <c r="N220" i="14"/>
  <c r="K220" i="14"/>
  <c r="G220" i="14"/>
  <c r="F220" i="14"/>
  <c r="X127" i="16"/>
  <c r="B209" i="17"/>
  <c r="K44" i="2"/>
  <c r="N20" i="3"/>
  <c r="N37" i="18" s="1"/>
  <c r="E55" i="6"/>
  <c r="E35" i="18" s="1"/>
  <c r="N3" i="12"/>
  <c r="F23" i="12"/>
  <c r="F56" i="18" s="1"/>
  <c r="F22" i="12"/>
  <c r="F39" i="18" s="1"/>
  <c r="F21" i="12"/>
  <c r="F24" i="18" s="1"/>
  <c r="F20" i="12"/>
  <c r="F10" i="18" s="1"/>
  <c r="M19" i="3"/>
  <c r="M22" i="18" s="1"/>
  <c r="W22" i="4"/>
  <c r="W30" i="18" s="1"/>
  <c r="S44" i="2"/>
  <c r="H44" i="2"/>
  <c r="Q18" i="3"/>
  <c r="Q8" i="18" s="1"/>
  <c r="T19" i="3"/>
  <c r="T22" i="18" s="1"/>
  <c r="I20" i="3"/>
  <c r="I37" i="18" s="1"/>
  <c r="K21" i="3"/>
  <c r="K54" i="18" s="1"/>
  <c r="X21" i="3"/>
  <c r="X54" i="18" s="1"/>
  <c r="O22" i="4"/>
  <c r="O30" i="18" s="1"/>
  <c r="G23" i="4"/>
  <c r="G47" i="18" s="1"/>
  <c r="W23" i="4"/>
  <c r="W47" i="18" s="1"/>
  <c r="M205" i="5"/>
  <c r="M2" i="18" s="1"/>
  <c r="J206" i="5"/>
  <c r="J16" i="18" s="1"/>
  <c r="G207" i="5"/>
  <c r="G31" i="18" s="1"/>
  <c r="F208" i="5"/>
  <c r="F48" i="18" s="1"/>
  <c r="Q208" i="6"/>
  <c r="D53" i="6"/>
  <c r="D6" i="18" s="1"/>
  <c r="P54" i="6"/>
  <c r="P20" i="18" s="1"/>
  <c r="D56" i="6"/>
  <c r="D52" i="18" s="1"/>
  <c r="J210" i="6"/>
  <c r="X111" i="7"/>
  <c r="L113" i="7"/>
  <c r="L33" i="18" s="1"/>
  <c r="X114" i="7"/>
  <c r="D59" i="8"/>
  <c r="D9" i="18" s="1"/>
  <c r="P60" i="8"/>
  <c r="P23" i="18" s="1"/>
  <c r="D62" i="8"/>
  <c r="D55" i="18" s="1"/>
  <c r="G57" i="9"/>
  <c r="G19" i="18" s="1"/>
  <c r="K59" i="9"/>
  <c r="K51" i="18" s="1"/>
  <c r="G23" i="12"/>
  <c r="G56" i="18" s="1"/>
  <c r="U23" i="13"/>
  <c r="U40" i="18" s="1"/>
  <c r="B61" i="14"/>
  <c r="H220" i="14"/>
  <c r="E128" i="16"/>
  <c r="E43" i="18" s="1"/>
  <c r="P21" i="3"/>
  <c r="P54" i="18" s="1"/>
  <c r="N208" i="6"/>
  <c r="B208" i="6"/>
  <c r="M208" i="6"/>
  <c r="X208" i="6"/>
  <c r="K208" i="6"/>
  <c r="E21" i="12"/>
  <c r="E24" i="18" s="1"/>
  <c r="B44" i="2"/>
  <c r="S43" i="2"/>
  <c r="H43" i="2"/>
  <c r="T43" i="2"/>
  <c r="T44" i="2"/>
  <c r="D18" i="3"/>
  <c r="D8" i="18" s="1"/>
  <c r="G19" i="3"/>
  <c r="G22" i="18" s="1"/>
  <c r="V20" i="3"/>
  <c r="V37" i="18" s="1"/>
  <c r="I43" i="2"/>
  <c r="U43" i="2"/>
  <c r="I44" i="2"/>
  <c r="E18" i="3"/>
  <c r="E8" i="18" s="1"/>
  <c r="S18" i="3"/>
  <c r="S8" i="18" s="1"/>
  <c r="H19" i="3"/>
  <c r="H22" i="18" s="1"/>
  <c r="U19" i="3"/>
  <c r="U22" i="18" s="1"/>
  <c r="J20" i="3"/>
  <c r="J37" i="18" s="1"/>
  <c r="W20" i="3"/>
  <c r="W37" i="18" s="1"/>
  <c r="L21" i="3"/>
  <c r="L54" i="18" s="1"/>
  <c r="P22" i="4"/>
  <c r="P30" i="18" s="1"/>
  <c r="I23" i="4"/>
  <c r="I47" i="18" s="1"/>
  <c r="Q205" i="5"/>
  <c r="Q2" i="18" s="1"/>
  <c r="L206" i="5"/>
  <c r="L16" i="18" s="1"/>
  <c r="H207" i="5"/>
  <c r="H31" i="18" s="1"/>
  <c r="G208" i="5"/>
  <c r="G48" i="18" s="1"/>
  <c r="E53" i="6"/>
  <c r="E6" i="18" s="1"/>
  <c r="Q54" i="6"/>
  <c r="Q20" i="18" s="1"/>
  <c r="E56" i="6"/>
  <c r="E52" i="18" s="1"/>
  <c r="U208" i="6"/>
  <c r="K210" i="6"/>
  <c r="M113" i="7"/>
  <c r="M33" i="18" s="1"/>
  <c r="E59" i="8"/>
  <c r="E9" i="18" s="1"/>
  <c r="Q60" i="8"/>
  <c r="Q23" i="18" s="1"/>
  <c r="H57" i="9"/>
  <c r="H19" i="18" s="1"/>
  <c r="R162" i="10"/>
  <c r="R49" i="18" s="1"/>
  <c r="F162" i="10"/>
  <c r="F49" i="18" s="1"/>
  <c r="R161" i="10"/>
  <c r="R32" i="18" s="1"/>
  <c r="F161" i="10"/>
  <c r="F32" i="18" s="1"/>
  <c r="R160" i="10"/>
  <c r="R17" i="18" s="1"/>
  <c r="F160" i="10"/>
  <c r="F17" i="18" s="1"/>
  <c r="R159" i="10"/>
  <c r="R3" i="18" s="1"/>
  <c r="F159" i="10"/>
  <c r="F3" i="18" s="1"/>
  <c r="Q162" i="10"/>
  <c r="Q49" i="18" s="1"/>
  <c r="E162" i="10"/>
  <c r="E49" i="18" s="1"/>
  <c r="Q161" i="10"/>
  <c r="Q32" i="18" s="1"/>
  <c r="E161" i="10"/>
  <c r="E32" i="18" s="1"/>
  <c r="Q160" i="10"/>
  <c r="Q17" i="18" s="1"/>
  <c r="E160" i="10"/>
  <c r="E17" i="18" s="1"/>
  <c r="Q159" i="10"/>
  <c r="Q3" i="18" s="1"/>
  <c r="E159" i="10"/>
  <c r="E3" i="18" s="1"/>
  <c r="P162" i="10"/>
  <c r="P49" i="18" s="1"/>
  <c r="D162" i="10"/>
  <c r="D49" i="18" s="1"/>
  <c r="P161" i="10"/>
  <c r="P32" i="18" s="1"/>
  <c r="D161" i="10"/>
  <c r="D32" i="18" s="1"/>
  <c r="P160" i="10"/>
  <c r="P17" i="18" s="1"/>
  <c r="D160" i="10"/>
  <c r="D17" i="18" s="1"/>
  <c r="P159" i="10"/>
  <c r="P3" i="18" s="1"/>
  <c r="D159" i="10"/>
  <c r="D3" i="18" s="1"/>
  <c r="N162" i="10"/>
  <c r="N49" i="18" s="1"/>
  <c r="B162" i="10"/>
  <c r="N161" i="10"/>
  <c r="N32" i="18" s="1"/>
  <c r="B161" i="10"/>
  <c r="N160" i="10"/>
  <c r="N17" i="18" s="1"/>
  <c r="B160" i="10"/>
  <c r="N159" i="10"/>
  <c r="N3" i="18" s="1"/>
  <c r="B159" i="10"/>
  <c r="M162" i="10"/>
  <c r="M49" i="18" s="1"/>
  <c r="M161" i="10"/>
  <c r="M32" i="18" s="1"/>
  <c r="M160" i="10"/>
  <c r="M17" i="18" s="1"/>
  <c r="M159" i="10"/>
  <c r="M3" i="18" s="1"/>
  <c r="W162" i="10"/>
  <c r="W49" i="18" s="1"/>
  <c r="K162" i="10"/>
  <c r="K49" i="18" s="1"/>
  <c r="W161" i="10"/>
  <c r="W32" i="18" s="1"/>
  <c r="K161" i="10"/>
  <c r="K32" i="18" s="1"/>
  <c r="W160" i="10"/>
  <c r="W17" i="18" s="1"/>
  <c r="K160" i="10"/>
  <c r="K17" i="18" s="1"/>
  <c r="W159" i="10"/>
  <c r="W3" i="18" s="1"/>
  <c r="K159" i="10"/>
  <c r="K3" i="18" s="1"/>
  <c r="X162" i="10"/>
  <c r="X161" i="10"/>
  <c r="X160" i="10"/>
  <c r="X159" i="10"/>
  <c r="V162" i="10"/>
  <c r="V49" i="18" s="1"/>
  <c r="V161" i="10"/>
  <c r="V32" i="18" s="1"/>
  <c r="V160" i="10"/>
  <c r="V17" i="18" s="1"/>
  <c r="V159" i="10"/>
  <c r="V3" i="18" s="1"/>
  <c r="U162" i="10"/>
  <c r="U49" i="18" s="1"/>
  <c r="U161" i="10"/>
  <c r="U32" i="18" s="1"/>
  <c r="U160" i="10"/>
  <c r="U17" i="18" s="1"/>
  <c r="U159" i="10"/>
  <c r="U3" i="18" s="1"/>
  <c r="T162" i="10"/>
  <c r="T49" i="18" s="1"/>
  <c r="T161" i="10"/>
  <c r="T32" i="18" s="1"/>
  <c r="T160" i="10"/>
  <c r="T17" i="18" s="1"/>
  <c r="T159" i="10"/>
  <c r="T3" i="18" s="1"/>
  <c r="S162" i="10"/>
  <c r="S49" i="18" s="1"/>
  <c r="S161" i="10"/>
  <c r="S32" i="18" s="1"/>
  <c r="S160" i="10"/>
  <c r="S17" i="18" s="1"/>
  <c r="S159" i="10"/>
  <c r="S3" i="18" s="1"/>
  <c r="O162" i="10"/>
  <c r="O49" i="18" s="1"/>
  <c r="O161" i="10"/>
  <c r="O32" i="18" s="1"/>
  <c r="O160" i="10"/>
  <c r="O17" i="18" s="1"/>
  <c r="O159" i="10"/>
  <c r="O3" i="18" s="1"/>
  <c r="L162" i="10"/>
  <c r="L49" i="18" s="1"/>
  <c r="L161" i="10"/>
  <c r="L32" i="18" s="1"/>
  <c r="L160" i="10"/>
  <c r="L17" i="18" s="1"/>
  <c r="L159" i="10"/>
  <c r="L3" i="18" s="1"/>
  <c r="J162" i="10"/>
  <c r="J49" i="18" s="1"/>
  <c r="J161" i="10"/>
  <c r="J32" i="18" s="1"/>
  <c r="J160" i="10"/>
  <c r="J17" i="18" s="1"/>
  <c r="J159" i="10"/>
  <c r="J3" i="18" s="1"/>
  <c r="G162" i="10"/>
  <c r="G49" i="18" s="1"/>
  <c r="G161" i="10"/>
  <c r="G32" i="18" s="1"/>
  <c r="G160" i="10"/>
  <c r="G17" i="18" s="1"/>
  <c r="G159" i="10"/>
  <c r="G3" i="18" s="1"/>
  <c r="C159" i="10"/>
  <c r="C3" i="18" s="1"/>
  <c r="I23" i="12"/>
  <c r="I56" i="18" s="1"/>
  <c r="M24" i="13"/>
  <c r="M57" i="18" s="1"/>
  <c r="T61" i="14"/>
  <c r="T11" i="18" s="1"/>
  <c r="I220" i="14"/>
  <c r="S128" i="16"/>
  <c r="S43" i="18" s="1"/>
  <c r="U213" i="16"/>
  <c r="S129" i="16"/>
  <c r="S60" i="18" s="1"/>
  <c r="F213" i="16"/>
  <c r="W44" i="2"/>
  <c r="J43" i="2"/>
  <c r="V43" i="2"/>
  <c r="J44" i="2"/>
  <c r="G18" i="3"/>
  <c r="G8" i="18" s="1"/>
  <c r="T18" i="3"/>
  <c r="T8" i="18" s="1"/>
  <c r="I19" i="3"/>
  <c r="I22" i="18" s="1"/>
  <c r="V19" i="3"/>
  <c r="V22" i="18" s="1"/>
  <c r="K20" i="3"/>
  <c r="K37" i="18" s="1"/>
  <c r="X20" i="3"/>
  <c r="X37" i="18" s="1"/>
  <c r="B22" i="4"/>
  <c r="Q22" i="4"/>
  <c r="Q30" i="18" s="1"/>
  <c r="R205" i="5"/>
  <c r="R2" i="18" s="1"/>
  <c r="M206" i="5"/>
  <c r="M16" i="18" s="1"/>
  <c r="J207" i="5"/>
  <c r="J31" i="18" s="1"/>
  <c r="H208" i="5"/>
  <c r="H48" i="18" s="1"/>
  <c r="F53" i="6"/>
  <c r="F6" i="18" s="1"/>
  <c r="R54" i="6"/>
  <c r="R20" i="18" s="1"/>
  <c r="F56" i="6"/>
  <c r="F52" i="18" s="1"/>
  <c r="L210" i="6"/>
  <c r="J112" i="7"/>
  <c r="J18" i="18" s="1"/>
  <c r="V113" i="7"/>
  <c r="V33" i="18" s="1"/>
  <c r="N59" i="8"/>
  <c r="N9" i="18" s="1"/>
  <c r="B61" i="8"/>
  <c r="B38" i="18" s="1"/>
  <c r="R57" i="9"/>
  <c r="R19" i="18" s="1"/>
  <c r="V59" i="9"/>
  <c r="V51" i="18" s="1"/>
  <c r="D150" i="9"/>
  <c r="H159" i="10"/>
  <c r="H3" i="18" s="1"/>
  <c r="Q23" i="12"/>
  <c r="Q56" i="18" s="1"/>
  <c r="E20" i="12"/>
  <c r="E10" i="18" s="1"/>
  <c r="T24" i="13"/>
  <c r="T57" i="18" s="1"/>
  <c r="X129" i="16"/>
  <c r="H213" i="16"/>
  <c r="O184" i="11"/>
  <c r="C184" i="11"/>
  <c r="N184" i="11"/>
  <c r="B184" i="11"/>
  <c r="M184" i="11"/>
  <c r="X184" i="11"/>
  <c r="K184" i="11"/>
  <c r="V184" i="11"/>
  <c r="J184" i="11"/>
  <c r="T184" i="11"/>
  <c r="H184" i="11"/>
  <c r="P29" i="11"/>
  <c r="P7" i="18" s="1"/>
  <c r="P30" i="11"/>
  <c r="P21" i="18" s="1"/>
  <c r="P31" i="11"/>
  <c r="P36" i="18" s="1"/>
  <c r="U184" i="11"/>
  <c r="O23" i="12"/>
  <c r="O56" i="18" s="1"/>
  <c r="X61" i="14"/>
  <c r="B218" i="14"/>
  <c r="U215" i="16"/>
  <c r="I215" i="16"/>
  <c r="T215" i="16"/>
  <c r="H215" i="16"/>
  <c r="S215" i="16"/>
  <c r="G215" i="16"/>
  <c r="P215" i="16"/>
  <c r="D215" i="16"/>
  <c r="O215" i="16"/>
  <c r="C215" i="16"/>
  <c r="N215" i="16"/>
  <c r="B215" i="16"/>
  <c r="E215" i="16"/>
  <c r="V215" i="16"/>
  <c r="R215" i="16"/>
  <c r="M215" i="16"/>
  <c r="M22" i="4"/>
  <c r="M30" i="18" s="1"/>
  <c r="M23" i="4"/>
  <c r="M47" i="18" s="1"/>
  <c r="I205" i="5"/>
  <c r="I2" i="18" s="1"/>
  <c r="U205" i="5"/>
  <c r="U2" i="18" s="1"/>
  <c r="I206" i="5"/>
  <c r="I16" i="18" s="1"/>
  <c r="U206" i="5"/>
  <c r="U16" i="18" s="1"/>
  <c r="I207" i="5"/>
  <c r="I31" i="18" s="1"/>
  <c r="U207" i="5"/>
  <c r="U31" i="18" s="1"/>
  <c r="I208" i="5"/>
  <c r="I48" i="18" s="1"/>
  <c r="U208" i="5"/>
  <c r="U48" i="18" s="1"/>
  <c r="J208" i="6"/>
  <c r="V208" i="6"/>
  <c r="B210" i="6"/>
  <c r="N210" i="6"/>
  <c r="B111" i="7"/>
  <c r="N111" i="7"/>
  <c r="N4" i="18" s="1"/>
  <c r="B112" i="7"/>
  <c r="N112" i="7"/>
  <c r="N18" i="18" s="1"/>
  <c r="B113" i="7"/>
  <c r="N113" i="7"/>
  <c r="N33" i="18" s="1"/>
  <c r="B114" i="7"/>
  <c r="N114" i="7"/>
  <c r="N50" i="18" s="1"/>
  <c r="F59" i="8"/>
  <c r="F9" i="18" s="1"/>
  <c r="R59" i="8"/>
  <c r="R9" i="18" s="1"/>
  <c r="F60" i="8"/>
  <c r="F23" i="18" s="1"/>
  <c r="R60" i="8"/>
  <c r="R23" i="18" s="1"/>
  <c r="F61" i="8"/>
  <c r="F38" i="18" s="1"/>
  <c r="R61" i="8"/>
  <c r="R38" i="18" s="1"/>
  <c r="F62" i="8"/>
  <c r="F55" i="18" s="1"/>
  <c r="R62" i="8"/>
  <c r="R55" i="18" s="1"/>
  <c r="X59" i="9"/>
  <c r="L59" i="9"/>
  <c r="L51" i="18" s="1"/>
  <c r="X58" i="9"/>
  <c r="L58" i="9"/>
  <c r="L34" i="18" s="1"/>
  <c r="X57" i="9"/>
  <c r="L57" i="9"/>
  <c r="L19" i="18" s="1"/>
  <c r="X56" i="9"/>
  <c r="L56" i="9"/>
  <c r="L5" i="18" s="1"/>
  <c r="G56" i="9"/>
  <c r="G5" i="18" s="1"/>
  <c r="T56" i="9"/>
  <c r="T5" i="18" s="1"/>
  <c r="I57" i="9"/>
  <c r="I19" i="18" s="1"/>
  <c r="V57" i="9"/>
  <c r="V19" i="18" s="1"/>
  <c r="K58" i="9"/>
  <c r="K34" i="18" s="1"/>
  <c r="N59" i="9"/>
  <c r="N51" i="18" s="1"/>
  <c r="M32" i="11"/>
  <c r="M53" i="18" s="1"/>
  <c r="V29" i="11"/>
  <c r="V7" i="18" s="1"/>
  <c r="V30" i="11"/>
  <c r="V21" i="18" s="1"/>
  <c r="V31" i="11"/>
  <c r="V36" i="18" s="1"/>
  <c r="V32" i="11"/>
  <c r="V53" i="18" s="1"/>
  <c r="E184" i="11"/>
  <c r="K186" i="11"/>
  <c r="L20" i="12"/>
  <c r="L10" i="18" s="1"/>
  <c r="L21" i="12"/>
  <c r="L24" i="18" s="1"/>
  <c r="L22" i="12"/>
  <c r="L39" i="18" s="1"/>
  <c r="L23" i="12"/>
  <c r="L56" i="18" s="1"/>
  <c r="U64" i="14"/>
  <c r="U58" i="18" s="1"/>
  <c r="I64" i="14"/>
  <c r="I58" i="18" s="1"/>
  <c r="U63" i="14"/>
  <c r="U41" i="18" s="1"/>
  <c r="I63" i="14"/>
  <c r="I41" i="18" s="1"/>
  <c r="U61" i="14"/>
  <c r="U11" i="18" s="1"/>
  <c r="I61" i="14"/>
  <c r="I11" i="18" s="1"/>
  <c r="S64" i="14"/>
  <c r="S58" i="18" s="1"/>
  <c r="G64" i="14"/>
  <c r="G58" i="18" s="1"/>
  <c r="S63" i="14"/>
  <c r="S41" i="18" s="1"/>
  <c r="G63" i="14"/>
  <c r="G41" i="18" s="1"/>
  <c r="S61" i="14"/>
  <c r="S11" i="18" s="1"/>
  <c r="G61" i="14"/>
  <c r="G11" i="18" s="1"/>
  <c r="R61" i="14"/>
  <c r="R11" i="18" s="1"/>
  <c r="F61" i="14"/>
  <c r="F11" i="18" s="1"/>
  <c r="C61" i="14"/>
  <c r="C11" i="18" s="1"/>
  <c r="C62" i="14"/>
  <c r="C25" i="18" s="1"/>
  <c r="C63" i="14"/>
  <c r="C41" i="18" s="1"/>
  <c r="C64" i="14"/>
  <c r="C58" i="18" s="1"/>
  <c r="E218" i="14"/>
  <c r="K126" i="16"/>
  <c r="K12" i="18" s="1"/>
  <c r="K128" i="16"/>
  <c r="K43" i="18" s="1"/>
  <c r="N213" i="16"/>
  <c r="F215" i="16"/>
  <c r="G59" i="8"/>
  <c r="G9" i="18" s="1"/>
  <c r="S59" i="8"/>
  <c r="S9" i="18" s="1"/>
  <c r="G60" i="8"/>
  <c r="G23" i="18" s="1"/>
  <c r="S60" i="8"/>
  <c r="S23" i="18" s="1"/>
  <c r="G61" i="8"/>
  <c r="G38" i="18" s="1"/>
  <c r="S61" i="8"/>
  <c r="S38" i="18" s="1"/>
  <c r="G62" i="8"/>
  <c r="G55" i="18" s="1"/>
  <c r="S62" i="8"/>
  <c r="S55" i="18" s="1"/>
  <c r="R152" i="9"/>
  <c r="F152" i="9"/>
  <c r="X152" i="9"/>
  <c r="K152" i="9"/>
  <c r="N152" i="9"/>
  <c r="B29" i="11"/>
  <c r="B30" i="11"/>
  <c r="B31" i="11"/>
  <c r="B32" i="11"/>
  <c r="F184" i="11"/>
  <c r="M186" i="11"/>
  <c r="P20" i="12"/>
  <c r="P10" i="18" s="1"/>
  <c r="P21" i="12"/>
  <c r="P24" i="18" s="1"/>
  <c r="P22" i="12"/>
  <c r="P39" i="18" s="1"/>
  <c r="P23" i="12"/>
  <c r="P56" i="18" s="1"/>
  <c r="E61" i="14"/>
  <c r="E11" i="18" s="1"/>
  <c r="G218" i="14"/>
  <c r="P189" i="15"/>
  <c r="R126" i="16"/>
  <c r="R12" i="18" s="1"/>
  <c r="R128" i="16"/>
  <c r="R43" i="18" s="1"/>
  <c r="J215" i="16"/>
  <c r="L208" i="6"/>
  <c r="H59" i="8"/>
  <c r="H9" i="18" s="1"/>
  <c r="T59" i="8"/>
  <c r="T9" i="18" s="1"/>
  <c r="H60" i="8"/>
  <c r="H23" i="18" s="1"/>
  <c r="T60" i="8"/>
  <c r="T23" i="18" s="1"/>
  <c r="H61" i="8"/>
  <c r="H38" i="18" s="1"/>
  <c r="T61" i="8"/>
  <c r="T38" i="18" s="1"/>
  <c r="H62" i="8"/>
  <c r="H55" i="18" s="1"/>
  <c r="T62" i="8"/>
  <c r="T55" i="18" s="1"/>
  <c r="O152" i="9"/>
  <c r="C29" i="11"/>
  <c r="C7" i="18" s="1"/>
  <c r="C30" i="11"/>
  <c r="C21" i="18" s="1"/>
  <c r="C31" i="11"/>
  <c r="C36" i="18" s="1"/>
  <c r="G184" i="11"/>
  <c r="P186" i="11"/>
  <c r="Q20" i="12"/>
  <c r="Q10" i="18" s="1"/>
  <c r="Q21" i="12"/>
  <c r="Q24" i="18" s="1"/>
  <c r="Q22" i="12"/>
  <c r="Q39" i="18" s="1"/>
  <c r="H61" i="14"/>
  <c r="H11" i="18" s="1"/>
  <c r="H62" i="14"/>
  <c r="H25" i="18" s="1"/>
  <c r="H63" i="14"/>
  <c r="H41" i="18" s="1"/>
  <c r="H64" i="14"/>
  <c r="H58" i="18" s="1"/>
  <c r="J218" i="14"/>
  <c r="S126" i="16"/>
  <c r="S12" i="18" s="1"/>
  <c r="K215" i="16"/>
  <c r="I59" i="8"/>
  <c r="I9" i="18" s="1"/>
  <c r="U59" i="8"/>
  <c r="U9" i="18" s="1"/>
  <c r="I60" i="8"/>
  <c r="I23" i="18" s="1"/>
  <c r="U60" i="8"/>
  <c r="U23" i="18" s="1"/>
  <c r="I61" i="8"/>
  <c r="I38" i="18" s="1"/>
  <c r="U61" i="8"/>
  <c r="U38" i="18" s="1"/>
  <c r="I62" i="8"/>
  <c r="I55" i="18" s="1"/>
  <c r="U62" i="8"/>
  <c r="U55" i="18" s="1"/>
  <c r="B152" i="9"/>
  <c r="P152" i="9"/>
  <c r="U32" i="11"/>
  <c r="U53" i="18" s="1"/>
  <c r="I32" i="11"/>
  <c r="I53" i="18" s="1"/>
  <c r="U31" i="11"/>
  <c r="U36" i="18" s="1"/>
  <c r="I31" i="11"/>
  <c r="I36" i="18" s="1"/>
  <c r="U30" i="11"/>
  <c r="U21" i="18" s="1"/>
  <c r="I30" i="11"/>
  <c r="I21" i="18" s="1"/>
  <c r="U29" i="11"/>
  <c r="U7" i="18" s="1"/>
  <c r="I29" i="11"/>
  <c r="I7" i="18" s="1"/>
  <c r="D29" i="11"/>
  <c r="D7" i="18" s="1"/>
  <c r="D30" i="11"/>
  <c r="D21" i="18" s="1"/>
  <c r="D31" i="11"/>
  <c r="D36" i="18" s="1"/>
  <c r="D32" i="11"/>
  <c r="D53" i="18" s="1"/>
  <c r="I184" i="11"/>
  <c r="T186" i="11"/>
  <c r="R20" i="12"/>
  <c r="R10" i="18" s="1"/>
  <c r="R21" i="12"/>
  <c r="R24" i="18" s="1"/>
  <c r="R22" i="12"/>
  <c r="R39" i="18" s="1"/>
  <c r="R23" i="12"/>
  <c r="R56" i="18" s="1"/>
  <c r="L61" i="14"/>
  <c r="L11" i="18" s="1"/>
  <c r="N218" i="14"/>
  <c r="Q129" i="16"/>
  <c r="Q60" i="18" s="1"/>
  <c r="Q128" i="16"/>
  <c r="Q43" i="18" s="1"/>
  <c r="Q127" i="16"/>
  <c r="Q26" i="18" s="1"/>
  <c r="Q126" i="16"/>
  <c r="Q12" i="18" s="1"/>
  <c r="P129" i="16"/>
  <c r="P60" i="18" s="1"/>
  <c r="P128" i="16"/>
  <c r="P43" i="18" s="1"/>
  <c r="P127" i="16"/>
  <c r="P26" i="18" s="1"/>
  <c r="P126" i="16"/>
  <c r="P12" i="18" s="1"/>
  <c r="L129" i="16"/>
  <c r="L60" i="18" s="1"/>
  <c r="L128" i="16"/>
  <c r="L43" i="18" s="1"/>
  <c r="L127" i="16"/>
  <c r="L26" i="18" s="1"/>
  <c r="L126" i="16"/>
  <c r="L12" i="18" s="1"/>
  <c r="G129" i="16"/>
  <c r="G60" i="18" s="1"/>
  <c r="G128" i="16"/>
  <c r="G43" i="18" s="1"/>
  <c r="G127" i="16"/>
  <c r="G26" i="18" s="1"/>
  <c r="G126" i="16"/>
  <c r="G12" i="18" s="1"/>
  <c r="F129" i="16"/>
  <c r="F60" i="18" s="1"/>
  <c r="F128" i="16"/>
  <c r="F43" i="18" s="1"/>
  <c r="F127" i="16"/>
  <c r="F26" i="18" s="1"/>
  <c r="F126" i="16"/>
  <c r="F12" i="18" s="1"/>
  <c r="D129" i="16"/>
  <c r="D60" i="18" s="1"/>
  <c r="D128" i="16"/>
  <c r="D43" i="18" s="1"/>
  <c r="D127" i="16"/>
  <c r="D26" i="18" s="1"/>
  <c r="D126" i="16"/>
  <c r="D12" i="18" s="1"/>
  <c r="T213" i="16"/>
  <c r="S213" i="16"/>
  <c r="R213" i="16"/>
  <c r="M213" i="16"/>
  <c r="I213" i="16"/>
  <c r="G213" i="16"/>
  <c r="W126" i="16"/>
  <c r="W12" i="18" s="1"/>
  <c r="W128" i="16"/>
  <c r="W43" i="18" s="1"/>
  <c r="L215" i="16"/>
  <c r="J59" i="8"/>
  <c r="J9" i="18" s="1"/>
  <c r="V59" i="8"/>
  <c r="V9" i="18" s="1"/>
  <c r="J60" i="8"/>
  <c r="J23" i="18" s="1"/>
  <c r="V60" i="8"/>
  <c r="V23" i="18" s="1"/>
  <c r="J61" i="8"/>
  <c r="J38" i="18" s="1"/>
  <c r="V61" i="8"/>
  <c r="V38" i="18" s="1"/>
  <c r="J62" i="8"/>
  <c r="J55" i="18" s="1"/>
  <c r="V62" i="8"/>
  <c r="V55" i="18" s="1"/>
  <c r="C152" i="9"/>
  <c r="Q152" i="9"/>
  <c r="E29" i="11"/>
  <c r="E7" i="18" s="1"/>
  <c r="E30" i="11"/>
  <c r="E21" i="18" s="1"/>
  <c r="E31" i="11"/>
  <c r="E36" i="18" s="1"/>
  <c r="E32" i="11"/>
  <c r="E53" i="18" s="1"/>
  <c r="L184" i="11"/>
  <c r="U186" i="11"/>
  <c r="N13" i="12"/>
  <c r="S20" i="12"/>
  <c r="S10" i="18" s="1"/>
  <c r="S21" i="12"/>
  <c r="S24" i="18" s="1"/>
  <c r="S22" i="12"/>
  <c r="S39" i="18" s="1"/>
  <c r="M218" i="14"/>
  <c r="M61" i="14"/>
  <c r="M11" i="18" s="1"/>
  <c r="O218" i="14"/>
  <c r="X126" i="16"/>
  <c r="X128" i="16"/>
  <c r="Q215" i="16"/>
  <c r="V208" i="17"/>
  <c r="V27" i="18" s="1"/>
  <c r="J208" i="17"/>
  <c r="J27" i="18" s="1"/>
  <c r="O208" i="17"/>
  <c r="O27" i="18" s="1"/>
  <c r="N208" i="17"/>
  <c r="N27" i="18" s="1"/>
  <c r="I208" i="17"/>
  <c r="I27" i="18" s="1"/>
  <c r="E208" i="17"/>
  <c r="E27" i="18" s="1"/>
  <c r="D208" i="17"/>
  <c r="D27" i="18" s="1"/>
  <c r="C208" i="17"/>
  <c r="C27" i="18" s="1"/>
  <c r="F22" i="4"/>
  <c r="F30" i="18" s="1"/>
  <c r="R22" i="4"/>
  <c r="R30" i="18" s="1"/>
  <c r="F23" i="4"/>
  <c r="F47" i="18" s="1"/>
  <c r="R23" i="4"/>
  <c r="R47" i="18" s="1"/>
  <c r="B205" i="5"/>
  <c r="N205" i="5"/>
  <c r="N2" i="18" s="1"/>
  <c r="B206" i="5"/>
  <c r="N206" i="5"/>
  <c r="N16" i="18" s="1"/>
  <c r="B207" i="5"/>
  <c r="N207" i="5"/>
  <c r="N31" i="18" s="1"/>
  <c r="B208" i="5"/>
  <c r="N208" i="5"/>
  <c r="N48" i="18" s="1"/>
  <c r="C208" i="6"/>
  <c r="O208" i="6"/>
  <c r="G210" i="6"/>
  <c r="S210" i="6"/>
  <c r="G111" i="7"/>
  <c r="G4" i="18" s="1"/>
  <c r="S111" i="7"/>
  <c r="S4" i="18" s="1"/>
  <c r="G112" i="7"/>
  <c r="G18" i="18" s="1"/>
  <c r="S112" i="7"/>
  <c r="S18" i="18" s="1"/>
  <c r="G113" i="7"/>
  <c r="G33" i="18" s="1"/>
  <c r="S113" i="7"/>
  <c r="S33" i="18" s="1"/>
  <c r="G114" i="7"/>
  <c r="G50" i="18" s="1"/>
  <c r="S114" i="7"/>
  <c r="S50" i="18" s="1"/>
  <c r="N3" i="8"/>
  <c r="K59" i="8"/>
  <c r="K9" i="18" s="1"/>
  <c r="W59" i="8"/>
  <c r="W9" i="18" s="1"/>
  <c r="K60" i="8"/>
  <c r="K23" i="18" s="1"/>
  <c r="W60" i="8"/>
  <c r="W23" i="18" s="1"/>
  <c r="K61" i="8"/>
  <c r="K38" i="18" s="1"/>
  <c r="W61" i="8"/>
  <c r="W38" i="18" s="1"/>
  <c r="K62" i="8"/>
  <c r="K55" i="18" s="1"/>
  <c r="W62" i="8"/>
  <c r="W55" i="18" s="1"/>
  <c r="M56" i="9"/>
  <c r="M5" i="18" s="1"/>
  <c r="B57" i="9"/>
  <c r="O57" i="9"/>
  <c r="O19" i="18" s="1"/>
  <c r="D58" i="9"/>
  <c r="D34" i="18" s="1"/>
  <c r="Q58" i="9"/>
  <c r="Q34" i="18" s="1"/>
  <c r="F59" i="9"/>
  <c r="F51" i="18" s="1"/>
  <c r="S59" i="9"/>
  <c r="S51" i="18" s="1"/>
  <c r="D152" i="9"/>
  <c r="S152" i="9"/>
  <c r="X32" i="11"/>
  <c r="G29" i="11"/>
  <c r="G7" i="18" s="1"/>
  <c r="G30" i="11"/>
  <c r="G21" i="18" s="1"/>
  <c r="G31" i="11"/>
  <c r="G36" i="18" s="1"/>
  <c r="G32" i="11"/>
  <c r="G53" i="18" s="1"/>
  <c r="P184" i="11"/>
  <c r="V186" i="11"/>
  <c r="W23" i="12"/>
  <c r="W56" i="18" s="1"/>
  <c r="K23" i="12"/>
  <c r="K56" i="18" s="1"/>
  <c r="W22" i="12"/>
  <c r="W39" i="18" s="1"/>
  <c r="K22" i="12"/>
  <c r="K39" i="18" s="1"/>
  <c r="W21" i="12"/>
  <c r="W24" i="18" s="1"/>
  <c r="K21" i="12"/>
  <c r="K24" i="18" s="1"/>
  <c r="W20" i="12"/>
  <c r="W10" i="18" s="1"/>
  <c r="K20" i="12"/>
  <c r="K10" i="18" s="1"/>
  <c r="U20" i="12"/>
  <c r="U10" i="18" s="1"/>
  <c r="U21" i="12"/>
  <c r="U24" i="18" s="1"/>
  <c r="U22" i="12"/>
  <c r="U39" i="18" s="1"/>
  <c r="U23" i="12"/>
  <c r="U56" i="18" s="1"/>
  <c r="N61" i="14"/>
  <c r="N11" i="18" s="1"/>
  <c r="N62" i="14"/>
  <c r="N25" i="18" s="1"/>
  <c r="N63" i="14"/>
  <c r="N41" i="18" s="1"/>
  <c r="N64" i="14"/>
  <c r="N58" i="18" s="1"/>
  <c r="P218" i="14"/>
  <c r="E127" i="16"/>
  <c r="E26" i="18" s="1"/>
  <c r="E129" i="16"/>
  <c r="E60" i="18" s="1"/>
  <c r="X215" i="16"/>
  <c r="P210" i="17"/>
  <c r="P61" i="18" s="1"/>
  <c r="D208" i="6"/>
  <c r="P208" i="6"/>
  <c r="L59" i="8"/>
  <c r="L9" i="18" s="1"/>
  <c r="X59" i="8"/>
  <c r="L60" i="8"/>
  <c r="L23" i="18" s="1"/>
  <c r="X60" i="8"/>
  <c r="L61" i="8"/>
  <c r="L38" i="18" s="1"/>
  <c r="X61" i="8"/>
  <c r="L62" i="8"/>
  <c r="L55" i="18" s="1"/>
  <c r="X62" i="8"/>
  <c r="E152" i="9"/>
  <c r="T152" i="9"/>
  <c r="J29" i="11"/>
  <c r="J7" i="18" s="1"/>
  <c r="J30" i="11"/>
  <c r="J21" i="18" s="1"/>
  <c r="J31" i="11"/>
  <c r="J36" i="18" s="1"/>
  <c r="J32" i="11"/>
  <c r="J53" i="18" s="1"/>
  <c r="Q184" i="11"/>
  <c r="N12" i="12"/>
  <c r="X20" i="12"/>
  <c r="X21" i="12"/>
  <c r="X22" i="12"/>
  <c r="X23" i="12"/>
  <c r="O61" i="14"/>
  <c r="O11" i="18" s="1"/>
  <c r="O62" i="14"/>
  <c r="O25" i="18" s="1"/>
  <c r="O63" i="14"/>
  <c r="O41" i="18" s="1"/>
  <c r="O64" i="14"/>
  <c r="O58" i="18" s="1"/>
  <c r="Q218" i="14"/>
  <c r="K127" i="16"/>
  <c r="K26" i="18" s="1"/>
  <c r="K129" i="16"/>
  <c r="K60" i="18" s="1"/>
  <c r="H22" i="4"/>
  <c r="H30" i="18" s="1"/>
  <c r="T22" i="4"/>
  <c r="T30" i="18" s="1"/>
  <c r="H23" i="4"/>
  <c r="H47" i="18" s="1"/>
  <c r="D205" i="5"/>
  <c r="D2" i="18" s="1"/>
  <c r="P205" i="5"/>
  <c r="P2" i="18" s="1"/>
  <c r="D206" i="5"/>
  <c r="D16" i="18" s="1"/>
  <c r="P206" i="5"/>
  <c r="P16" i="18" s="1"/>
  <c r="D207" i="5"/>
  <c r="D31" i="18" s="1"/>
  <c r="P207" i="5"/>
  <c r="P31" i="18" s="1"/>
  <c r="D208" i="5"/>
  <c r="D48" i="18" s="1"/>
  <c r="E208" i="6"/>
  <c r="I210" i="6"/>
  <c r="I111" i="7"/>
  <c r="I4" i="18" s="1"/>
  <c r="U111" i="7"/>
  <c r="U4" i="18" s="1"/>
  <c r="I112" i="7"/>
  <c r="I18" i="18" s="1"/>
  <c r="U112" i="7"/>
  <c r="U18" i="18" s="1"/>
  <c r="I113" i="7"/>
  <c r="I33" i="18" s="1"/>
  <c r="U113" i="7"/>
  <c r="U33" i="18" s="1"/>
  <c r="I114" i="7"/>
  <c r="I50" i="18" s="1"/>
  <c r="M59" i="8"/>
  <c r="M9" i="18" s="1"/>
  <c r="M60" i="8"/>
  <c r="M23" i="18" s="1"/>
  <c r="M61" i="8"/>
  <c r="M38" i="18" s="1"/>
  <c r="B56" i="9"/>
  <c r="O56" i="9"/>
  <c r="O5" i="18" s="1"/>
  <c r="D57" i="9"/>
  <c r="D19" i="18" s="1"/>
  <c r="Q57" i="9"/>
  <c r="Q19" i="18" s="1"/>
  <c r="F58" i="9"/>
  <c r="F34" i="18" s="1"/>
  <c r="S58" i="9"/>
  <c r="S34" i="18" s="1"/>
  <c r="H59" i="9"/>
  <c r="H51" i="18" s="1"/>
  <c r="U59" i="9"/>
  <c r="U51" i="18" s="1"/>
  <c r="G152" i="9"/>
  <c r="U152" i="9"/>
  <c r="N29" i="11"/>
  <c r="N7" i="18" s="1"/>
  <c r="N30" i="11"/>
  <c r="N21" i="18" s="1"/>
  <c r="N31" i="11"/>
  <c r="N36" i="18" s="1"/>
  <c r="N32" i="11"/>
  <c r="N53" i="18" s="1"/>
  <c r="R184" i="11"/>
  <c r="D20" i="12"/>
  <c r="D10" i="18" s="1"/>
  <c r="D21" i="12"/>
  <c r="D24" i="18" s="1"/>
  <c r="D22" i="12"/>
  <c r="D39" i="18" s="1"/>
  <c r="D23" i="12"/>
  <c r="D56" i="18" s="1"/>
  <c r="W64" i="14"/>
  <c r="W58" i="18" s="1"/>
  <c r="Q61" i="14"/>
  <c r="Q11" i="18" s="1"/>
  <c r="Q62" i="14"/>
  <c r="Q25" i="18" s="1"/>
  <c r="Q63" i="14"/>
  <c r="Q41" i="18" s="1"/>
  <c r="Q64" i="14"/>
  <c r="Q58" i="18" s="1"/>
  <c r="B187" i="15"/>
  <c r="Q213" i="16"/>
  <c r="R127" i="16"/>
  <c r="R26" i="18" s="1"/>
  <c r="R129" i="16"/>
  <c r="R60" i="18" s="1"/>
  <c r="B208" i="17"/>
  <c r="F29" i="11"/>
  <c r="F7" i="18" s="1"/>
  <c r="R29" i="11"/>
  <c r="R7" i="18" s="1"/>
  <c r="F30" i="11"/>
  <c r="F21" i="18" s="1"/>
  <c r="R30" i="11"/>
  <c r="R21" i="18" s="1"/>
  <c r="F31" i="11"/>
  <c r="F36" i="18" s="1"/>
  <c r="R31" i="11"/>
  <c r="R36" i="18" s="1"/>
  <c r="F32" i="11"/>
  <c r="F53" i="18" s="1"/>
  <c r="R32" i="11"/>
  <c r="R53" i="18" s="1"/>
  <c r="L186" i="11"/>
  <c r="H20" i="12"/>
  <c r="H10" i="18" s="1"/>
  <c r="T20" i="12"/>
  <c r="T10" i="18" s="1"/>
  <c r="H21" i="12"/>
  <c r="H24" i="18" s="1"/>
  <c r="T21" i="12"/>
  <c r="T24" i="18" s="1"/>
  <c r="H22" i="12"/>
  <c r="H39" i="18" s="1"/>
  <c r="T22" i="12"/>
  <c r="T39" i="18" s="1"/>
  <c r="H23" i="12"/>
  <c r="H56" i="18" s="1"/>
  <c r="T23" i="12"/>
  <c r="T56" i="18" s="1"/>
  <c r="D61" i="14"/>
  <c r="D11" i="18" s="1"/>
  <c r="P61" i="14"/>
  <c r="P11" i="18" s="1"/>
  <c r="D62" i="14"/>
  <c r="D25" i="18" s="1"/>
  <c r="P62" i="14"/>
  <c r="P25" i="18" s="1"/>
  <c r="D63" i="14"/>
  <c r="D41" i="18" s="1"/>
  <c r="P63" i="14"/>
  <c r="P41" i="18" s="1"/>
  <c r="D64" i="14"/>
  <c r="D58" i="18" s="1"/>
  <c r="P64" i="14"/>
  <c r="P58" i="18" s="1"/>
  <c r="F218" i="14"/>
  <c r="R218" i="14"/>
  <c r="U207" i="17"/>
  <c r="U13" i="18" s="1"/>
  <c r="C209" i="17"/>
  <c r="C44" i="18" s="1"/>
  <c r="E210" i="17"/>
  <c r="E61" i="18" s="1"/>
  <c r="H29" i="11"/>
  <c r="H7" i="18" s="1"/>
  <c r="T29" i="11"/>
  <c r="T7" i="18" s="1"/>
  <c r="H30" i="11"/>
  <c r="H21" i="18" s="1"/>
  <c r="T30" i="11"/>
  <c r="T21" i="18" s="1"/>
  <c r="H31" i="11"/>
  <c r="H36" i="18" s="1"/>
  <c r="T31" i="11"/>
  <c r="T36" i="18" s="1"/>
  <c r="H32" i="11"/>
  <c r="H53" i="18" s="1"/>
  <c r="T32" i="11"/>
  <c r="T53" i="18" s="1"/>
  <c r="B186" i="11"/>
  <c r="N186" i="11"/>
  <c r="J20" i="12"/>
  <c r="J10" i="18" s="1"/>
  <c r="V20" i="12"/>
  <c r="V10" i="18" s="1"/>
  <c r="J21" i="12"/>
  <c r="J24" i="18" s="1"/>
  <c r="V21" i="12"/>
  <c r="V24" i="18" s="1"/>
  <c r="J22" i="12"/>
  <c r="J39" i="18" s="1"/>
  <c r="V22" i="12"/>
  <c r="V39" i="18" s="1"/>
  <c r="J23" i="12"/>
  <c r="J56" i="18" s="1"/>
  <c r="V23" i="12"/>
  <c r="V56" i="18" s="1"/>
  <c r="F62" i="14"/>
  <c r="F25" i="18" s="1"/>
  <c r="R62" i="14"/>
  <c r="R25" i="18" s="1"/>
  <c r="F63" i="14"/>
  <c r="F41" i="18" s="1"/>
  <c r="R63" i="14"/>
  <c r="R41" i="18" s="1"/>
  <c r="F64" i="14"/>
  <c r="F58" i="18" s="1"/>
  <c r="R64" i="14"/>
  <c r="R58" i="18" s="1"/>
  <c r="H218" i="14"/>
  <c r="T218" i="14"/>
  <c r="E209" i="17"/>
  <c r="E44" i="18" s="1"/>
  <c r="N210" i="17"/>
  <c r="N61" i="18" s="1"/>
  <c r="C186" i="11"/>
  <c r="O186" i="11"/>
  <c r="G62" i="14"/>
  <c r="G25" i="18" s="1"/>
  <c r="S62" i="14"/>
  <c r="S25" i="18" s="1"/>
  <c r="I218" i="14"/>
  <c r="U218" i="14"/>
  <c r="B207" i="17"/>
  <c r="I209" i="17"/>
  <c r="I44" i="18" s="1"/>
  <c r="O210" i="17"/>
  <c r="O61" i="18" s="1"/>
  <c r="C207" i="17"/>
  <c r="C13" i="18" s="1"/>
  <c r="N209" i="17"/>
  <c r="N44" i="18" s="1"/>
  <c r="K29" i="11"/>
  <c r="K7" i="18" s="1"/>
  <c r="W29" i="11"/>
  <c r="W7" i="18" s="1"/>
  <c r="K30" i="11"/>
  <c r="K21" i="18" s="1"/>
  <c r="W30" i="11"/>
  <c r="W21" i="18" s="1"/>
  <c r="K31" i="11"/>
  <c r="K36" i="18" s="1"/>
  <c r="W31" i="11"/>
  <c r="W36" i="18" s="1"/>
  <c r="K32" i="11"/>
  <c r="K53" i="18" s="1"/>
  <c r="E186" i="11"/>
  <c r="Q186" i="11"/>
  <c r="M20" i="12"/>
  <c r="M10" i="18" s="1"/>
  <c r="M21" i="12"/>
  <c r="M24" i="18" s="1"/>
  <c r="M22" i="12"/>
  <c r="M39" i="18" s="1"/>
  <c r="M23" i="12"/>
  <c r="M56" i="18" s="1"/>
  <c r="I62" i="14"/>
  <c r="I25" i="18" s="1"/>
  <c r="U62" i="14"/>
  <c r="U25" i="18" s="1"/>
  <c r="K218" i="14"/>
  <c r="X218" i="14"/>
  <c r="V210" i="17"/>
  <c r="V61" i="18" s="1"/>
  <c r="J210" i="17"/>
  <c r="J61" i="18" s="1"/>
  <c r="V209" i="17"/>
  <c r="V44" i="18" s="1"/>
  <c r="J209" i="17"/>
  <c r="J44" i="18" s="1"/>
  <c r="V207" i="17"/>
  <c r="V13" i="18" s="1"/>
  <c r="J207" i="17"/>
  <c r="J13" i="18" s="1"/>
  <c r="D207" i="17"/>
  <c r="D13" i="18" s="1"/>
  <c r="O209" i="17"/>
  <c r="O44" i="18" s="1"/>
  <c r="Q210" i="17"/>
  <c r="Q61" i="18" s="1"/>
  <c r="L29" i="11"/>
  <c r="L7" i="18" s="1"/>
  <c r="X29" i="11"/>
  <c r="L30" i="11"/>
  <c r="L21" i="18" s="1"/>
  <c r="X30" i="11"/>
  <c r="L31" i="11"/>
  <c r="L36" i="18" s="1"/>
  <c r="X31" i="11"/>
  <c r="L32" i="11"/>
  <c r="L53" i="18" s="1"/>
  <c r="F186" i="11"/>
  <c r="R186" i="11"/>
  <c r="B20" i="12"/>
  <c r="B10" i="18" s="1"/>
  <c r="N20" i="12"/>
  <c r="N10" i="18" s="1"/>
  <c r="B21" i="12"/>
  <c r="B24" i="18" s="1"/>
  <c r="N21" i="12"/>
  <c r="N24" i="18" s="1"/>
  <c r="B22" i="12"/>
  <c r="B39" i="18" s="1"/>
  <c r="N22" i="12"/>
  <c r="N39" i="18" s="1"/>
  <c r="B23" i="12"/>
  <c r="B56" i="18" s="1"/>
  <c r="N23" i="12"/>
  <c r="N56" i="18" s="1"/>
  <c r="J61" i="14"/>
  <c r="J11" i="18" s="1"/>
  <c r="V61" i="14"/>
  <c r="V11" i="18" s="1"/>
  <c r="J62" i="14"/>
  <c r="J25" i="18" s="1"/>
  <c r="V62" i="14"/>
  <c r="V25" i="18" s="1"/>
  <c r="J63" i="14"/>
  <c r="J41" i="18" s="1"/>
  <c r="V63" i="14"/>
  <c r="V41" i="18" s="1"/>
  <c r="J64" i="14"/>
  <c r="J58" i="18" s="1"/>
  <c r="V64" i="14"/>
  <c r="V58" i="18" s="1"/>
  <c r="L218" i="14"/>
  <c r="E207" i="17"/>
  <c r="E13" i="18" s="1"/>
  <c r="P209" i="17"/>
  <c r="P44" i="18" s="1"/>
  <c r="U210" i="17"/>
  <c r="U61" i="18" s="1"/>
  <c r="M29" i="11"/>
  <c r="M7" i="18" s="1"/>
  <c r="M30" i="11"/>
  <c r="M21" i="18" s="1"/>
  <c r="M31" i="11"/>
  <c r="M36" i="18" s="1"/>
  <c r="G186" i="11"/>
  <c r="C20" i="12"/>
  <c r="O20" i="12"/>
  <c r="O10" i="18" s="1"/>
  <c r="C21" i="12"/>
  <c r="O21" i="12"/>
  <c r="O24" i="18" s="1"/>
  <c r="C22" i="12"/>
  <c r="O22" i="12"/>
  <c r="O39" i="18" s="1"/>
  <c r="C23" i="12"/>
  <c r="K61" i="14"/>
  <c r="K11" i="18" s="1"/>
  <c r="W61" i="14"/>
  <c r="W11" i="18" s="1"/>
  <c r="K62" i="14"/>
  <c r="K25" i="18" s="1"/>
  <c r="W62" i="14"/>
  <c r="W25" i="18" s="1"/>
  <c r="K63" i="14"/>
  <c r="K41" i="18" s="1"/>
  <c r="W63" i="14"/>
  <c r="W41" i="18" s="1"/>
  <c r="K64" i="14"/>
  <c r="K58" i="18" s="1"/>
  <c r="L187" i="15"/>
  <c r="X187" i="15"/>
  <c r="K187" i="15"/>
  <c r="V187" i="15"/>
  <c r="J187" i="15"/>
  <c r="S187" i="15"/>
  <c r="G187" i="15"/>
  <c r="R187" i="15"/>
  <c r="F187" i="15"/>
  <c r="Q187" i="15"/>
  <c r="E187" i="15"/>
  <c r="O187" i="15"/>
  <c r="M210" i="17"/>
  <c r="M61" i="18" s="1"/>
  <c r="I207" i="17"/>
  <c r="I13" i="18" s="1"/>
  <c r="Q209" i="17"/>
  <c r="Q44" i="18" s="1"/>
  <c r="I189" i="15"/>
  <c r="U189" i="15"/>
  <c r="H126" i="16"/>
  <c r="H12" i="18" s="1"/>
  <c r="T126" i="16"/>
  <c r="T12" i="18" s="1"/>
  <c r="H127" i="16"/>
  <c r="H26" i="18" s="1"/>
  <c r="T127" i="16"/>
  <c r="T26" i="18" s="1"/>
  <c r="H128" i="16"/>
  <c r="H43" i="18" s="1"/>
  <c r="T128" i="16"/>
  <c r="T43" i="18" s="1"/>
  <c r="H129" i="16"/>
  <c r="H60" i="18" s="1"/>
  <c r="T129" i="16"/>
  <c r="T60" i="18" s="1"/>
  <c r="J213" i="16"/>
  <c r="V213" i="16"/>
  <c r="F207" i="17"/>
  <c r="F13" i="18" s="1"/>
  <c r="R207" i="17"/>
  <c r="R13" i="18" s="1"/>
  <c r="F208" i="17"/>
  <c r="F27" i="18" s="1"/>
  <c r="R208" i="17"/>
  <c r="R27" i="18" s="1"/>
  <c r="F209" i="17"/>
  <c r="F44" i="18" s="1"/>
  <c r="R209" i="17"/>
  <c r="R44" i="18" s="1"/>
  <c r="F210" i="17"/>
  <c r="F61" i="18" s="1"/>
  <c r="R210" i="17"/>
  <c r="R61" i="18" s="1"/>
  <c r="J189" i="15"/>
  <c r="V189" i="15"/>
  <c r="I126" i="16"/>
  <c r="I12" i="18" s="1"/>
  <c r="U126" i="16"/>
  <c r="U12" i="18" s="1"/>
  <c r="I127" i="16"/>
  <c r="I26" i="18" s="1"/>
  <c r="U127" i="16"/>
  <c r="U26" i="18" s="1"/>
  <c r="I128" i="16"/>
  <c r="I43" i="18" s="1"/>
  <c r="U128" i="16"/>
  <c r="U43" i="18" s="1"/>
  <c r="I129" i="16"/>
  <c r="I60" i="18" s="1"/>
  <c r="U129" i="16"/>
  <c r="U60" i="18" s="1"/>
  <c r="K213" i="16"/>
  <c r="X213" i="16"/>
  <c r="G207" i="17"/>
  <c r="G13" i="18" s="1"/>
  <c r="S207" i="17"/>
  <c r="S13" i="18" s="1"/>
  <c r="G208" i="17"/>
  <c r="G27" i="18" s="1"/>
  <c r="S208" i="17"/>
  <c r="S27" i="18" s="1"/>
  <c r="G209" i="17"/>
  <c r="G44" i="18" s="1"/>
  <c r="S209" i="17"/>
  <c r="S44" i="18" s="1"/>
  <c r="G210" i="17"/>
  <c r="G61" i="18" s="1"/>
  <c r="S210" i="17"/>
  <c r="S61" i="18" s="1"/>
  <c r="K189" i="15"/>
  <c r="X189" i="15"/>
  <c r="J126" i="16"/>
  <c r="J12" i="18" s="1"/>
  <c r="V126" i="16"/>
  <c r="V12" i="18" s="1"/>
  <c r="J127" i="16"/>
  <c r="J26" i="18" s="1"/>
  <c r="V127" i="16"/>
  <c r="V26" i="18" s="1"/>
  <c r="J128" i="16"/>
  <c r="J43" i="18" s="1"/>
  <c r="V128" i="16"/>
  <c r="V43" i="18" s="1"/>
  <c r="J129" i="16"/>
  <c r="J60" i="18" s="1"/>
  <c r="V129" i="16"/>
  <c r="V60" i="18" s="1"/>
  <c r="L213" i="16"/>
  <c r="H207" i="17"/>
  <c r="H13" i="18" s="1"/>
  <c r="T207" i="17"/>
  <c r="T13" i="18" s="1"/>
  <c r="H208" i="17"/>
  <c r="H27" i="18" s="1"/>
  <c r="T208" i="17"/>
  <c r="T27" i="18" s="1"/>
  <c r="H209" i="17"/>
  <c r="H44" i="18" s="1"/>
  <c r="T209" i="17"/>
  <c r="T44" i="18" s="1"/>
  <c r="H210" i="17"/>
  <c r="H61" i="18" s="1"/>
  <c r="T210" i="17"/>
  <c r="T61" i="18" s="1"/>
  <c r="B189" i="15"/>
  <c r="N189" i="15"/>
  <c r="M126" i="16"/>
  <c r="M12" i="18" s="1"/>
  <c r="M127" i="16"/>
  <c r="M26" i="18" s="1"/>
  <c r="M128" i="16"/>
  <c r="M43" i="18" s="1"/>
  <c r="M129" i="16"/>
  <c r="M60" i="18" s="1"/>
  <c r="C213" i="16"/>
  <c r="O213" i="16"/>
  <c r="K207" i="17"/>
  <c r="K13" i="18" s="1"/>
  <c r="W207" i="17"/>
  <c r="W13" i="18" s="1"/>
  <c r="K208" i="17"/>
  <c r="K27" i="18" s="1"/>
  <c r="W208" i="17"/>
  <c r="W27" i="18" s="1"/>
  <c r="K209" i="17"/>
  <c r="K44" i="18" s="1"/>
  <c r="W209" i="17"/>
  <c r="W44" i="18" s="1"/>
  <c r="K210" i="17"/>
  <c r="K61" i="18" s="1"/>
  <c r="W210" i="17"/>
  <c r="W61" i="18" s="1"/>
  <c r="C189" i="15"/>
  <c r="O189" i="15"/>
  <c r="B126" i="16"/>
  <c r="N126" i="16"/>
  <c r="N12" i="18" s="1"/>
  <c r="B127" i="16"/>
  <c r="N127" i="16"/>
  <c r="N26" i="18" s="1"/>
  <c r="B128" i="16"/>
  <c r="N128" i="16"/>
  <c r="N43" i="18" s="1"/>
  <c r="B129" i="16"/>
  <c r="N129" i="16"/>
  <c r="N60" i="18" s="1"/>
  <c r="D213" i="16"/>
  <c r="P213" i="16"/>
  <c r="L207" i="17"/>
  <c r="L13" i="18" s="1"/>
  <c r="X207" i="17"/>
  <c r="L208" i="17"/>
  <c r="L27" i="18" s="1"/>
  <c r="X208" i="17"/>
  <c r="L209" i="17"/>
  <c r="L44" i="18" s="1"/>
  <c r="X209" i="17"/>
  <c r="L210" i="17"/>
  <c r="L61" i="18" s="1"/>
  <c r="X210" i="17"/>
  <c r="D189" i="15"/>
  <c r="C126" i="16"/>
  <c r="C12" i="18" s="1"/>
  <c r="O126" i="16"/>
  <c r="O12" i="18" s="1"/>
  <c r="C127" i="16"/>
  <c r="C26" i="18" s="1"/>
  <c r="O127" i="16"/>
  <c r="O26" i="18" s="1"/>
  <c r="C128" i="16"/>
  <c r="C43" i="18" s="1"/>
  <c r="O128" i="16"/>
  <c r="O43" i="18" s="1"/>
  <c r="C129" i="16"/>
  <c r="C60" i="18" s="1"/>
  <c r="E213" i="16"/>
  <c r="M207" i="17"/>
  <c r="M13" i="18" s="1"/>
  <c r="M208" i="17"/>
  <c r="M27" i="18" s="1"/>
  <c r="M209" i="17"/>
  <c r="M44" i="18" s="1"/>
  <c r="Y65" i="18" l="1"/>
  <c r="Y77" i="18"/>
  <c r="Y70" i="18"/>
  <c r="M82" i="18"/>
  <c r="F82" i="18"/>
  <c r="Y209" i="5"/>
  <c r="R64" i="18"/>
  <c r="Y64" i="18" s="1"/>
  <c r="Y210" i="5"/>
  <c r="R74" i="18"/>
  <c r="Y74" i="18" s="1"/>
  <c r="Y58" i="6"/>
  <c r="B78" i="18"/>
  <c r="Y78" i="18" s="1"/>
  <c r="Y57" i="6"/>
  <c r="C68" i="18"/>
  <c r="Y68" i="18" s="1"/>
  <c r="Y115" i="7"/>
  <c r="M66" i="18"/>
  <c r="Y66" i="18" s="1"/>
  <c r="Y116" i="7"/>
  <c r="E76" i="18"/>
  <c r="Y76" i="18" s="1"/>
  <c r="Y64" i="8"/>
  <c r="G79" i="18"/>
  <c r="Y79" i="18" s="1"/>
  <c r="L82" i="18"/>
  <c r="D72" i="18"/>
  <c r="Y63" i="8"/>
  <c r="E69" i="18"/>
  <c r="Y69" i="18" s="1"/>
  <c r="K82" i="18"/>
  <c r="Y60" i="9"/>
  <c r="R67" i="18"/>
  <c r="Y67" i="18" s="1"/>
  <c r="Y61" i="9"/>
  <c r="W82" i="18"/>
  <c r="B72" i="18"/>
  <c r="N72" i="18"/>
  <c r="D82" i="18"/>
  <c r="L72" i="18"/>
  <c r="Y75" i="18"/>
  <c r="G72" i="18"/>
  <c r="C82" i="18"/>
  <c r="X72" i="18"/>
  <c r="J82" i="18"/>
  <c r="U82" i="18"/>
  <c r="K72" i="18"/>
  <c r="N82" i="18"/>
  <c r="W72" i="18"/>
  <c r="H82" i="18"/>
  <c r="T82" i="18"/>
  <c r="X82" i="18"/>
  <c r="O72" i="18"/>
  <c r="I82" i="18"/>
  <c r="P72" i="18"/>
  <c r="S82" i="18"/>
  <c r="J72" i="18"/>
  <c r="Y131" i="16"/>
  <c r="E80" i="18"/>
  <c r="Y80" i="18" s="1"/>
  <c r="P82" i="18"/>
  <c r="H72" i="18"/>
  <c r="T72" i="18"/>
  <c r="I72" i="18"/>
  <c r="S72" i="18"/>
  <c r="U72" i="18"/>
  <c r="Q72" i="18"/>
  <c r="G82" i="18"/>
  <c r="Q82" i="18"/>
  <c r="V82" i="18"/>
  <c r="V72" i="18"/>
  <c r="O82" i="18"/>
  <c r="F72" i="18"/>
  <c r="Y130" i="16"/>
  <c r="Y212" i="17"/>
  <c r="B81" i="18"/>
  <c r="Y211" i="17"/>
  <c r="E71" i="18"/>
  <c r="Y164" i="10"/>
  <c r="Y163" i="10"/>
  <c r="Q112" i="7"/>
  <c r="Q18" i="18" s="1"/>
  <c r="Q28" i="18" s="1"/>
  <c r="R112" i="7"/>
  <c r="R18" i="18" s="1"/>
  <c r="R28" i="18" s="1"/>
  <c r="T112" i="7"/>
  <c r="T18" i="18" s="1"/>
  <c r="T28" i="18" s="1"/>
  <c r="Q111" i="7"/>
  <c r="Q4" i="18" s="1"/>
  <c r="Q14" i="18" s="1"/>
  <c r="R111" i="7"/>
  <c r="R4" i="18" s="1"/>
  <c r="R14" i="18" s="1"/>
  <c r="W45" i="18"/>
  <c r="W28" i="18"/>
  <c r="W14" i="18"/>
  <c r="W62" i="18"/>
  <c r="J62" i="18"/>
  <c r="S45" i="18"/>
  <c r="T45" i="18"/>
  <c r="U28" i="18"/>
  <c r="E45" i="18"/>
  <c r="S14" i="18"/>
  <c r="E14" i="18"/>
  <c r="Q62" i="18"/>
  <c r="N62" i="18"/>
  <c r="I45" i="18"/>
  <c r="U45" i="18"/>
  <c r="X44" i="18"/>
  <c r="H45" i="18"/>
  <c r="R62" i="18"/>
  <c r="B18" i="18"/>
  <c r="I28" i="18"/>
  <c r="Q45" i="18"/>
  <c r="V62" i="18"/>
  <c r="G28" i="18"/>
  <c r="B8" i="18"/>
  <c r="Y8" i="18" s="1"/>
  <c r="Y18" i="3"/>
  <c r="B52" i="18"/>
  <c r="Y56" i="6"/>
  <c r="B58" i="18"/>
  <c r="Y64" i="14"/>
  <c r="Y63" i="14"/>
  <c r="B47" i="18"/>
  <c r="Y23" i="4"/>
  <c r="V14" i="18"/>
  <c r="D45" i="18"/>
  <c r="X40" i="18"/>
  <c r="F28" i="18"/>
  <c r="Y56" i="9"/>
  <c r="B5" i="18"/>
  <c r="R45" i="18"/>
  <c r="X12" i="18"/>
  <c r="B4" i="18"/>
  <c r="I14" i="18"/>
  <c r="X41" i="18"/>
  <c r="Y41" i="18" s="1"/>
  <c r="N45" i="18"/>
  <c r="U62" i="18"/>
  <c r="T62" i="18"/>
  <c r="H14" i="18"/>
  <c r="B40" i="18"/>
  <c r="Y23" i="13"/>
  <c r="B54" i="18"/>
  <c r="Y54" i="18" s="1"/>
  <c r="Y21" i="3"/>
  <c r="B17" i="18"/>
  <c r="Y160" i="10"/>
  <c r="B32" i="18"/>
  <c r="Y161" i="10"/>
  <c r="E62" i="18"/>
  <c r="B12" i="18"/>
  <c r="Y126" i="16"/>
  <c r="F45" i="18"/>
  <c r="M62" i="18"/>
  <c r="B49" i="18"/>
  <c r="Y162" i="10"/>
  <c r="B44" i="18"/>
  <c r="Y209" i="17"/>
  <c r="X58" i="18"/>
  <c r="D62" i="18"/>
  <c r="S62" i="18"/>
  <c r="K62" i="18"/>
  <c r="U14" i="18"/>
  <c r="G45" i="18"/>
  <c r="J45" i="18"/>
  <c r="C38" i="18"/>
  <c r="Y61" i="8"/>
  <c r="X13" i="18"/>
  <c r="X5" i="18"/>
  <c r="M45" i="18"/>
  <c r="X60" i="18"/>
  <c r="L28" i="18"/>
  <c r="X26" i="18"/>
  <c r="L45" i="18"/>
  <c r="B37" i="18"/>
  <c r="Y37" i="18" s="1"/>
  <c r="Y20" i="3"/>
  <c r="B57" i="18"/>
  <c r="Y24" i="13"/>
  <c r="B42" i="18"/>
  <c r="Y32" i="15"/>
  <c r="Y127" i="16"/>
  <c r="B26" i="18"/>
  <c r="X25" i="18"/>
  <c r="Y25" i="18" s="1"/>
  <c r="X18" i="18"/>
  <c r="X36" i="18"/>
  <c r="B13" i="18"/>
  <c r="Y207" i="17"/>
  <c r="B19" i="18"/>
  <c r="Y57" i="9"/>
  <c r="B48" i="18"/>
  <c r="Y48" i="18" s="1"/>
  <c r="Y208" i="5"/>
  <c r="X3" i="18"/>
  <c r="J28" i="18"/>
  <c r="H28" i="18"/>
  <c r="O14" i="18"/>
  <c r="V45" i="18"/>
  <c r="Y43" i="2"/>
  <c r="K45" i="18"/>
  <c r="Y62" i="14"/>
  <c r="B34" i="18"/>
  <c r="Y58" i="9"/>
  <c r="B43" i="18"/>
  <c r="Y128" i="16"/>
  <c r="B11" i="18"/>
  <c r="Y61" i="14"/>
  <c r="J14" i="18"/>
  <c r="X27" i="18"/>
  <c r="P28" i="18"/>
  <c r="B53" i="18"/>
  <c r="Y32" i="11"/>
  <c r="X19" i="18"/>
  <c r="X17" i="18"/>
  <c r="I62" i="18"/>
  <c r="M14" i="18"/>
  <c r="C55" i="18"/>
  <c r="Y62" i="8"/>
  <c r="L14" i="18"/>
  <c r="Y53" i="6"/>
  <c r="B6" i="18"/>
  <c r="S28" i="18"/>
  <c r="B51" i="18"/>
  <c r="Y59" i="9"/>
  <c r="B22" i="18"/>
  <c r="Y22" i="18" s="1"/>
  <c r="Y19" i="3"/>
  <c r="X2" i="18"/>
  <c r="X35" i="18"/>
  <c r="X59" i="18"/>
  <c r="X43" i="18"/>
  <c r="B30" i="18"/>
  <c r="Y22" i="4"/>
  <c r="Y44" i="2"/>
  <c r="X57" i="18"/>
  <c r="C56" i="18"/>
  <c r="Y23" i="12"/>
  <c r="X21" i="18"/>
  <c r="D28" i="18"/>
  <c r="B31" i="18"/>
  <c r="Y207" i="5"/>
  <c r="B36" i="18"/>
  <c r="Y31" i="11"/>
  <c r="X32" i="18"/>
  <c r="P45" i="18"/>
  <c r="X50" i="18"/>
  <c r="K14" i="18"/>
  <c r="O28" i="18"/>
  <c r="X6" i="18"/>
  <c r="X42" i="18"/>
  <c r="V28" i="18"/>
  <c r="P14" i="18"/>
  <c r="N28" i="18"/>
  <c r="B21" i="18"/>
  <c r="Y30" i="11"/>
  <c r="X34" i="18"/>
  <c r="B50" i="18"/>
  <c r="Y114" i="7"/>
  <c r="X49" i="18"/>
  <c r="G62" i="18"/>
  <c r="C9" i="18"/>
  <c r="Y59" i="8"/>
  <c r="Y54" i="6"/>
  <c r="B20" i="18"/>
  <c r="X16" i="18"/>
  <c r="B59" i="18"/>
  <c r="Y33" i="15"/>
  <c r="F14" i="18"/>
  <c r="B61" i="18"/>
  <c r="Y210" i="17"/>
  <c r="C24" i="18"/>
  <c r="Y21" i="12"/>
  <c r="X52" i="18"/>
  <c r="B60" i="18"/>
  <c r="Y129" i="16"/>
  <c r="C39" i="18"/>
  <c r="Y22" i="12"/>
  <c r="X7" i="18"/>
  <c r="D14" i="18"/>
  <c r="X53" i="18"/>
  <c r="B16" i="18"/>
  <c r="Y206" i="5"/>
  <c r="Y29" i="11"/>
  <c r="B7" i="18"/>
  <c r="B3" i="18"/>
  <c r="Y159" i="10"/>
  <c r="X4" i="18"/>
  <c r="O45" i="18"/>
  <c r="K28" i="18"/>
  <c r="X20" i="18"/>
  <c r="E28" i="18"/>
  <c r="Y60" i="8"/>
  <c r="C23" i="18"/>
  <c r="P62" i="18"/>
  <c r="O62" i="18"/>
  <c r="T14" i="18"/>
  <c r="B2" i="18"/>
  <c r="Y205" i="5"/>
  <c r="C10" i="18"/>
  <c r="Y20" i="12"/>
  <c r="F62" i="18"/>
  <c r="X61" i="18"/>
  <c r="B27" i="18"/>
  <c r="Y208" i="17"/>
  <c r="H62" i="18"/>
  <c r="N14" i="18"/>
  <c r="X51" i="18"/>
  <c r="B33" i="18"/>
  <c r="Y113" i="7"/>
  <c r="X11" i="18"/>
  <c r="M28" i="18"/>
  <c r="X31" i="18"/>
  <c r="B35" i="18"/>
  <c r="Y55" i="6"/>
  <c r="G14" i="18"/>
  <c r="X30" i="18"/>
  <c r="X33" i="18"/>
  <c r="L62" i="18"/>
  <c r="E82" i="18" l="1"/>
  <c r="R82" i="18"/>
  <c r="C72" i="18"/>
  <c r="R72" i="18"/>
  <c r="M72" i="18"/>
  <c r="E72" i="18"/>
  <c r="Y71" i="18"/>
  <c r="Y72" i="18" s="1"/>
  <c r="Y81" i="18"/>
  <c r="Y82" i="18" s="1"/>
  <c r="B82" i="18"/>
  <c r="B14" i="18"/>
  <c r="B45" i="18"/>
  <c r="Y3" i="18"/>
  <c r="Y112" i="7"/>
  <c r="Y111" i="7"/>
  <c r="Y31" i="18"/>
  <c r="Y50" i="18"/>
  <c r="C45" i="18"/>
  <c r="Y9" i="18"/>
  <c r="Y38" i="18"/>
  <c r="Y55" i="18"/>
  <c r="Y23" i="18"/>
  <c r="Y35" i="18"/>
  <c r="Y51" i="18"/>
  <c r="Y7" i="18"/>
  <c r="Y21" i="18"/>
  <c r="Y24" i="18"/>
  <c r="Y56" i="18"/>
  <c r="Y10" i="18"/>
  <c r="Y39" i="18"/>
  <c r="Y60" i="18"/>
  <c r="Y26" i="18"/>
  <c r="Y12" i="18"/>
  <c r="X62" i="18"/>
  <c r="Y44" i="18"/>
  <c r="C62" i="18"/>
  <c r="Y32" i="18"/>
  <c r="X28" i="18"/>
  <c r="Y30" i="18"/>
  <c r="Y43" i="18"/>
  <c r="Y52" i="18"/>
  <c r="Y34" i="18"/>
  <c r="C14" i="18"/>
  <c r="Y17" i="18"/>
  <c r="X45" i="18"/>
  <c r="Y6" i="18"/>
  <c r="Y33" i="18"/>
  <c r="Y53" i="18"/>
  <c r="Y19" i="18"/>
  <c r="Y49" i="18"/>
  <c r="Y4" i="18"/>
  <c r="B28" i="18"/>
  <c r="Y16" i="18"/>
  <c r="Y20" i="18"/>
  <c r="Y2" i="18"/>
  <c r="C28" i="18"/>
  <c r="Y61" i="18"/>
  <c r="Y13" i="18"/>
  <c r="Y42" i="18"/>
  <c r="Y40" i="18"/>
  <c r="Y47" i="18"/>
  <c r="B62" i="18"/>
  <c r="Y57" i="18"/>
  <c r="Y36" i="18"/>
  <c r="X14" i="18"/>
  <c r="Y27" i="18"/>
  <c r="Y59" i="18"/>
  <c r="Y11" i="18"/>
  <c r="Y5" i="18"/>
  <c r="Y58" i="18"/>
  <c r="Y18" i="18"/>
  <c r="Y14" i="18" l="1"/>
  <c r="Y45" i="18"/>
  <c r="Y28" i="18"/>
  <c r="Y62" i="18"/>
  <c r="L170" i="17" l="1"/>
  <c r="L171" i="17" s="1"/>
  <c r="L172" i="17" s="1"/>
  <c r="L173" i="17" s="1"/>
  <c r="L174" i="17" s="1"/>
  <c r="L175" i="17" s="1"/>
  <c r="L13" i="13"/>
  <c r="L4" i="17"/>
  <c r="L5" i="17" s="1"/>
  <c r="L6" i="17" s="1"/>
  <c r="L7" i="17" s="1"/>
  <c r="L8" i="17" s="1"/>
  <c r="L9" i="17" s="1"/>
  <c r="L10" i="17" s="1"/>
  <c r="L13" i="17"/>
  <c r="L14" i="17" s="1"/>
  <c r="L15" i="17" s="1"/>
  <c r="L16" i="17" s="1"/>
  <c r="L17" i="17" s="1"/>
  <c r="L18" i="17" s="1"/>
  <c r="L21" i="17" s="1"/>
</calcChain>
</file>

<file path=xl/sharedStrings.xml><?xml version="1.0" encoding="utf-8"?>
<sst xmlns="http://schemas.openxmlformats.org/spreadsheetml/2006/main" count="5493" uniqueCount="1420">
  <si>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</si>
  <si>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</si>
  <si>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</si>
  <si>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</si>
  <si>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</si>
  <si>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</si>
  <si>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</si>
  <si>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</si>
  <si>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</si>
  <si>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Michael Dziezgowski</t>
  </si>
  <si>
    <t>AMA</t>
  </si>
  <si>
    <t>M</t>
  </si>
  <si>
    <t>Dev</t>
  </si>
  <si>
    <t>DEV BOYS</t>
  </si>
  <si>
    <t>Northside Catholic Assumption</t>
  </si>
  <si>
    <t>NCA</t>
  </si>
  <si>
    <t>Maximus Gerber</t>
  </si>
  <si>
    <t>Blessed Trinity Academy</t>
  </si>
  <si>
    <t>BTA</t>
  </si>
  <si>
    <t>Hudson Hitchings</t>
  </si>
  <si>
    <t>Divine Mercy Academy</t>
  </si>
  <si>
    <t>DMA</t>
  </si>
  <si>
    <t>Isaiah Loboda</t>
  </si>
  <si>
    <t>Archangel Gabriel</t>
  </si>
  <si>
    <t>AGS</t>
  </si>
  <si>
    <t>Reed McDermott</t>
  </si>
  <si>
    <t>Blessed Francis Seelos Academy</t>
  </si>
  <si>
    <t>BFS</t>
  </si>
  <si>
    <t>Charles Morris</t>
  </si>
  <si>
    <t>Holy Family School</t>
  </si>
  <si>
    <t>HFS</t>
  </si>
  <si>
    <t>Wyatt Nanz</t>
  </si>
  <si>
    <t>St. Kilian Parish School</t>
  </si>
  <si>
    <t>KIL</t>
  </si>
  <si>
    <t>Bubba O'Keefe</t>
  </si>
  <si>
    <t>JFK Catholic</t>
  </si>
  <si>
    <t>JFK</t>
  </si>
  <si>
    <t>Domenick Podkul</t>
  </si>
  <si>
    <t>Mother of Sorrows School</t>
  </si>
  <si>
    <t>MOSS</t>
  </si>
  <si>
    <t>Gianna Baldonieri</t>
  </si>
  <si>
    <t>F</t>
  </si>
  <si>
    <t>DEV GIRLS</t>
  </si>
  <si>
    <t>South Hills Catholic Academy</t>
  </si>
  <si>
    <t>SHCA</t>
  </si>
  <si>
    <t>Audrey Conquest</t>
  </si>
  <si>
    <t>Aquinas Academy</t>
  </si>
  <si>
    <t>AAC</t>
  </si>
  <si>
    <t>Lauren Daley</t>
  </si>
  <si>
    <t>Christ the Divine Teacher Academy</t>
  </si>
  <si>
    <t>CDT</t>
  </si>
  <si>
    <t>Esther DeFilippo</t>
  </si>
  <si>
    <t>Providence Heights Alpha School</t>
  </si>
  <si>
    <t>PHA</t>
  </si>
  <si>
    <t>Olivia Evans</t>
  </si>
  <si>
    <t>St. Monica Catholic Academy</t>
  </si>
  <si>
    <t>MCA</t>
  </si>
  <si>
    <t>Rachel George</t>
  </si>
  <si>
    <t>Ave Maria Academy</t>
  </si>
  <si>
    <t>Jessica Henson</t>
  </si>
  <si>
    <t>Mary Queen of Apostles</t>
  </si>
  <si>
    <t>MQA</t>
  </si>
  <si>
    <t>Martina Lutz</t>
  </si>
  <si>
    <t>Mother of Mercy</t>
  </si>
  <si>
    <t>MMA</t>
  </si>
  <si>
    <t>Josephina Martin</t>
  </si>
  <si>
    <t>St. Therese of Lisieux</t>
  </si>
  <si>
    <t>STT</t>
  </si>
  <si>
    <t>Valentina Matrascia</t>
  </si>
  <si>
    <t>St. Louise de Marillac</t>
  </si>
  <si>
    <t>STL</t>
  </si>
  <si>
    <t>Elly O'Keefe</t>
  </si>
  <si>
    <t>St. Gregory</t>
  </si>
  <si>
    <t>GRE</t>
  </si>
  <si>
    <t>Kelly O'Keefe</t>
  </si>
  <si>
    <t>Butler Catholic School</t>
  </si>
  <si>
    <t>BCS</t>
  </si>
  <si>
    <t>Nicole Paschke</t>
  </si>
  <si>
    <t>Guardian Angel Academy</t>
  </si>
  <si>
    <t>GAA</t>
  </si>
  <si>
    <t>Finley Schran</t>
  </si>
  <si>
    <t>Saints Peter and Paul</t>
  </si>
  <si>
    <t>SSPP</t>
  </si>
  <si>
    <t>Scarlett Sibbet</t>
  </si>
  <si>
    <t>Gemma Silvis</t>
  </si>
  <si>
    <t>Nora Silvis</t>
  </si>
  <si>
    <t>2022 Total</t>
  </si>
  <si>
    <t>Dagen Sutfin</t>
  </si>
  <si>
    <t>Margeaux Yohe</t>
  </si>
  <si>
    <t>Catherine Foster</t>
  </si>
  <si>
    <t>2021 Total</t>
  </si>
  <si>
    <t>Stamatia Lykos</t>
  </si>
  <si>
    <t>Theodore Chesebro</t>
  </si>
  <si>
    <t>JV</t>
  </si>
  <si>
    <t>JV BOYS</t>
  </si>
  <si>
    <t>Angelo Cross</t>
  </si>
  <si>
    <t>Daniel D'Alo</t>
  </si>
  <si>
    <t>Parker Davenport</t>
  </si>
  <si>
    <t>Breakdown by Group</t>
  </si>
  <si>
    <t>Alexander Fellin</t>
  </si>
  <si>
    <t>Marcus Gerber</t>
  </si>
  <si>
    <t>Developmental Boys (K-2)</t>
  </si>
  <si>
    <t>Nathan Hannan</t>
  </si>
  <si>
    <t>Developmental Girls (K-2)</t>
  </si>
  <si>
    <t>Joe Hart</t>
  </si>
  <si>
    <t>Developmental Boys (3-4)</t>
  </si>
  <si>
    <t>John Kail</t>
  </si>
  <si>
    <t>Developmental Girls (3-4)</t>
  </si>
  <si>
    <t>David Kovalcik</t>
  </si>
  <si>
    <t>JV Boys</t>
  </si>
  <si>
    <t>Jonah Loboda</t>
  </si>
  <si>
    <t>JV Girls</t>
  </si>
  <si>
    <t>Noah Latouf</t>
  </si>
  <si>
    <t>Varsity Boys</t>
  </si>
  <si>
    <t>Frank Martin</t>
  </si>
  <si>
    <t>Varsity Girls</t>
  </si>
  <si>
    <t>Shane McDermott</t>
  </si>
  <si>
    <t>Miracle Onyiriamoi</t>
  </si>
  <si>
    <t>Developmental Total</t>
  </si>
  <si>
    <t>Finn O'Donoghue</t>
  </si>
  <si>
    <t>JV Total</t>
  </si>
  <si>
    <t>John Pensock</t>
  </si>
  <si>
    <t>Varsity Total</t>
  </si>
  <si>
    <t>Isaac Pilch</t>
  </si>
  <si>
    <t>Jack Rattigan</t>
  </si>
  <si>
    <t>TOTAL</t>
  </si>
  <si>
    <t>Gavin Shaffer</t>
  </si>
  <si>
    <t>Jacob Sutfin</t>
  </si>
  <si>
    <t>Oliver Walvoord</t>
  </si>
  <si>
    <t>William Yester</t>
  </si>
  <si>
    <t>Grace Billick</t>
  </si>
  <si>
    <t>JV GIRLS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</si>
  <si>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</si>
  <si>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</si>
  <si>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</si>
  <si>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</si>
  <si>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</si>
  <si>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</si>
  <si>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</si>
  <si>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</si>
  <si>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</si>
  <si>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</si>
  <si>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</si>
  <si>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</si>
  <si>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</si>
  <si>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</si>
  <si>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</si>
  <si>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</si>
  <si>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</si>
  <si>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</si>
  <si>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</si>
  <si>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</si>
  <si>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</si>
  <si>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</si>
  <si>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</si>
  <si>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Varsity</t>
  </si>
  <si>
    <t>VARSITY BOYS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</si>
  <si>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</si>
  <si>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</si>
  <si>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</si>
  <si>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</si>
  <si>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</si>
  <si>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</si>
  <si>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</si>
  <si>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</si>
  <si>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</si>
  <si>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</si>
  <si>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</si>
  <si>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VARSITY GIRLS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</si>
  <si>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</si>
  <si>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</si>
  <si>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</si>
  <si>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</si>
  <si>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</si>
  <si>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</si>
  <si>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</si>
  <si>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</si>
  <si>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</si>
  <si>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</si>
  <si>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</si>
  <si>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</si>
  <si>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</si>
  <si>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</si>
  <si>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</si>
  <si>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</si>
  <si>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</si>
  <si>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K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</si>
  <si>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</si>
  <si>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</si>
  <si>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</si>
  <si>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</si>
  <si>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</si>
  <si>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</si>
  <si>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</si>
  <si>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</si>
  <si>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</si>
  <si>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</si>
  <si>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</si>
  <si>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</si>
  <si>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</si>
  <si>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</si>
  <si>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</si>
  <si>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</si>
  <si>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</si>
  <si>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</si>
  <si>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</si>
  <si>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</si>
  <si>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</si>
  <si>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</si>
  <si>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</si>
  <si>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</si>
  <si>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</si>
  <si>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</si>
  <si>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</si>
  <si>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</si>
  <si>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</si>
  <si>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</si>
  <si>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</si>
  <si>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</si>
  <si>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</si>
  <si>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</si>
  <si>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</si>
  <si>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</si>
  <si>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</si>
  <si>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</si>
  <si>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</si>
  <si>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</si>
  <si>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</si>
  <si>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</si>
  <si>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</si>
  <si>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</si>
  <si>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</si>
  <si>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</si>
  <si>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</si>
  <si>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</si>
  <si>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</si>
  <si>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</si>
  <si>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</si>
  <si>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</si>
  <si>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</si>
  <si>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</si>
  <si>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Jackie Smid</t>
  </si>
  <si>
    <t xml:space="preserve">F 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</si>
  <si>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</si>
  <si>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</si>
  <si>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</si>
  <si>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</si>
  <si>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</si>
  <si>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</si>
  <si>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</si>
  <si>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</si>
  <si>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</si>
  <si>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</si>
  <si>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</si>
  <si>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</si>
  <si>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</si>
  <si>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</si>
  <si>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</si>
  <si>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</si>
  <si>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</si>
  <si>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</si>
  <si>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</si>
  <si>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</si>
  <si>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</si>
  <si>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</si>
  <si>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</si>
  <si>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</si>
  <si>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 xml:space="preserve">William Pegher 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</si>
  <si>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</si>
  <si>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</si>
  <si>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</si>
  <si>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</si>
  <si>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</si>
  <si>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</si>
  <si>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</si>
  <si>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</si>
  <si>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</si>
  <si>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</si>
  <si>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</si>
  <si>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</si>
  <si>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</si>
  <si>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</si>
  <si>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</si>
  <si>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</si>
  <si>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</si>
  <si>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</si>
  <si>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</si>
  <si>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</si>
  <si>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</si>
  <si>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</si>
  <si>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</si>
  <si>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</si>
  <si>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</si>
  <si>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</si>
  <si>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</si>
  <si>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</si>
  <si>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</si>
  <si>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</si>
  <si>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</si>
  <si>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</si>
  <si>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 Stone</t>
  </si>
  <si>
    <t>Linda Stone</t>
  </si>
  <si>
    <t>Josephine 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</si>
  <si>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</si>
  <si>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</si>
  <si>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</si>
  <si>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</si>
  <si>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</si>
  <si>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</si>
  <si>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</si>
  <si>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</si>
  <si>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</si>
  <si>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</si>
  <si>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</si>
  <si>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</si>
  <si>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</si>
  <si>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</si>
  <si>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</si>
  <si>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</si>
  <si>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</si>
  <si>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</si>
  <si>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</si>
  <si>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</si>
  <si>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</si>
  <si>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</si>
  <si>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</si>
  <si>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</si>
  <si>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</si>
  <si>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</si>
  <si>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</si>
  <si>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</si>
  <si>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</si>
  <si>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</si>
  <si>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</si>
  <si>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</si>
  <si>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</si>
  <si>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</si>
  <si>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</si>
  <si>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</si>
  <si>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</si>
  <si>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</si>
  <si>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 Dinga</t>
  </si>
  <si>
    <t>Gianna 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</si>
  <si>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</si>
  <si>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</si>
  <si>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</si>
  <si>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</si>
  <si>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</si>
  <si>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</si>
  <si>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</si>
  <si>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</si>
  <si>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Chris Luther</t>
  </si>
  <si>
    <t>Nora Hiserodt</t>
  </si>
  <si>
    <t>Maggie Miller</t>
  </si>
  <si>
    <t>Jayden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</si>
  <si>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</si>
  <si>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</si>
  <si>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</si>
  <si>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</si>
  <si>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</si>
  <si>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</si>
  <si>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</si>
  <si>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</si>
  <si>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</si>
  <si>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</si>
  <si>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</si>
  <si>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</si>
  <si>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</si>
  <si>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</si>
  <si>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</si>
  <si>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</si>
  <si>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</si>
  <si>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</si>
  <si>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</si>
  <si>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</si>
  <si>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</si>
  <si>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</si>
  <si>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</si>
  <si>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</si>
  <si>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</si>
  <si>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</si>
  <si>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</si>
  <si>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</si>
  <si>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</si>
  <si>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</si>
  <si>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</si>
  <si>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</si>
  <si>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</si>
  <si>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</si>
  <si>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</si>
  <si>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</si>
  <si>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</si>
  <si>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</si>
  <si>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</si>
  <si>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</si>
  <si>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</si>
  <si>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</si>
  <si>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</si>
  <si>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</si>
  <si>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</si>
  <si>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</si>
  <si>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</si>
  <si>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</si>
  <si>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</si>
  <si>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</si>
  <si>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</si>
  <si>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</si>
  <si>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</si>
  <si>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</si>
  <si>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</si>
  <si>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</si>
  <si>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</si>
  <si>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</si>
  <si>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</si>
  <si>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</si>
  <si>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</si>
  <si>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</si>
  <si>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</si>
  <si>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</si>
  <si>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</si>
  <si>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</si>
  <si>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</si>
  <si>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</si>
  <si>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</si>
  <si>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</si>
  <si>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</si>
  <si>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</si>
  <si>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</si>
  <si>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</si>
  <si>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</si>
  <si>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</si>
  <si>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</si>
  <si>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</si>
  <si>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</si>
  <si>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</si>
  <si>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</si>
  <si>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</si>
  <si>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</si>
  <si>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</si>
  <si>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</si>
  <si>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</si>
  <si>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</si>
  <si>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</si>
  <si>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</si>
  <si>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</si>
  <si>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</si>
  <si>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</si>
  <si>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Lorelai Urso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</si>
  <si>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</si>
  <si>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</si>
  <si>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</si>
  <si>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</si>
  <si>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</si>
  <si>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</si>
  <si>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</si>
  <si>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</si>
  <si>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</si>
  <si>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</si>
  <si>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</si>
  <si>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</si>
  <si>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</si>
  <si>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</si>
  <si>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</si>
  <si>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</si>
  <si>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</si>
  <si>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</si>
  <si>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</si>
  <si>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</si>
  <si>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</si>
  <si>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</si>
  <si>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</si>
  <si>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</si>
  <si>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</si>
  <si>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</si>
  <si>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</si>
  <si>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</si>
  <si>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</si>
  <si>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Bianco Giovanni</t>
  </si>
  <si>
    <t>Liller Jacob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</si>
  <si>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</si>
  <si>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</si>
  <si>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</si>
  <si>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</si>
  <si>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</si>
  <si>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</si>
  <si>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</si>
  <si>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</si>
  <si>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</si>
  <si>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</si>
  <si>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</si>
  <si>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</si>
  <si>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</si>
  <si>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</si>
  <si>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</si>
  <si>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</si>
  <si>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</si>
  <si>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</si>
  <si>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</si>
  <si>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</si>
  <si>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</si>
  <si>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</si>
  <si>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</si>
  <si>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</si>
  <si>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</si>
  <si>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</si>
  <si>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</si>
  <si>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</si>
  <si>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</si>
  <si>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</si>
  <si>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</si>
  <si>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</si>
  <si>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</si>
  <si>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</si>
  <si>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</si>
  <si>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</si>
  <si>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</si>
  <si>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</si>
  <si>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</si>
  <si>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</si>
  <si>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</si>
  <si>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</si>
  <si>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</si>
  <si>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</si>
  <si>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</si>
  <si>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</si>
  <si>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</si>
  <si>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</si>
  <si>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</si>
  <si>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</si>
  <si>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</si>
  <si>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</si>
  <si>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</si>
  <si>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</si>
  <si>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</si>
  <si>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</si>
  <si>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</si>
  <si>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</si>
  <si>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</si>
  <si>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</si>
  <si>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</si>
  <si>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</si>
  <si>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</si>
  <si>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</si>
  <si>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</si>
  <si>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</si>
  <si>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</si>
  <si>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</si>
  <si>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</si>
  <si>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</si>
  <si>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</si>
  <si>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</si>
  <si>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</si>
  <si>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</si>
  <si>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</si>
  <si>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</si>
  <si>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</si>
  <si>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</si>
  <si>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</si>
  <si>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</si>
  <si>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</si>
  <si>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</si>
  <si>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</si>
  <si>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</si>
  <si>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</si>
  <si>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</si>
  <si>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</si>
  <si>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</si>
  <si>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</si>
  <si>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</si>
  <si>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</si>
  <si>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</si>
  <si>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</si>
  <si>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</si>
  <si>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</si>
  <si>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</si>
  <si>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</si>
  <si>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</si>
  <si>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</si>
  <si>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</si>
  <si>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</si>
  <si>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</si>
  <si>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</si>
  <si>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</si>
  <si>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</si>
  <si>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</si>
  <si>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</si>
  <si>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</si>
  <si>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</si>
  <si>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</si>
  <si>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</si>
  <si>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</si>
  <si>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</si>
  <si>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</si>
  <si>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</si>
  <si>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</si>
  <si>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</si>
  <si>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</si>
  <si>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</si>
  <si>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</si>
  <si>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</si>
  <si>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</si>
  <si>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</si>
  <si>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</si>
  <si>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</si>
  <si>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</si>
  <si>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</si>
  <si>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</si>
  <si>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</si>
  <si>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</si>
  <si>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</si>
  <si>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</si>
  <si>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</si>
  <si>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</si>
  <si>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</si>
  <si>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</si>
  <si>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</si>
  <si>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</si>
  <si>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</si>
  <si>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</si>
  <si>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</si>
  <si>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</si>
  <si>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</si>
  <si>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</si>
  <si>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</si>
  <si>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</si>
  <si>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</si>
  <si>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</si>
  <si>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</si>
  <si>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</si>
  <si>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</si>
  <si>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</si>
  <si>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</si>
  <si>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</si>
  <si>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</si>
  <si>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</si>
  <si>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</si>
  <si>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</si>
  <si>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</si>
  <si>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</si>
  <si>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</si>
  <si>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</si>
  <si>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</si>
  <si>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</si>
  <si>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</si>
  <si>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</si>
  <si>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</si>
  <si>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</si>
  <si>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</si>
  <si>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</si>
  <si>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</si>
  <si>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</si>
  <si>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</si>
  <si>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</si>
  <si>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</si>
  <si>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</si>
  <si>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</si>
  <si>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</si>
  <si>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</si>
  <si>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</si>
  <si>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</si>
  <si>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</si>
  <si>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</si>
  <si>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</si>
  <si>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</si>
  <si>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</si>
  <si>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</si>
  <si>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</si>
  <si>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</si>
  <si>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</si>
  <si>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</si>
  <si>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</si>
  <si>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</si>
  <si>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</si>
  <si>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</si>
  <si>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</si>
  <si>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</si>
  <si>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</si>
  <si>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</si>
  <si>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Grace Johns</t>
  </si>
  <si>
    <t>50m</t>
  </si>
  <si>
    <t>Heat</t>
  </si>
  <si>
    <t>Time</t>
  </si>
  <si>
    <t>Lane</t>
  </si>
  <si>
    <t>Runner</t>
  </si>
  <si>
    <t>Sex</t>
  </si>
  <si>
    <t>Place</t>
  </si>
  <si>
    <t>Points</t>
  </si>
  <si>
    <t>50M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</si>
  <si>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</si>
  <si>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</si>
  <si>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</si>
  <si>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</si>
  <si>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</si>
  <si>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</si>
  <si>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</si>
  <si>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</si>
  <si>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</si>
  <si>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</si>
  <si>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100H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</si>
  <si>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</si>
  <si>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</si>
  <si>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</si>
  <si>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</si>
  <si>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</si>
  <si>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</si>
  <si>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</si>
  <si>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</si>
  <si>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</si>
  <si>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</si>
  <si>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</si>
  <si>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</si>
  <si>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</si>
  <si>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</si>
  <si>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</si>
  <si>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</si>
  <si>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</si>
  <si>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400mm</t>
  </si>
  <si>
    <t>4x100 RELAY</t>
  </si>
  <si>
    <t>4x100</t>
  </si>
  <si>
    <t>800mm</t>
  </si>
  <si>
    <t>200mm</t>
  </si>
  <si>
    <t>3200MM</t>
  </si>
  <si>
    <t>3200mm</t>
  </si>
  <si>
    <t>4x400</t>
  </si>
  <si>
    <t>Example</t>
  </si>
  <si>
    <t>10-1</t>
  </si>
  <si>
    <t>10-1.5</t>
  </si>
  <si>
    <t>10-1.25</t>
  </si>
  <si>
    <t>Best Jump</t>
  </si>
  <si>
    <t>TRIPLE JUMP</t>
  </si>
  <si>
    <t>Jump #1</t>
  </si>
  <si>
    <t>Jump #2</t>
  </si>
  <si>
    <t>Jump #3</t>
  </si>
  <si>
    <t>Jumper #</t>
  </si>
  <si>
    <t>Feet</t>
  </si>
  <si>
    <t>Inches</t>
  </si>
  <si>
    <t>25-2</t>
  </si>
  <si>
    <t>25-0</t>
  </si>
  <si>
    <t>26-0</t>
  </si>
  <si>
    <t>22-3</t>
  </si>
  <si>
    <t>24-10</t>
  </si>
  <si>
    <t>24-2</t>
  </si>
  <si>
    <t>24-4</t>
  </si>
  <si>
    <t>21-0</t>
  </si>
  <si>
    <t>26-1</t>
  </si>
  <si>
    <t>26-3</t>
  </si>
  <si>
    <t>24-8</t>
  </si>
  <si>
    <t>24-9</t>
  </si>
  <si>
    <t>23-6</t>
  </si>
  <si>
    <t>23-0</t>
  </si>
  <si>
    <t>24-0</t>
  </si>
  <si>
    <t>27-5</t>
  </si>
  <si>
    <t>22-9</t>
  </si>
  <si>
    <t>22-2</t>
  </si>
  <si>
    <t>24-3</t>
  </si>
  <si>
    <t>23-8</t>
  </si>
  <si>
    <t>25-11</t>
  </si>
  <si>
    <t>Shot Put</t>
  </si>
  <si>
    <t>Best Throw</t>
  </si>
  <si>
    <t>SHOT PUT</t>
  </si>
  <si>
    <t>Throw #1</t>
  </si>
  <si>
    <t>Throw #2</t>
  </si>
  <si>
    <t>Throw #3</t>
  </si>
  <si>
    <t>Runner #</t>
  </si>
  <si>
    <t>17-1</t>
  </si>
  <si>
    <t>18-11.5</t>
  </si>
  <si>
    <t>20-3.5</t>
  </si>
  <si>
    <t>19-4.5</t>
  </si>
  <si>
    <t>22-6</t>
  </si>
  <si>
    <t>21-8</t>
  </si>
  <si>
    <t>22-8</t>
  </si>
  <si>
    <t>22-0</t>
  </si>
  <si>
    <t>22-1</t>
  </si>
  <si>
    <t>21-5</t>
  </si>
  <si>
    <t>21-4</t>
  </si>
  <si>
    <t>23-7.5</t>
  </si>
  <si>
    <t>25-7.5</t>
  </si>
  <si>
    <t>25-4.5</t>
  </si>
  <si>
    <t>20-0</t>
  </si>
  <si>
    <t>22-4.5</t>
  </si>
  <si>
    <t>18-1</t>
  </si>
  <si>
    <t>18-8</t>
  </si>
  <si>
    <t>20-4.5</t>
  </si>
  <si>
    <t>15-1</t>
  </si>
  <si>
    <t>19-2</t>
  </si>
  <si>
    <t>19-11.5</t>
  </si>
  <si>
    <t>19-10.5</t>
  </si>
  <si>
    <t>17-8.5</t>
  </si>
  <si>
    <t>19-6</t>
  </si>
  <si>
    <t>18-2</t>
  </si>
  <si>
    <t>19-4</t>
  </si>
  <si>
    <t>13-0</t>
  </si>
  <si>
    <t>14-2</t>
  </si>
  <si>
    <t>14-8</t>
  </si>
  <si>
    <t>18-3</t>
  </si>
  <si>
    <t>19-3</t>
  </si>
  <si>
    <t>28-6.5</t>
  </si>
  <si>
    <t>28-1.5</t>
  </si>
  <si>
    <t>29-2.5</t>
  </si>
  <si>
    <t>24-8.5</t>
  </si>
  <si>
    <t>25-8</t>
  </si>
  <si>
    <t>19-9</t>
  </si>
  <si>
    <t>19-5.5</t>
  </si>
  <si>
    <t>20-8.5</t>
  </si>
  <si>
    <t>16-7</t>
  </si>
  <si>
    <t>16-6</t>
  </si>
  <si>
    <t>15-9.5</t>
  </si>
  <si>
    <t>22-4</t>
  </si>
  <si>
    <t>21-10.5</t>
  </si>
  <si>
    <t>22-3.5</t>
  </si>
  <si>
    <t>19-8</t>
  </si>
  <si>
    <t>21-3</t>
  </si>
  <si>
    <t>19-6.5</t>
  </si>
  <si>
    <t>18-2.5</t>
  </si>
  <si>
    <t>18-6.5</t>
  </si>
  <si>
    <t>14-4</t>
  </si>
  <si>
    <t>17-10</t>
  </si>
  <si>
    <t>29-7</t>
  </si>
  <si>
    <t>30-0</t>
  </si>
  <si>
    <t>31-5</t>
  </si>
  <si>
    <t>14-11</t>
  </si>
  <si>
    <t>15-5</t>
  </si>
  <si>
    <t>17-11</t>
  </si>
  <si>
    <t>15-0</t>
  </si>
  <si>
    <t>15-10</t>
  </si>
  <si>
    <t>18-0</t>
  </si>
  <si>
    <t>19-0</t>
  </si>
  <si>
    <t>19-2.5</t>
  </si>
  <si>
    <t>21-10</t>
  </si>
  <si>
    <t>18-11</t>
  </si>
  <si>
    <t>18-7</t>
  </si>
  <si>
    <t>17-3</t>
  </si>
  <si>
    <t>18-8.5</t>
  </si>
  <si>
    <t>18-4</t>
  </si>
  <si>
    <t>19-5</t>
  </si>
  <si>
    <t>18-9</t>
  </si>
  <si>
    <t>21-7.5</t>
  </si>
  <si>
    <t>23-7</t>
  </si>
  <si>
    <t>19-11</t>
  </si>
  <si>
    <t>21-1</t>
  </si>
  <si>
    <t>16-8</t>
  </si>
  <si>
    <t>16-10</t>
  </si>
  <si>
    <t>20-9.5</t>
  </si>
  <si>
    <t>17-4.5</t>
  </si>
  <si>
    <t>17-0</t>
  </si>
  <si>
    <t>16-2</t>
  </si>
  <si>
    <t>19-7</t>
  </si>
  <si>
    <t>12-2.5</t>
  </si>
  <si>
    <t>12-0</t>
  </si>
  <si>
    <t>16-4</t>
  </si>
  <si>
    <t>19-7.5</t>
  </si>
  <si>
    <t>27-7</t>
  </si>
  <si>
    <t>27-11</t>
  </si>
  <si>
    <t>29-1</t>
  </si>
  <si>
    <t>26-2</t>
  </si>
  <si>
    <t>27-9</t>
  </si>
  <si>
    <t>28-3</t>
  </si>
  <si>
    <t>18-10</t>
  </si>
  <si>
    <t>18-5.5</t>
  </si>
  <si>
    <t>20-0.5</t>
  </si>
  <si>
    <t>32-5</t>
  </si>
  <si>
    <t>31-11</t>
  </si>
  <si>
    <t>33-4</t>
  </si>
  <si>
    <t>17-2.5</t>
  </si>
  <si>
    <t>17-8</t>
  </si>
  <si>
    <t>18-5</t>
  </si>
  <si>
    <t>17-9</t>
  </si>
  <si>
    <t>26-8.5</t>
  </si>
  <si>
    <t>22-7</t>
  </si>
  <si>
    <t>28-8.5</t>
  </si>
  <si>
    <t>18-4.5</t>
  </si>
  <si>
    <t>Discus</t>
  </si>
  <si>
    <t>DISCUS</t>
  </si>
  <si>
    <t>57-5</t>
  </si>
  <si>
    <t>55-3</t>
  </si>
  <si>
    <t>55-9</t>
  </si>
  <si>
    <t>62-4</t>
  </si>
  <si>
    <t>60-4</t>
  </si>
  <si>
    <t>58-2</t>
  </si>
  <si>
    <t>45-1</t>
  </si>
  <si>
    <t>38-11</t>
  </si>
  <si>
    <t>43-2</t>
  </si>
  <si>
    <t>51-6</t>
  </si>
  <si>
    <t>63-9.5</t>
  </si>
  <si>
    <t>63-8</t>
  </si>
  <si>
    <t>29-11</t>
  </si>
  <si>
    <t>33-1</t>
  </si>
  <si>
    <t>26-4</t>
  </si>
  <si>
    <t>63-0</t>
  </si>
  <si>
    <t>56-6</t>
  </si>
  <si>
    <t>59-1</t>
  </si>
  <si>
    <t>48-6</t>
  </si>
  <si>
    <t>55-5</t>
  </si>
  <si>
    <t>55-8</t>
  </si>
  <si>
    <t>39-6</t>
  </si>
  <si>
    <t>38-2</t>
  </si>
  <si>
    <t>45-9</t>
  </si>
  <si>
    <t>48-5</t>
  </si>
  <si>
    <t>39-4</t>
  </si>
  <si>
    <t>41-11</t>
  </si>
  <si>
    <t>56-5</t>
  </si>
  <si>
    <t>60-3</t>
  </si>
  <si>
    <t>50-4</t>
  </si>
  <si>
    <t>58-1</t>
  </si>
  <si>
    <t>54-1</t>
  </si>
  <si>
    <t>55-7</t>
  </si>
  <si>
    <t>46-3</t>
  </si>
  <si>
    <t>48-3</t>
  </si>
  <si>
    <t>47-6</t>
  </si>
  <si>
    <t>34-5</t>
  </si>
  <si>
    <t>28-0</t>
  </si>
  <si>
    <t>36-4</t>
  </si>
  <si>
    <t>50-2</t>
  </si>
  <si>
    <t>27-8</t>
  </si>
  <si>
    <t>43-4</t>
  </si>
  <si>
    <t>39-10</t>
  </si>
  <si>
    <t>42-1</t>
  </si>
  <si>
    <t>40-4</t>
  </si>
  <si>
    <t>66-0</t>
  </si>
  <si>
    <t>74-7</t>
  </si>
  <si>
    <t>72-4</t>
  </si>
  <si>
    <t>45-8</t>
  </si>
  <si>
    <t>39-11</t>
  </si>
  <si>
    <t>49-0</t>
  </si>
  <si>
    <t>37-0</t>
  </si>
  <si>
    <t>37-2</t>
  </si>
  <si>
    <t>35-10</t>
  </si>
  <si>
    <t>29-5</t>
  </si>
  <si>
    <t>30-8</t>
  </si>
  <si>
    <t>29-10</t>
  </si>
  <si>
    <t>31-3</t>
  </si>
  <si>
    <t>33-6</t>
  </si>
  <si>
    <t>31-8</t>
  </si>
  <si>
    <t>37-9</t>
  </si>
  <si>
    <t>65-4</t>
  </si>
  <si>
    <t>68-6</t>
  </si>
  <si>
    <t>80-4</t>
  </si>
  <si>
    <t>38-8</t>
  </si>
  <si>
    <t>32-2</t>
  </si>
  <si>
    <t>Turbo Jav   Ex.</t>
  </si>
  <si>
    <t>50-6</t>
  </si>
  <si>
    <t>75-3</t>
  </si>
  <si>
    <t>65-11</t>
  </si>
  <si>
    <t>Javelin</t>
  </si>
  <si>
    <t>Thrower#</t>
  </si>
  <si>
    <t>61-1</t>
  </si>
  <si>
    <t>61-7</t>
  </si>
  <si>
    <t>52-10</t>
  </si>
  <si>
    <t>58-9</t>
  </si>
  <si>
    <t>30-7</t>
  </si>
  <si>
    <t>30-5</t>
  </si>
  <si>
    <t>36-6</t>
  </si>
  <si>
    <t>52-11</t>
  </si>
  <si>
    <t>73-5</t>
  </si>
  <si>
    <t>64-0</t>
  </si>
  <si>
    <t>53-4</t>
  </si>
  <si>
    <t>53-7</t>
  </si>
  <si>
    <t>47-11</t>
  </si>
  <si>
    <t>56-1</t>
  </si>
  <si>
    <t>64-2</t>
  </si>
  <si>
    <t>40-3</t>
  </si>
  <si>
    <t>40-7</t>
  </si>
  <si>
    <t>38-6</t>
  </si>
  <si>
    <t>56-11</t>
  </si>
  <si>
    <t>47-1</t>
  </si>
  <si>
    <t>64-11</t>
  </si>
  <si>
    <t>33-8</t>
  </si>
  <si>
    <t>31-0</t>
  </si>
  <si>
    <t>37-7</t>
  </si>
  <si>
    <t>42-9</t>
  </si>
  <si>
    <t>35-8</t>
  </si>
  <si>
    <t>90-1</t>
  </si>
  <si>
    <t>87-6</t>
  </si>
  <si>
    <t>96-4</t>
  </si>
  <si>
    <t>34-4</t>
  </si>
  <si>
    <t>37-4</t>
  </si>
  <si>
    <t>29-2</t>
  </si>
  <si>
    <t>27-1</t>
  </si>
  <si>
    <t>22-5</t>
  </si>
  <si>
    <t>33-2</t>
  </si>
  <si>
    <t>23-3</t>
  </si>
  <si>
    <t>29-0</t>
  </si>
  <si>
    <t>43-10</t>
  </si>
  <si>
    <t>16-9</t>
  </si>
  <si>
    <t>28-10</t>
  </si>
  <si>
    <t>72-10</t>
  </si>
  <si>
    <t>77-3</t>
  </si>
  <si>
    <t>55-4</t>
  </si>
  <si>
    <t>31-4</t>
  </si>
  <si>
    <t>25-5</t>
  </si>
  <si>
    <t>35-1</t>
  </si>
  <si>
    <t>40-8</t>
  </si>
  <si>
    <t>49-9</t>
  </si>
  <si>
    <t>64-5</t>
  </si>
  <si>
    <t>55-6</t>
  </si>
  <si>
    <t>30-9</t>
  </si>
  <si>
    <t>42-8</t>
  </si>
  <si>
    <t>28-7</t>
  </si>
  <si>
    <t>28-5</t>
  </si>
  <si>
    <t>50-11</t>
  </si>
  <si>
    <t>45-2</t>
  </si>
  <si>
    <t>29-4</t>
  </si>
  <si>
    <t>23-1</t>
  </si>
  <si>
    <t>29-8</t>
  </si>
  <si>
    <t>26-7</t>
  </si>
  <si>
    <t>32-3</t>
  </si>
  <si>
    <t>53-0</t>
  </si>
  <si>
    <t>42-7</t>
  </si>
  <si>
    <t>46-5</t>
  </si>
  <si>
    <t>83-8</t>
  </si>
  <si>
    <t>89-11</t>
  </si>
  <si>
    <t>85-7</t>
  </si>
  <si>
    <t>78-2</t>
  </si>
  <si>
    <t>61-6</t>
  </si>
  <si>
    <t>55-2</t>
  </si>
  <si>
    <t>67-9</t>
  </si>
  <si>
    <t>75-4</t>
  </si>
  <si>
    <t>73-2</t>
  </si>
  <si>
    <t>80-11</t>
  </si>
  <si>
    <t>79-6</t>
  </si>
  <si>
    <t>65-1</t>
  </si>
  <si>
    <t>51-9</t>
  </si>
  <si>
    <t>48-11</t>
  </si>
  <si>
    <t>56-7</t>
  </si>
  <si>
    <t>54-4</t>
  </si>
  <si>
    <t>49-1</t>
  </si>
  <si>
    <t>60-6</t>
  </si>
  <si>
    <t>36-2</t>
  </si>
  <si>
    <t>24-5</t>
  </si>
  <si>
    <t>41-2</t>
  </si>
  <si>
    <t>37-5</t>
  </si>
  <si>
    <t>35-2</t>
  </si>
  <si>
    <t>32-4</t>
  </si>
  <si>
    <t>33-3</t>
  </si>
  <si>
    <t>44-8</t>
  </si>
  <si>
    <t>46-1</t>
  </si>
  <si>
    <t>57-9</t>
  </si>
  <si>
    <t>38-10</t>
  </si>
  <si>
    <t>47-0</t>
  </si>
  <si>
    <t>50-8</t>
  </si>
  <si>
    <t>74-9</t>
  </si>
  <si>
    <t>72-2</t>
  </si>
  <si>
    <t>49-11</t>
  </si>
  <si>
    <t>19-1</t>
  </si>
  <si>
    <t>18-6</t>
  </si>
  <si>
    <t>46-6</t>
  </si>
  <si>
    <t>52-0</t>
  </si>
  <si>
    <t>27-6</t>
  </si>
  <si>
    <t>28-11</t>
  </si>
  <si>
    <t>23-5</t>
  </si>
  <si>
    <t>26-5</t>
  </si>
  <si>
    <t>29-9</t>
  </si>
  <si>
    <t>68-4</t>
  </si>
  <si>
    <t>73-9</t>
  </si>
  <si>
    <t>32-11</t>
  </si>
  <si>
    <t>26-6</t>
  </si>
  <si>
    <t>76-9</t>
  </si>
  <si>
    <t>62-3</t>
  </si>
  <si>
    <t>43-3</t>
  </si>
  <si>
    <t>39-9</t>
  </si>
  <si>
    <t>54-6</t>
  </si>
  <si>
    <t>44-11</t>
  </si>
  <si>
    <t>38-3</t>
  </si>
  <si>
    <t>50-10</t>
  </si>
  <si>
    <t>41-3</t>
  </si>
  <si>
    <t>41-1</t>
  </si>
  <si>
    <t>92-1</t>
  </si>
  <si>
    <t>77-9</t>
  </si>
  <si>
    <t>37-6</t>
  </si>
  <si>
    <t>58-4</t>
  </si>
  <si>
    <t>51-1</t>
  </si>
  <si>
    <t>47-10</t>
  </si>
  <si>
    <t>49-2</t>
  </si>
  <si>
    <t>LONG JUMP BOYS</t>
  </si>
  <si>
    <t>8-0</t>
  </si>
  <si>
    <t>9-0</t>
  </si>
  <si>
    <t>11-0</t>
  </si>
  <si>
    <t>10-0</t>
  </si>
  <si>
    <t>13-5</t>
  </si>
  <si>
    <t>7-0</t>
  </si>
  <si>
    <t>5-0</t>
  </si>
  <si>
    <t>13-1</t>
  </si>
  <si>
    <t>14-7</t>
  </si>
  <si>
    <t>13-2</t>
  </si>
  <si>
    <t>14-0</t>
  </si>
  <si>
    <t>JV 100 G</t>
  </si>
  <si>
    <t>Every total should be 39 (unless less than 8 runners)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</si>
  <si>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</si>
  <si>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</si>
  <si>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</si>
  <si>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</si>
  <si>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</si>
  <si>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</si>
  <si>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</si>
  <si>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</si>
  <si>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</si>
  <si>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Javelin G</t>
  </si>
  <si>
    <t>JV Long Jump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</si>
  <si>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</si>
  <si>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</si>
  <si>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</si>
  <si>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</si>
  <si>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</si>
  <si>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</si>
  <si>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</si>
  <si>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</si>
  <si>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</si>
  <si>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</si>
  <si>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</si>
  <si>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Javelin B</t>
  </si>
  <si>
    <t>JV Long Jump B</t>
  </si>
  <si>
    <t>TOTAL JV BOYS</t>
  </si>
  <si>
    <t>V 100H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</si>
  <si>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</si>
  <si>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</si>
  <si>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</si>
  <si>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</si>
  <si>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</si>
  <si>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</si>
  <si>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</si>
  <si>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</si>
  <si>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</si>
  <si>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</si>
  <si>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</si>
  <si>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</si>
  <si>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</si>
  <si>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</si>
  <si>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</si>
  <si>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</si>
  <si>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</si>
  <si>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</si>
  <si>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</si>
  <si>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</si>
  <si>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</si>
  <si>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</si>
  <si>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</si>
  <si>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</si>
  <si>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</si>
  <si>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</si>
  <si>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</si>
  <si>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</si>
  <si>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</si>
  <si>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</si>
  <si>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4.43.95</t>
  </si>
  <si>
    <t>4.45.35</t>
  </si>
  <si>
    <t>5.22.75</t>
  </si>
  <si>
    <t>5.28.74</t>
  </si>
  <si>
    <t>5.34.01</t>
  </si>
  <si>
    <t>5.34.30</t>
  </si>
  <si>
    <t>5.43.96</t>
  </si>
  <si>
    <t>6.15.09</t>
  </si>
  <si>
    <t>6.43.31</t>
  </si>
  <si>
    <t>12.22.31</t>
  </si>
  <si>
    <t>12.22.63</t>
  </si>
  <si>
    <t>12.31.48</t>
  </si>
  <si>
    <t>12.45.07</t>
  </si>
  <si>
    <t>13.18.75</t>
  </si>
  <si>
    <t>13.24.76</t>
  </si>
  <si>
    <t>13.25.82</t>
  </si>
  <si>
    <t>13.27.47</t>
  </si>
  <si>
    <t>14.26.20</t>
  </si>
  <si>
    <t>15.01.79</t>
  </si>
  <si>
    <t>15.08.09</t>
  </si>
  <si>
    <t>15.28.38</t>
  </si>
  <si>
    <t>15.34.63</t>
  </si>
  <si>
    <t>15.35.62</t>
  </si>
  <si>
    <t>15.59.33</t>
  </si>
  <si>
    <t>16.13.45</t>
  </si>
  <si>
    <t>16.23.06</t>
  </si>
  <si>
    <t>17.30.01</t>
  </si>
  <si>
    <t>2.55.52</t>
  </si>
  <si>
    <t>2.57.91</t>
  </si>
  <si>
    <t>3.02.31</t>
  </si>
  <si>
    <t>3.04.92</t>
  </si>
  <si>
    <t>3.05.23</t>
  </si>
  <si>
    <t>3.16.51</t>
  </si>
  <si>
    <t>3.20.61</t>
  </si>
  <si>
    <t>3.28.44</t>
  </si>
  <si>
    <t>2.38.00</t>
  </si>
  <si>
    <t>2.53.58</t>
  </si>
  <si>
    <t>3.00.04</t>
  </si>
  <si>
    <t>3.12.09</t>
  </si>
  <si>
    <t>3.22.12</t>
  </si>
  <si>
    <t>3.30.51</t>
  </si>
  <si>
    <t>3.33.37</t>
  </si>
  <si>
    <t>2.23.82</t>
  </si>
  <si>
    <t>2.25.32</t>
  </si>
  <si>
    <t>2.30.82</t>
  </si>
  <si>
    <t>2.40.32</t>
  </si>
  <si>
    <t>2.47.44</t>
  </si>
  <si>
    <t>2.49.88</t>
  </si>
  <si>
    <t>3.06.64</t>
  </si>
  <si>
    <t>3.06.99</t>
  </si>
  <si>
    <t>3.10.22</t>
  </si>
  <si>
    <t>3.15.41</t>
  </si>
  <si>
    <t>3.23.02</t>
  </si>
  <si>
    <t>2.50.03</t>
  </si>
  <si>
    <t>3.12.19</t>
  </si>
  <si>
    <t>3.13.04</t>
  </si>
  <si>
    <t>3.13.91</t>
  </si>
  <si>
    <t>3.17.31</t>
  </si>
  <si>
    <t>3.23.14</t>
  </si>
  <si>
    <t>3.25.29</t>
  </si>
  <si>
    <t>3.31.38</t>
  </si>
  <si>
    <t>3.33.46</t>
  </si>
  <si>
    <t>3.39.68</t>
  </si>
  <si>
    <t>3.57.37</t>
  </si>
  <si>
    <t>3.13.60</t>
  </si>
  <si>
    <t>4.08.15</t>
  </si>
  <si>
    <t>3.20.32</t>
  </si>
  <si>
    <t>3.36.52</t>
  </si>
  <si>
    <t>3.41.36</t>
  </si>
  <si>
    <t>3.42.16</t>
  </si>
  <si>
    <t>3.49.86</t>
  </si>
  <si>
    <t>3.51.52</t>
  </si>
  <si>
    <t>3.53.56</t>
  </si>
  <si>
    <t>4.14.03</t>
  </si>
  <si>
    <t>6.29.23</t>
  </si>
  <si>
    <t>6.40.75</t>
  </si>
  <si>
    <t>6.55.26</t>
  </si>
  <si>
    <t>7.00.70</t>
  </si>
  <si>
    <t>7.03.41</t>
  </si>
  <si>
    <t>7.14.32</t>
  </si>
  <si>
    <t>7.24.10</t>
  </si>
  <si>
    <t>7.40.91</t>
  </si>
  <si>
    <t>8.04.63</t>
  </si>
  <si>
    <t>8.06.00</t>
  </si>
  <si>
    <t>8.07.39</t>
  </si>
  <si>
    <t>8.20.99</t>
  </si>
  <si>
    <t>9.22.74</t>
  </si>
  <si>
    <t>5.53.55</t>
  </si>
  <si>
    <t>5.59.88</t>
  </si>
  <si>
    <t>6.01.29</t>
  </si>
  <si>
    <t>6.01.87</t>
  </si>
  <si>
    <t>6.04.14</t>
  </si>
  <si>
    <t>6.14.78</t>
  </si>
  <si>
    <t>6.22.69</t>
  </si>
  <si>
    <t>6.31.50</t>
  </si>
  <si>
    <t>6.35.05</t>
  </si>
  <si>
    <t>6.36.96</t>
  </si>
  <si>
    <t>6.39.03</t>
  </si>
  <si>
    <t>6.40.42</t>
  </si>
  <si>
    <t>6.43.43</t>
  </si>
  <si>
    <t>7.11.76</t>
  </si>
  <si>
    <t>7.30.64</t>
  </si>
  <si>
    <t>7.38.63</t>
  </si>
  <si>
    <t>5.20.56</t>
  </si>
  <si>
    <t>5.22.53</t>
  </si>
  <si>
    <t>6.05.27</t>
  </si>
  <si>
    <t>6.07.51</t>
  </si>
  <si>
    <t>6.11.17</t>
  </si>
  <si>
    <t>6.11.79</t>
  </si>
  <si>
    <t>6.15.31</t>
  </si>
  <si>
    <t>6.41.96</t>
  </si>
  <si>
    <t>6.42.75</t>
  </si>
  <si>
    <t>6.44.44</t>
  </si>
  <si>
    <t>6.55.72</t>
  </si>
  <si>
    <t>6.57.87</t>
  </si>
  <si>
    <t>7.00.25</t>
  </si>
  <si>
    <t>7.30.59</t>
  </si>
  <si>
    <t>10.56.32</t>
  </si>
  <si>
    <t>11.09.36</t>
  </si>
  <si>
    <t>11.58.03</t>
  </si>
  <si>
    <t>12.03.38</t>
  </si>
  <si>
    <t>12.05.81</t>
  </si>
  <si>
    <t>12.19.54</t>
  </si>
  <si>
    <t>12.28.04</t>
  </si>
  <si>
    <t>13.20.69</t>
  </si>
  <si>
    <t>1.14.75</t>
  </si>
  <si>
    <t>1.16.93</t>
  </si>
  <si>
    <t>1.18.18</t>
  </si>
  <si>
    <t>1.25.36</t>
  </si>
  <si>
    <t>1.26.83</t>
  </si>
  <si>
    <t>1.31.06</t>
  </si>
  <si>
    <t>1.05.87</t>
  </si>
  <si>
    <t>1.08.65</t>
  </si>
  <si>
    <t>1.10.20</t>
  </si>
  <si>
    <t>1.10.31</t>
  </si>
  <si>
    <t>1.11.16</t>
  </si>
  <si>
    <t>1.12.39</t>
  </si>
  <si>
    <t>1.14.29</t>
  </si>
  <si>
    <t>1.20.86</t>
  </si>
  <si>
    <t>1.14.26</t>
  </si>
  <si>
    <t>1.14.35</t>
  </si>
  <si>
    <t>1.18.87</t>
  </si>
  <si>
    <t>1.20.06</t>
  </si>
  <si>
    <t>1.23.96</t>
  </si>
  <si>
    <t>1.24.04</t>
  </si>
  <si>
    <t>x</t>
  </si>
  <si>
    <t>0.57.89</t>
  </si>
  <si>
    <t>1.02.40</t>
  </si>
  <si>
    <t>1.03.77</t>
  </si>
  <si>
    <t>1.04.04</t>
  </si>
  <si>
    <t>1.04.61</t>
  </si>
  <si>
    <t>1.08.19</t>
  </si>
  <si>
    <t>1.10.36</t>
  </si>
  <si>
    <t>1.12.10</t>
  </si>
  <si>
    <t>1.00.17</t>
  </si>
  <si>
    <t>1.06.29</t>
  </si>
  <si>
    <t>1.06.75</t>
  </si>
  <si>
    <t>1.10.39</t>
  </si>
  <si>
    <t>1.10.59</t>
  </si>
  <si>
    <t>1.10.79</t>
  </si>
  <si>
    <t>1.01.80</t>
  </si>
  <si>
    <t>1.02.24</t>
  </si>
  <si>
    <t>1.03.43</t>
  </si>
  <si>
    <t>1.01.01</t>
  </si>
  <si>
    <t>anyone missing someone?</t>
  </si>
  <si>
    <t>----</t>
  </si>
  <si>
    <t>1.18.11</t>
  </si>
  <si>
    <t>1.21.60</t>
  </si>
  <si>
    <t>1.24.18</t>
  </si>
  <si>
    <t>1.29.15</t>
  </si>
  <si>
    <t>1.31.31</t>
  </si>
  <si>
    <t>1.36.30</t>
  </si>
  <si>
    <t>1.42.54</t>
  </si>
  <si>
    <t>1.26.45</t>
  </si>
  <si>
    <t>1.26.76</t>
  </si>
  <si>
    <t>1.32.72</t>
  </si>
  <si>
    <t>1.32.77</t>
  </si>
  <si>
    <t>1.35.60</t>
  </si>
  <si>
    <t>1.46.22</t>
  </si>
  <si>
    <t>1.46.94</t>
  </si>
  <si>
    <t>1.47.76</t>
  </si>
  <si>
    <t>1.12.98</t>
  </si>
  <si>
    <t>1.16.61</t>
  </si>
  <si>
    <t>1.17.92</t>
  </si>
  <si>
    <t>1.19.07</t>
  </si>
  <si>
    <t>1.25.07</t>
  </si>
  <si>
    <t>1.26.46</t>
  </si>
  <si>
    <t>1.26.72</t>
  </si>
  <si>
    <t>1.34.38</t>
  </si>
  <si>
    <t>1.09.75</t>
  </si>
  <si>
    <t>1.10.25</t>
  </si>
  <si>
    <t>1.12.36</t>
  </si>
  <si>
    <t>1.14.93</t>
  </si>
  <si>
    <t>1.19.42</t>
  </si>
  <si>
    <t>1.24.05</t>
  </si>
  <si>
    <t>1.25.05</t>
  </si>
  <si>
    <t>1.26.75</t>
  </si>
  <si>
    <t>1.05.38</t>
  </si>
  <si>
    <t>1.13.51</t>
  </si>
  <si>
    <t>1.15.31</t>
  </si>
  <si>
    <t>1.18.13</t>
  </si>
  <si>
    <t>1.23.53</t>
  </si>
  <si>
    <t>1.24.22</t>
  </si>
  <si>
    <t>1.31.38</t>
  </si>
  <si>
    <t>1.12.71</t>
  </si>
  <si>
    <t>1.15.17</t>
  </si>
  <si>
    <t>1.19.24</t>
  </si>
  <si>
    <t>1.20.05</t>
  </si>
  <si>
    <t>1.06.23</t>
  </si>
  <si>
    <t>1.07.96</t>
  </si>
  <si>
    <t>1.10.74</t>
  </si>
  <si>
    <t>1.17.12</t>
  </si>
  <si>
    <t>1.06.04</t>
  </si>
  <si>
    <t>1.10.55</t>
  </si>
  <si>
    <t>1.13.82</t>
  </si>
  <si>
    <t>1.17.07</t>
  </si>
  <si>
    <t>1.24.27</t>
  </si>
  <si>
    <t>1.26.79</t>
  </si>
  <si>
    <t>1.28.96</t>
  </si>
  <si>
    <t>1.35.98</t>
  </si>
  <si>
    <t>1.40.92</t>
  </si>
  <si>
    <t>1.42.53</t>
  </si>
  <si>
    <t>1.44.89</t>
  </si>
  <si>
    <t>1.45.32</t>
  </si>
  <si>
    <t>1.46.64</t>
  </si>
  <si>
    <t>1.47.58</t>
  </si>
  <si>
    <t>1.48.08</t>
  </si>
  <si>
    <t>1.50.11</t>
  </si>
  <si>
    <t>1.50.58</t>
  </si>
  <si>
    <t>1.20.02</t>
  </si>
  <si>
    <t>1.17.76</t>
  </si>
  <si>
    <t>1.20.91</t>
  </si>
  <si>
    <t>1.21.64</t>
  </si>
  <si>
    <t>1.23.25</t>
  </si>
  <si>
    <t>1.27.98</t>
  </si>
  <si>
    <t>1.31.30</t>
  </si>
  <si>
    <t>1.31.72</t>
  </si>
  <si>
    <t>1.32.10</t>
  </si>
  <si>
    <t>1.35.26</t>
  </si>
  <si>
    <t>1.38.76</t>
  </si>
  <si>
    <t>1.39.41</t>
  </si>
  <si>
    <t>1.44.03</t>
  </si>
  <si>
    <t>1.49.00</t>
  </si>
  <si>
    <t>1.23.64</t>
  </si>
  <si>
    <t>1.29.57</t>
  </si>
  <si>
    <t>1.31.19</t>
  </si>
  <si>
    <t>1.32.22</t>
  </si>
  <si>
    <t>1.33.28</t>
  </si>
  <si>
    <t>1.35.30</t>
  </si>
  <si>
    <t>1.38.26</t>
  </si>
  <si>
    <t>1.41.02</t>
  </si>
  <si>
    <t>1.42.49</t>
  </si>
  <si>
    <t>1.43.13</t>
  </si>
  <si>
    <t>1.43.46</t>
  </si>
  <si>
    <t>2.16.04</t>
  </si>
  <si>
    <t>did not get a number</t>
  </si>
  <si>
    <t>DEV 100G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</si>
  <si>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</si>
  <si>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</si>
  <si>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</si>
  <si>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</si>
  <si>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</si>
  <si>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</si>
  <si>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</si>
  <si>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</si>
  <si>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</si>
  <si>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</si>
  <si>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</si>
  <si>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</si>
  <si>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</si>
  <si>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</si>
  <si>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</si>
  <si>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</si>
  <si>
    <t>TOTAL DEV GIRLS</t>
  </si>
  <si>
    <t>67-4</t>
  </si>
  <si>
    <t>ran in JV heats</t>
  </si>
  <si>
    <t>ran in JV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</si>
</sst>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F400]h:mm:ss\ AM/PM"/>
    <numFmt numFmtId="166" formatCode="m\-d"/>
  </numFmts>
  <fonts count="34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0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1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sz val="11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EAF1D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8D8D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4" borderId="2" xfId="0" applyFont="1" applyFill="1" applyBorder="1"/>
    <xf numFmtId="0" fontId="4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/>
    <xf numFmtId="0" fontId="4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9" fillId="7" borderId="2" xfId="0" applyFont="1" applyFill="1" applyBorder="1"/>
    <xf numFmtId="0" fontId="4" fillId="7" borderId="2" xfId="0" applyFont="1" applyFill="1" applyBorder="1"/>
    <xf numFmtId="0" fontId="10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8" borderId="2" xfId="0" applyFont="1" applyFill="1" applyBorder="1"/>
    <xf numFmtId="0" fontId="4" fillId="8" borderId="2" xfId="0" applyFont="1" applyFill="1" applyBorder="1"/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12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5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15" fillId="0" borderId="0" xfId="0" applyFont="1" applyAlignment="1">
      <alignment horizontal="center"/>
    </xf>
    <xf numFmtId="0" fontId="16" fillId="9" borderId="2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right"/>
    </xf>
    <xf numFmtId="43" fontId="16" fillId="9" borderId="2" xfId="0" applyNumberFormat="1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0" borderId="0" xfId="0" applyFont="1"/>
    <xf numFmtId="0" fontId="16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left"/>
    </xf>
    <xf numFmtId="0" fontId="17" fillId="10" borderId="2" xfId="0" applyFont="1" applyFill="1" applyBorder="1" applyAlignment="1"/>
    <xf numFmtId="0" fontId="17" fillId="10" borderId="2" xfId="0" applyFont="1" applyFill="1" applyBorder="1"/>
    <xf numFmtId="0" fontId="17" fillId="1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43" fontId="17" fillId="0" borderId="0" xfId="0" applyNumberFormat="1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7" fillId="0" borderId="0" xfId="0" applyFont="1"/>
    <xf numFmtId="43" fontId="17" fillId="0" borderId="0" xfId="0" applyNumberFormat="1" applyFont="1" applyAlignment="1">
      <alignment horizontal="right"/>
    </xf>
    <xf numFmtId="0" fontId="20" fillId="9" borderId="1" xfId="0" applyFont="1" applyFill="1" applyBorder="1"/>
    <xf numFmtId="0" fontId="21" fillId="9" borderId="1" xfId="0" applyFont="1" applyFill="1" applyBorder="1"/>
    <xf numFmtId="0" fontId="21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right"/>
    </xf>
    <xf numFmtId="0" fontId="17" fillId="9" borderId="1" xfId="0" applyFont="1" applyFill="1" applyBorder="1"/>
    <xf numFmtId="0" fontId="16" fillId="9" borderId="1" xfId="0" applyFont="1" applyFill="1" applyBorder="1"/>
    <xf numFmtId="0" fontId="16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17" fillId="10" borderId="1" xfId="0" applyFont="1" applyFill="1" applyBorder="1"/>
    <xf numFmtId="0" fontId="20" fillId="10" borderId="1" xfId="0" applyFont="1" applyFill="1" applyBorder="1"/>
    <xf numFmtId="0" fontId="17" fillId="10" borderId="2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right"/>
    </xf>
    <xf numFmtId="0" fontId="17" fillId="10" borderId="2" xfId="0" applyFont="1" applyFill="1" applyBorder="1" applyAlignment="1">
      <alignment horizontal="right"/>
    </xf>
    <xf numFmtId="0" fontId="23" fillId="10" borderId="2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10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right"/>
    </xf>
    <xf numFmtId="0" fontId="24" fillId="0" borderId="0" xfId="0" applyFont="1"/>
    <xf numFmtId="0" fontId="24" fillId="10" borderId="2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24" fillId="9" borderId="2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10" borderId="1" xfId="0" applyFont="1" applyFill="1" applyBorder="1"/>
    <xf numFmtId="0" fontId="21" fillId="1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9" borderId="2" xfId="0" applyFont="1" applyFill="1" applyBorder="1" applyAlignment="1">
      <alignment horizontal="left"/>
    </xf>
    <xf numFmtId="0" fontId="26" fillId="0" borderId="0" xfId="0" applyFont="1"/>
    <xf numFmtId="0" fontId="26" fillId="0" borderId="2" xfId="0" applyFont="1" applyBorder="1" applyAlignment="1">
      <alignment horizontal="left"/>
    </xf>
    <xf numFmtId="0" fontId="27" fillId="0" borderId="0" xfId="0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0" fontId="27" fillId="9" borderId="2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center"/>
    </xf>
    <xf numFmtId="0" fontId="21" fillId="9" borderId="6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11" borderId="2" xfId="0" applyFont="1" applyFill="1" applyBorder="1" applyAlignment="1"/>
    <xf numFmtId="0" fontId="27" fillId="10" borderId="2" xfId="0" applyFont="1" applyFill="1" applyBorder="1" applyAlignment="1">
      <alignment horizontal="left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center"/>
    </xf>
    <xf numFmtId="165" fontId="15" fillId="10" borderId="2" xfId="0" applyNumberFormat="1" applyFont="1" applyFill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7" fillId="11" borderId="2" xfId="0" applyFont="1" applyFill="1" applyBorder="1"/>
    <xf numFmtId="0" fontId="6" fillId="0" borderId="0" xfId="0" applyFont="1" applyAlignment="1">
      <alignment horizontal="left"/>
    </xf>
    <xf numFmtId="0" fontId="17" fillId="9" borderId="2" xfId="0" applyFont="1" applyFill="1" applyBorder="1" applyAlignment="1">
      <alignment horizontal="left"/>
    </xf>
    <xf numFmtId="0" fontId="21" fillId="9" borderId="10" xfId="0" applyFont="1" applyFill="1" applyBorder="1"/>
    <xf numFmtId="0" fontId="21" fillId="9" borderId="11" xfId="0" applyFont="1" applyFill="1" applyBorder="1"/>
    <xf numFmtId="0" fontId="17" fillId="9" borderId="1" xfId="0" applyFont="1" applyFill="1" applyBorder="1" applyAlignment="1">
      <alignment horizontal="right"/>
    </xf>
    <xf numFmtId="0" fontId="21" fillId="9" borderId="2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right"/>
    </xf>
    <xf numFmtId="0" fontId="21" fillId="6" borderId="2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1" fillId="9" borderId="2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left"/>
    </xf>
    <xf numFmtId="0" fontId="17" fillId="6" borderId="2" xfId="0" applyFont="1" applyFill="1" applyBorder="1" applyAlignment="1"/>
    <xf numFmtId="0" fontId="17" fillId="6" borderId="2" xfId="0" applyFont="1" applyFill="1" applyBorder="1"/>
    <xf numFmtId="0" fontId="21" fillId="9" borderId="14" xfId="0" applyFont="1" applyFill="1" applyBorder="1" applyAlignment="1">
      <alignment horizontal="center"/>
    </xf>
    <xf numFmtId="0" fontId="32" fillId="9" borderId="1" xfId="0" applyFont="1" applyFill="1" applyBorder="1"/>
    <xf numFmtId="0" fontId="21" fillId="7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6" borderId="2" xfId="0" applyFont="1" applyFill="1" applyBorder="1" applyAlignment="1">
      <alignment horizontal="center"/>
    </xf>
    <xf numFmtId="165" fontId="17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15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21" fillId="9" borderId="16" xfId="0" applyFont="1" applyFill="1" applyBorder="1"/>
    <xf numFmtId="1" fontId="21" fillId="9" borderId="17" xfId="0" applyNumberFormat="1" applyFont="1" applyFill="1" applyBorder="1"/>
    <xf numFmtId="1" fontId="17" fillId="0" borderId="0" xfId="0" applyNumberFormat="1" applyFont="1"/>
    <xf numFmtId="0" fontId="21" fillId="9" borderId="17" xfId="0" applyFont="1" applyFill="1" applyBorder="1"/>
    <xf numFmtId="0" fontId="17" fillId="10" borderId="7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7" fillId="13" borderId="2" xfId="0" applyFont="1" applyFill="1" applyBorder="1"/>
    <xf numFmtId="0" fontId="17" fillId="12" borderId="6" xfId="0" applyFont="1" applyFill="1" applyBorder="1" applyAlignment="1">
      <alignment horizontal="center"/>
    </xf>
    <xf numFmtId="0" fontId="17" fillId="12" borderId="2" xfId="0" applyFont="1" applyFill="1" applyBorder="1"/>
    <xf numFmtId="0" fontId="17" fillId="14" borderId="2" xfId="0" applyFont="1" applyFill="1" applyBorder="1"/>
    <xf numFmtId="0" fontId="15" fillId="13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5" borderId="2" xfId="0" applyFont="1" applyFill="1" applyBorder="1"/>
    <xf numFmtId="0" fontId="17" fillId="15" borderId="2" xfId="0" applyFont="1" applyFill="1" applyBorder="1" applyAlignment="1"/>
    <xf numFmtId="165" fontId="15" fillId="13" borderId="2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right"/>
    </xf>
    <xf numFmtId="0" fontId="17" fillId="10" borderId="7" xfId="0" applyFont="1" applyFill="1" applyBorder="1" applyAlignment="1">
      <alignment horizontal="right"/>
    </xf>
    <xf numFmtId="0" fontId="17" fillId="0" borderId="1" xfId="0" applyFont="1" applyBorder="1"/>
    <xf numFmtId="0" fontId="17" fillId="10" borderId="0" xfId="0" applyFont="1" applyFill="1" applyBorder="1"/>
    <xf numFmtId="0" fontId="17" fillId="10" borderId="13" xfId="0" applyFont="1" applyFill="1" applyBorder="1"/>
    <xf numFmtId="0" fontId="21" fillId="10" borderId="13" xfId="0" applyFont="1" applyFill="1" applyBorder="1"/>
    <xf numFmtId="0" fontId="17" fillId="0" borderId="13" xfId="0" applyFont="1" applyBorder="1"/>
    <xf numFmtId="0" fontId="24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13" borderId="2" xfId="0" applyFont="1" applyFill="1" applyBorder="1" applyAlignment="1">
      <alignment horizontal="left"/>
    </xf>
    <xf numFmtId="0" fontId="20" fillId="10" borderId="13" xfId="0" applyFont="1" applyFill="1" applyBorder="1"/>
    <xf numFmtId="0" fontId="23" fillId="10" borderId="13" xfId="0" applyFont="1" applyFill="1" applyBorder="1" applyAlignment="1">
      <alignment horizontal="center"/>
    </xf>
    <xf numFmtId="0" fontId="0" fillId="13" borderId="0" xfId="0" applyFont="1" applyFill="1" applyAlignment="1"/>
    <xf numFmtId="0" fontId="17" fillId="10" borderId="2" xfId="0" quotePrefix="1" applyFont="1" applyFill="1" applyBorder="1" applyAlignment="1">
      <alignment horizontal="left"/>
    </xf>
    <xf numFmtId="0" fontId="17" fillId="12" borderId="2" xfId="0" applyFont="1" applyFill="1" applyBorder="1" applyAlignment="1">
      <alignment horizontal="left"/>
    </xf>
    <xf numFmtId="0" fontId="17" fillId="0" borderId="0" xfId="0" applyFont="1" applyAlignment="1"/>
    <xf numFmtId="0" fontId="15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2" xfId="0" applyFont="1" applyFill="1" applyBorder="1" applyAlignment="1"/>
    <xf numFmtId="0" fontId="17" fillId="0" borderId="2" xfId="0" applyFont="1" applyFill="1" applyBorder="1" applyAlignment="1">
      <alignment horizontal="left"/>
    </xf>
    <xf numFmtId="0" fontId="0" fillId="0" borderId="0" xfId="0" applyFont="1" applyFill="1" applyAlignment="1"/>
    <xf numFmtId="0" fontId="17" fillId="16" borderId="2" xfId="0" applyFont="1" applyFill="1" applyBorder="1" applyAlignment="1">
      <alignment horizontal="left"/>
    </xf>
    <xf numFmtId="0" fontId="17" fillId="17" borderId="2" xfId="0" applyFont="1" applyFill="1" applyBorder="1"/>
    <xf numFmtId="0" fontId="17" fillId="16" borderId="2" xfId="0" applyFont="1" applyFill="1" applyBorder="1"/>
    <xf numFmtId="0" fontId="17" fillId="16" borderId="2" xfId="0" applyFont="1" applyFill="1" applyBorder="1" applyAlignment="1">
      <alignment horizontal="right"/>
    </xf>
    <xf numFmtId="0" fontId="17" fillId="16" borderId="2" xfId="0" applyFont="1" applyFill="1" applyBorder="1" applyAlignment="1">
      <alignment horizontal="center"/>
    </xf>
    <xf numFmtId="0" fontId="24" fillId="16" borderId="2" xfId="0" applyFont="1" applyFill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29" fillId="0" borderId="9" xfId="0" applyFont="1" applyBorder="1"/>
    <xf numFmtId="0" fontId="21" fillId="6" borderId="12" xfId="0" applyFont="1" applyFill="1" applyBorder="1" applyAlignment="1">
      <alignment horizontal="center"/>
    </xf>
    <xf numFmtId="0" fontId="29" fillId="0" borderId="13" xfId="0" applyFont="1" applyBorder="1"/>
    <xf numFmtId="0" fontId="21" fillId="6" borderId="7" xfId="0" applyFont="1" applyFill="1" applyBorder="1" applyAlignment="1">
      <alignment horizontal="center"/>
    </xf>
    <xf numFmtId="0" fontId="29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93" workbookViewId="0">
      <selection activeCell="G231" sqref="G231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150</v>
      </c>
      <c r="B2" s="10" t="s">
        <v>9</v>
      </c>
      <c r="C2" s="11">
        <v>3</v>
      </c>
      <c r="D2" s="10" t="s">
        <v>10</v>
      </c>
      <c r="E2" s="10" t="s">
        <v>11</v>
      </c>
      <c r="F2" s="10" t="s">
        <v>12</v>
      </c>
      <c r="G2" s="10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151</v>
      </c>
      <c r="B3" s="10" t="s">
        <v>16</v>
      </c>
      <c r="C3" s="11">
        <v>3</v>
      </c>
      <c r="D3" s="10" t="s">
        <v>10</v>
      </c>
      <c r="E3" s="10" t="s">
        <v>11</v>
      </c>
      <c r="F3" s="10" t="s">
        <v>12</v>
      </c>
      <c r="G3" s="10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152</v>
      </c>
      <c r="B4" s="10" t="s">
        <v>19</v>
      </c>
      <c r="C4" s="11">
        <v>3</v>
      </c>
      <c r="D4" s="10" t="s">
        <v>10</v>
      </c>
      <c r="E4" s="10" t="s">
        <v>11</v>
      </c>
      <c r="F4" s="10" t="s">
        <v>12</v>
      </c>
      <c r="G4" s="10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153</v>
      </c>
      <c r="B5" s="10" t="s">
        <v>22</v>
      </c>
      <c r="C5" s="11">
        <v>4</v>
      </c>
      <c r="D5" s="10" t="s">
        <v>10</v>
      </c>
      <c r="E5" s="10" t="s">
        <v>11</v>
      </c>
      <c r="F5" s="10" t="s">
        <v>12</v>
      </c>
      <c r="G5" s="10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154</v>
      </c>
      <c r="B6" s="10" t="s">
        <v>25</v>
      </c>
      <c r="C6" s="11">
        <v>3</v>
      </c>
      <c r="D6" s="10" t="s">
        <v>10</v>
      </c>
      <c r="E6" s="10" t="s">
        <v>11</v>
      </c>
      <c r="F6" s="10" t="s">
        <v>12</v>
      </c>
      <c r="G6" s="10" t="s">
        <v>13</v>
      </c>
      <c r="H6" s="6"/>
      <c r="I6" s="12" t="s">
        <v>26</v>
      </c>
      <c r="J6" s="12" t="s">
        <v>27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155</v>
      </c>
      <c r="B7" s="10" t="s">
        <v>28</v>
      </c>
      <c r="C7" s="11">
        <v>4</v>
      </c>
      <c r="D7" s="10" t="s">
        <v>10</v>
      </c>
      <c r="E7" s="10" t="s">
        <v>11</v>
      </c>
      <c r="F7" s="10" t="s">
        <v>12</v>
      </c>
      <c r="G7" s="10" t="s">
        <v>13</v>
      </c>
      <c r="H7" s="6"/>
      <c r="I7" s="12" t="s">
        <v>29</v>
      </c>
      <c r="J7" s="12" t="s">
        <v>30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156</v>
      </c>
      <c r="B8" s="10" t="s">
        <v>31</v>
      </c>
      <c r="C8" s="11">
        <v>3</v>
      </c>
      <c r="D8" s="10" t="s">
        <v>10</v>
      </c>
      <c r="E8" s="10" t="s">
        <v>11</v>
      </c>
      <c r="F8" s="10" t="s">
        <v>12</v>
      </c>
      <c r="G8" s="10" t="s">
        <v>13</v>
      </c>
      <c r="H8" s="6"/>
      <c r="I8" s="12" t="s">
        <v>32</v>
      </c>
      <c r="J8" s="12" t="s">
        <v>33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157</v>
      </c>
      <c r="B9" s="10" t="s">
        <v>34</v>
      </c>
      <c r="C9" s="11">
        <v>3</v>
      </c>
      <c r="D9" s="10" t="s">
        <v>10</v>
      </c>
      <c r="E9" s="10" t="s">
        <v>11</v>
      </c>
      <c r="F9" s="10" t="s">
        <v>12</v>
      </c>
      <c r="G9" s="10" t="s">
        <v>13</v>
      </c>
      <c r="H9" s="6"/>
      <c r="I9" s="12" t="s">
        <v>35</v>
      </c>
      <c r="J9" s="12" t="s">
        <v>36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158</v>
      </c>
      <c r="B10" s="10" t="s">
        <v>37</v>
      </c>
      <c r="C10" s="11">
        <v>3</v>
      </c>
      <c r="D10" s="10" t="s">
        <v>10</v>
      </c>
      <c r="E10" s="10" t="s">
        <v>11</v>
      </c>
      <c r="F10" s="10" t="s">
        <v>12</v>
      </c>
      <c r="G10" s="10" t="s">
        <v>13</v>
      </c>
      <c r="H10" s="6"/>
      <c r="I10" s="12" t="s">
        <v>38</v>
      </c>
      <c r="J10" s="12" t="s">
        <v>39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159</v>
      </c>
      <c r="B11" s="10" t="s">
        <v>40</v>
      </c>
      <c r="C11" s="11">
        <v>3</v>
      </c>
      <c r="D11" s="10" t="s">
        <v>10</v>
      </c>
      <c r="E11" s="10" t="s">
        <v>41</v>
      </c>
      <c r="F11" s="10" t="s">
        <v>12</v>
      </c>
      <c r="G11" s="10" t="s">
        <v>42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160</v>
      </c>
      <c r="B12" s="10" t="s">
        <v>45</v>
      </c>
      <c r="C12" s="11">
        <v>4</v>
      </c>
      <c r="D12" s="10" t="s">
        <v>10</v>
      </c>
      <c r="E12" s="10" t="s">
        <v>41</v>
      </c>
      <c r="F12" s="10" t="s">
        <v>12</v>
      </c>
      <c r="G12" s="10" t="s">
        <v>42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161</v>
      </c>
      <c r="B13" s="10" t="s">
        <v>48</v>
      </c>
      <c r="C13" s="11">
        <v>4</v>
      </c>
      <c r="D13" s="10" t="s">
        <v>10</v>
      </c>
      <c r="E13" s="10" t="s">
        <v>41</v>
      </c>
      <c r="F13" s="10" t="s">
        <v>12</v>
      </c>
      <c r="G13" s="10" t="s">
        <v>42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162</v>
      </c>
      <c r="B14" s="10" t="s">
        <v>51</v>
      </c>
      <c r="C14" s="11">
        <v>4</v>
      </c>
      <c r="D14" s="10" t="s">
        <v>10</v>
      </c>
      <c r="E14" s="10" t="s">
        <v>41</v>
      </c>
      <c r="F14" s="10" t="s">
        <v>12</v>
      </c>
      <c r="G14" s="10" t="s">
        <v>42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163</v>
      </c>
      <c r="B15" s="10" t="s">
        <v>54</v>
      </c>
      <c r="C15" s="11">
        <v>3</v>
      </c>
      <c r="D15" s="10" t="s">
        <v>10</v>
      </c>
      <c r="E15" s="10" t="s">
        <v>41</v>
      </c>
      <c r="F15" s="10" t="s">
        <v>12</v>
      </c>
      <c r="G15" s="10" t="s">
        <v>42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164</v>
      </c>
      <c r="B16" s="10" t="s">
        <v>57</v>
      </c>
      <c r="C16" s="11">
        <v>3</v>
      </c>
      <c r="D16" s="10" t="s">
        <v>10</v>
      </c>
      <c r="E16" s="10" t="s">
        <v>41</v>
      </c>
      <c r="F16" s="10" t="s">
        <v>12</v>
      </c>
      <c r="G16" s="10" t="s">
        <v>42</v>
      </c>
      <c r="H16" s="6"/>
      <c r="I16" s="12" t="s">
        <v>58</v>
      </c>
      <c r="J16" s="12" t="s">
        <v>10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165</v>
      </c>
      <c r="B17" s="10" t="s">
        <v>59</v>
      </c>
      <c r="C17" s="11">
        <v>4</v>
      </c>
      <c r="D17" s="10" t="s">
        <v>10</v>
      </c>
      <c r="E17" s="10" t="s">
        <v>41</v>
      </c>
      <c r="F17" s="10" t="s">
        <v>12</v>
      </c>
      <c r="G17" s="10" t="s">
        <v>42</v>
      </c>
      <c r="H17" s="6"/>
      <c r="I17" s="12" t="s">
        <v>60</v>
      </c>
      <c r="J17" s="12" t="s">
        <v>61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166</v>
      </c>
      <c r="B18" s="10" t="s">
        <v>62</v>
      </c>
      <c r="C18" s="11">
        <v>4</v>
      </c>
      <c r="D18" s="10" t="s">
        <v>10</v>
      </c>
      <c r="E18" s="10" t="s">
        <v>41</v>
      </c>
      <c r="F18" s="10" t="s">
        <v>12</v>
      </c>
      <c r="G18" s="10" t="s">
        <v>42</v>
      </c>
      <c r="H18" s="6"/>
      <c r="I18" s="12" t="s">
        <v>63</v>
      </c>
      <c r="J18" s="12" t="s">
        <v>64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167</v>
      </c>
      <c r="B19" s="10" t="s">
        <v>65</v>
      </c>
      <c r="C19" s="11">
        <v>3</v>
      </c>
      <c r="D19" s="10" t="s">
        <v>10</v>
      </c>
      <c r="E19" s="10" t="s">
        <v>41</v>
      </c>
      <c r="F19" s="10" t="s">
        <v>12</v>
      </c>
      <c r="G19" s="10" t="s">
        <v>42</v>
      </c>
      <c r="H19" s="6"/>
      <c r="I19" s="12" t="s">
        <v>66</v>
      </c>
      <c r="J19" s="12" t="s">
        <v>67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168</v>
      </c>
      <c r="B20" s="10" t="s">
        <v>68</v>
      </c>
      <c r="C20" s="11">
        <v>4</v>
      </c>
      <c r="D20" s="10" t="s">
        <v>10</v>
      </c>
      <c r="E20" s="10" t="s">
        <v>41</v>
      </c>
      <c r="F20" s="10" t="s">
        <v>12</v>
      </c>
      <c r="G20" s="10" t="s">
        <v>42</v>
      </c>
      <c r="H20" s="6"/>
      <c r="I20" s="12" t="s">
        <v>69</v>
      </c>
      <c r="J20" s="12" t="s">
        <v>70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169</v>
      </c>
      <c r="B21" s="10" t="s">
        <v>71</v>
      </c>
      <c r="C21" s="11">
        <v>4</v>
      </c>
      <c r="D21" s="10" t="s">
        <v>10</v>
      </c>
      <c r="E21" s="10" t="s">
        <v>41</v>
      </c>
      <c r="F21" s="10" t="s">
        <v>12</v>
      </c>
      <c r="G21" s="10" t="s">
        <v>42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170</v>
      </c>
      <c r="B22" s="10" t="s">
        <v>74</v>
      </c>
      <c r="C22" s="11">
        <v>4</v>
      </c>
      <c r="D22" s="10" t="s">
        <v>10</v>
      </c>
      <c r="E22" s="10" t="s">
        <v>41</v>
      </c>
      <c r="F22" s="10" t="s">
        <v>12</v>
      </c>
      <c r="G22" s="10" t="s">
        <v>42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171</v>
      </c>
      <c r="B23" s="10" t="s">
        <v>77</v>
      </c>
      <c r="C23" s="11">
        <v>3</v>
      </c>
      <c r="D23" s="10" t="s">
        <v>10</v>
      </c>
      <c r="E23" s="10" t="s">
        <v>41</v>
      </c>
      <c r="F23" s="10" t="s">
        <v>12</v>
      </c>
      <c r="G23" s="10" t="s">
        <v>42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172</v>
      </c>
      <c r="B24" s="10" t="s">
        <v>80</v>
      </c>
      <c r="C24" s="11">
        <v>3</v>
      </c>
      <c r="D24" s="10" t="s">
        <v>10</v>
      </c>
      <c r="E24" s="10" t="s">
        <v>41</v>
      </c>
      <c r="F24" s="10" t="s">
        <v>12</v>
      </c>
      <c r="G24" s="10" t="s">
        <v>42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173</v>
      </c>
      <c r="B25" s="10" t="s">
        <v>83</v>
      </c>
      <c r="C25" s="11">
        <v>4</v>
      </c>
      <c r="D25" s="10" t="s">
        <v>10</v>
      </c>
      <c r="E25" s="10" t="s">
        <v>41</v>
      </c>
      <c r="F25" s="10" t="s">
        <v>12</v>
      </c>
      <c r="G25" s="10" t="s">
        <v>42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174</v>
      </c>
      <c r="B26" s="10" t="s">
        <v>84</v>
      </c>
      <c r="C26" s="11">
        <v>3</v>
      </c>
      <c r="D26" s="10" t="s">
        <v>10</v>
      </c>
      <c r="E26" s="10" t="s">
        <v>41</v>
      </c>
      <c r="F26" s="10" t="s">
        <v>12</v>
      </c>
      <c r="G26" s="10" t="s">
        <v>42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175</v>
      </c>
      <c r="B27" s="10" t="s">
        <v>85</v>
      </c>
      <c r="C27" s="11">
        <v>4</v>
      </c>
      <c r="D27" s="10" t="s">
        <v>10</v>
      </c>
      <c r="E27" s="10" t="s">
        <v>41</v>
      </c>
      <c r="F27" s="10" t="s">
        <v>12</v>
      </c>
      <c r="G27" s="10" t="s">
        <v>42</v>
      </c>
      <c r="H27" s="6"/>
      <c r="I27" s="13" t="s">
        <v>86</v>
      </c>
      <c r="J27" s="14"/>
      <c r="K27" s="14"/>
      <c r="L27" s="15">
        <f>SUM(L1:L26)</f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176</v>
      </c>
      <c r="B28" s="10" t="s">
        <v>87</v>
      </c>
      <c r="C28" s="11">
        <v>4</v>
      </c>
      <c r="D28" s="10" t="s">
        <v>10</v>
      </c>
      <c r="E28" s="10" t="s">
        <v>41</v>
      </c>
      <c r="F28" s="10" t="s">
        <v>12</v>
      </c>
      <c r="G28" s="10" t="s">
        <v>42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177</v>
      </c>
      <c r="B29" s="10" t="s">
        <v>88</v>
      </c>
      <c r="C29" s="11">
        <v>3</v>
      </c>
      <c r="D29" s="10" t="s">
        <v>10</v>
      </c>
      <c r="E29" s="10" t="s">
        <v>41</v>
      </c>
      <c r="F29" s="10" t="s">
        <v>12</v>
      </c>
      <c r="G29" s="10" t="s">
        <v>42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178</v>
      </c>
      <c r="B30" s="10" t="s">
        <v>89</v>
      </c>
      <c r="C30" s="11">
        <v>3</v>
      </c>
      <c r="D30" s="10" t="s">
        <v>10</v>
      </c>
      <c r="E30" s="10" t="s">
        <v>41</v>
      </c>
      <c r="F30" s="10" t="s">
        <v>12</v>
      </c>
      <c r="G30" s="10" t="s">
        <v>42</v>
      </c>
      <c r="H30" s="6"/>
      <c r="I30" s="16" t="s">
        <v>90</v>
      </c>
      <c r="J30" s="17"/>
      <c r="K30" s="17"/>
      <c r="L30" s="18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179</v>
      </c>
      <c r="B31" s="10" t="s">
        <v>91</v>
      </c>
      <c r="C31" s="11">
        <v>3</v>
      </c>
      <c r="D31" s="10" t="s">
        <v>10</v>
      </c>
      <c r="E31" s="10" t="s">
        <v>41</v>
      </c>
      <c r="F31" s="10" t="s">
        <v>12</v>
      </c>
      <c r="G31" s="10" t="s">
        <v>42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180</v>
      </c>
      <c r="B32" s="10" t="s">
        <v>92</v>
      </c>
      <c r="C32" s="11">
        <v>6</v>
      </c>
      <c r="D32" s="10" t="s">
        <v>10</v>
      </c>
      <c r="E32" s="10" t="s">
        <v>11</v>
      </c>
      <c r="F32" s="10" t="s">
        <v>93</v>
      </c>
      <c r="G32" s="10" t="s">
        <v>94</v>
      </c>
      <c r="H32" s="6"/>
      <c r="I32" s="19"/>
      <c r="J32" s="19"/>
      <c r="K32" s="19"/>
      <c r="L32" s="19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181</v>
      </c>
      <c r="B33" s="10" t="s">
        <v>95</v>
      </c>
      <c r="C33" s="11">
        <v>6</v>
      </c>
      <c r="D33" s="10" t="s">
        <v>10</v>
      </c>
      <c r="E33" s="10" t="s">
        <v>11</v>
      </c>
      <c r="F33" s="10" t="s">
        <v>93</v>
      </c>
      <c r="G33" s="10" t="s">
        <v>94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182</v>
      </c>
      <c r="B34" s="10" t="s">
        <v>96</v>
      </c>
      <c r="C34" s="11">
        <v>5</v>
      </c>
      <c r="D34" s="10" t="s">
        <v>10</v>
      </c>
      <c r="E34" s="10" t="s">
        <v>11</v>
      </c>
      <c r="F34" s="10" t="s">
        <v>93</v>
      </c>
      <c r="G34" s="10" t="s">
        <v>94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183</v>
      </c>
      <c r="B35" s="10" t="s">
        <v>97</v>
      </c>
      <c r="C35" s="11">
        <v>5</v>
      </c>
      <c r="D35" s="10" t="s">
        <v>10</v>
      </c>
      <c r="E35" s="10" t="s">
        <v>11</v>
      </c>
      <c r="F35" s="10" t="s">
        <v>93</v>
      </c>
      <c r="G35" s="10" t="s">
        <v>94</v>
      </c>
      <c r="H35" s="6"/>
      <c r="I35" s="20" t="s">
        <v>98</v>
      </c>
      <c r="J35" s="21"/>
      <c r="K35" s="21"/>
      <c r="L35" s="22">
        <v>2021</v>
      </c>
      <c r="M35" s="23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184</v>
      </c>
      <c r="B36" s="10" t="s">
        <v>99</v>
      </c>
      <c r="C36" s="11">
        <v>6</v>
      </c>
      <c r="D36" s="10" t="s">
        <v>10</v>
      </c>
      <c r="E36" s="10" t="s">
        <v>11</v>
      </c>
      <c r="F36" s="10" t="s">
        <v>93</v>
      </c>
      <c r="G36" s="10" t="s">
        <v>94</v>
      </c>
      <c r="H36" s="6"/>
      <c r="I36" s="21"/>
      <c r="J36" s="21"/>
      <c r="K36" s="21"/>
      <c r="L36" s="21"/>
      <c r="M36" s="2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185</v>
      </c>
      <c r="B37" s="10" t="s">
        <v>100</v>
      </c>
      <c r="C37" s="11">
        <v>6</v>
      </c>
      <c r="D37" s="10" t="s">
        <v>10</v>
      </c>
      <c r="E37" s="10" t="s">
        <v>11</v>
      </c>
      <c r="F37" s="10" t="s">
        <v>93</v>
      </c>
      <c r="G37" s="10" t="s">
        <v>94</v>
      </c>
      <c r="H37" s="6"/>
      <c r="I37" s="25" t="s">
        <v>101</v>
      </c>
      <c r="J37" s="21"/>
      <c r="K37" s="21"/>
      <c r="L37" s="21"/>
      <c r="M37" s="26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186</v>
      </c>
      <c r="B38" s="10" t="s">
        <v>102</v>
      </c>
      <c r="C38" s="11">
        <v>6</v>
      </c>
      <c r="D38" s="10" t="s">
        <v>10</v>
      </c>
      <c r="E38" s="10" t="s">
        <v>11</v>
      </c>
      <c r="F38" s="10" t="s">
        <v>93</v>
      </c>
      <c r="G38" s="10" t="s">
        <v>94</v>
      </c>
      <c r="H38" s="6"/>
      <c r="I38" s="25" t="s">
        <v>103</v>
      </c>
      <c r="J38" s="21"/>
      <c r="K38" s="21"/>
      <c r="L38" s="21"/>
      <c r="M38" s="26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187</v>
      </c>
      <c r="B39" s="10" t="s">
        <v>104</v>
      </c>
      <c r="C39" s="11">
        <v>5</v>
      </c>
      <c r="D39" s="10" t="s">
        <v>10</v>
      </c>
      <c r="E39" s="10" t="s">
        <v>11</v>
      </c>
      <c r="F39" s="10" t="s">
        <v>93</v>
      </c>
      <c r="G39" s="10" t="s">
        <v>94</v>
      </c>
      <c r="H39" s="6"/>
      <c r="I39" s="25" t="s">
        <v>105</v>
      </c>
      <c r="J39" s="21"/>
      <c r="K39" s="21"/>
      <c r="L39" s="21"/>
      <c r="M39" s="26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188</v>
      </c>
      <c r="B40" s="10" t="s">
        <v>106</v>
      </c>
      <c r="C40" s="11">
        <v>6</v>
      </c>
      <c r="D40" s="10" t="s">
        <v>10</v>
      </c>
      <c r="E40" s="10" t="s">
        <v>11</v>
      </c>
      <c r="F40" s="10" t="s">
        <v>93</v>
      </c>
      <c r="G40" s="10" t="s">
        <v>94</v>
      </c>
      <c r="H40" s="6"/>
      <c r="I40" s="25" t="s">
        <v>107</v>
      </c>
      <c r="J40" s="21"/>
      <c r="K40" s="21"/>
      <c r="L40" s="21"/>
      <c r="M40" s="26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189</v>
      </c>
      <c r="B41" s="10" t="s">
        <v>108</v>
      </c>
      <c r="C41" s="11">
        <v>5</v>
      </c>
      <c r="D41" s="10" t="s">
        <v>10</v>
      </c>
      <c r="E41" s="10" t="s">
        <v>11</v>
      </c>
      <c r="F41" s="10" t="s">
        <v>93</v>
      </c>
      <c r="G41" s="10" t="s">
        <v>94</v>
      </c>
      <c r="H41" s="6"/>
      <c r="I41" s="25" t="s">
        <v>109</v>
      </c>
      <c r="J41" s="21"/>
      <c r="K41" s="21"/>
      <c r="L41" s="21"/>
      <c r="M41" s="26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190</v>
      </c>
      <c r="B42" s="10" t="s">
        <v>110</v>
      </c>
      <c r="C42" s="11">
        <v>6</v>
      </c>
      <c r="D42" s="10" t="s">
        <v>10</v>
      </c>
      <c r="E42" s="10" t="s">
        <v>11</v>
      </c>
      <c r="F42" s="10" t="s">
        <v>93</v>
      </c>
      <c r="G42" s="10" t="s">
        <v>94</v>
      </c>
      <c r="H42" s="6"/>
      <c r="I42" s="25" t="s">
        <v>111</v>
      </c>
      <c r="J42" s="21"/>
      <c r="K42" s="21"/>
      <c r="L42" s="21"/>
      <c r="M42" s="26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191</v>
      </c>
      <c r="B43" s="10" t="s">
        <v>112</v>
      </c>
      <c r="C43" s="11">
        <v>5</v>
      </c>
      <c r="D43" s="10" t="s">
        <v>10</v>
      </c>
      <c r="E43" s="10" t="s">
        <v>11</v>
      </c>
      <c r="F43" s="10" t="s">
        <v>93</v>
      </c>
      <c r="G43" s="10" t="s">
        <v>94</v>
      </c>
      <c r="H43" s="6"/>
      <c r="I43" s="25" t="s">
        <v>113</v>
      </c>
      <c r="J43" s="21"/>
      <c r="K43" s="21"/>
      <c r="L43" s="21"/>
      <c r="M43" s="26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192</v>
      </c>
      <c r="B44" s="10" t="s">
        <v>114</v>
      </c>
      <c r="C44" s="11">
        <v>6</v>
      </c>
      <c r="D44" s="10" t="s">
        <v>10</v>
      </c>
      <c r="E44" s="10" t="s">
        <v>11</v>
      </c>
      <c r="F44" s="10" t="s">
        <v>93</v>
      </c>
      <c r="G44" s="10" t="s">
        <v>94</v>
      </c>
      <c r="H44" s="6"/>
      <c r="I44" s="25" t="s">
        <v>115</v>
      </c>
      <c r="J44" s="21"/>
      <c r="K44" s="21"/>
      <c r="L44" s="21"/>
      <c r="M44" s="27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193</v>
      </c>
      <c r="B45" s="10" t="s">
        <v>116</v>
      </c>
      <c r="C45" s="11">
        <v>5</v>
      </c>
      <c r="D45" s="10" t="s">
        <v>10</v>
      </c>
      <c r="E45" s="10" t="s">
        <v>11</v>
      </c>
      <c r="F45" s="10" t="s">
        <v>93</v>
      </c>
      <c r="G45" s="10" t="s">
        <v>94</v>
      </c>
      <c r="H45" s="6"/>
      <c r="I45" s="4"/>
      <c r="J45" s="4"/>
      <c r="K45" s="4"/>
      <c r="L45" s="4"/>
      <c r="M45" s="2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194</v>
      </c>
      <c r="B46" s="10" t="s">
        <v>117</v>
      </c>
      <c r="C46" s="11">
        <v>5</v>
      </c>
      <c r="D46" s="10" t="s">
        <v>10</v>
      </c>
      <c r="E46" s="10" t="s">
        <v>11</v>
      </c>
      <c r="F46" s="10" t="s">
        <v>93</v>
      </c>
      <c r="G46" s="10" t="s">
        <v>94</v>
      </c>
      <c r="H46" s="6"/>
      <c r="I46" s="29" t="s">
        <v>118</v>
      </c>
      <c r="J46" s="30"/>
      <c r="K46" s="30"/>
      <c r="L46" s="31">
        <f t="shared" ref="L46:M46" si="0">L40+L39+L38+L37</f>
        <v>0</v>
      </c>
      <c r="M46" s="32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195</v>
      </c>
      <c r="B47" s="10" t="s">
        <v>119</v>
      </c>
      <c r="C47" s="11">
        <v>5</v>
      </c>
      <c r="D47" s="10" t="s">
        <v>10</v>
      </c>
      <c r="E47" s="10" t="s">
        <v>11</v>
      </c>
      <c r="F47" s="10" t="s">
        <v>93</v>
      </c>
      <c r="G47" s="10" t="s">
        <v>94</v>
      </c>
      <c r="H47" s="6"/>
      <c r="I47" s="29" t="s">
        <v>120</v>
      </c>
      <c r="J47" s="30"/>
      <c r="K47" s="30"/>
      <c r="L47" s="31">
        <f t="shared" ref="L47:M47" si="1">L41+L42</f>
        <v>0</v>
      </c>
      <c r="M47" s="33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196</v>
      </c>
      <c r="B48" s="10" t="s">
        <v>121</v>
      </c>
      <c r="C48" s="11">
        <v>6</v>
      </c>
      <c r="D48" s="10" t="s">
        <v>10</v>
      </c>
      <c r="E48" s="10" t="s">
        <v>11</v>
      </c>
      <c r="F48" s="10" t="s">
        <v>93</v>
      </c>
      <c r="G48" s="10" t="s">
        <v>94</v>
      </c>
      <c r="H48" s="6"/>
      <c r="I48" s="29" t="s">
        <v>122</v>
      </c>
      <c r="J48" s="30"/>
      <c r="K48" s="30"/>
      <c r="L48" s="31">
        <f t="shared" ref="L48:M48" si="2">L44+L43</f>
        <v>0</v>
      </c>
      <c r="M48" s="33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197</v>
      </c>
      <c r="B49" s="10" t="s">
        <v>123</v>
      </c>
      <c r="C49" s="11">
        <v>5</v>
      </c>
      <c r="D49" s="10" t="s">
        <v>10</v>
      </c>
      <c r="E49" s="10" t="s">
        <v>11</v>
      </c>
      <c r="F49" s="10" t="s">
        <v>93</v>
      </c>
      <c r="G49" s="10" t="s">
        <v>94</v>
      </c>
      <c r="H49" s="6"/>
      <c r="I49" s="30"/>
      <c r="J49" s="30"/>
      <c r="K49" s="30"/>
      <c r="L49" s="30"/>
      <c r="M49" s="3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198</v>
      </c>
      <c r="B50" s="10" t="s">
        <v>124</v>
      </c>
      <c r="C50" s="11">
        <v>5</v>
      </c>
      <c r="D50" s="10" t="s">
        <v>10</v>
      </c>
      <c r="E50" s="10" t="s">
        <v>11</v>
      </c>
      <c r="F50" s="10" t="s">
        <v>93</v>
      </c>
      <c r="G50" s="10" t="s">
        <v>94</v>
      </c>
      <c r="H50" s="6"/>
      <c r="I50" s="35" t="s">
        <v>125</v>
      </c>
      <c r="J50" s="30"/>
      <c r="K50" s="30"/>
      <c r="L50" s="36">
        <f t="shared" ref="L50:M50" si="3">L48+L47+L46</f>
        <v>0</v>
      </c>
      <c r="M50" s="37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199</v>
      </c>
      <c r="B51" s="10" t="s">
        <v>126</v>
      </c>
      <c r="C51" s="11">
        <v>5</v>
      </c>
      <c r="D51" s="10" t="s">
        <v>10</v>
      </c>
      <c r="E51" s="10" t="s">
        <v>11</v>
      </c>
      <c r="F51" s="10" t="s">
        <v>93</v>
      </c>
      <c r="G51" s="10" t="s">
        <v>94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200</v>
      </c>
      <c r="B52" s="10" t="s">
        <v>127</v>
      </c>
      <c r="C52" s="11">
        <v>5</v>
      </c>
      <c r="D52" s="10" t="s">
        <v>10</v>
      </c>
      <c r="E52" s="10" t="s">
        <v>11</v>
      </c>
      <c r="F52" s="10" t="s">
        <v>93</v>
      </c>
      <c r="G52" s="10" t="s">
        <v>94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201</v>
      </c>
      <c r="B53" s="10" t="s">
        <v>128</v>
      </c>
      <c r="C53" s="11">
        <v>5</v>
      </c>
      <c r="D53" s="10" t="s">
        <v>10</v>
      </c>
      <c r="E53" s="10" t="s">
        <v>11</v>
      </c>
      <c r="F53" s="10" t="s">
        <v>93</v>
      </c>
      <c r="G53" s="10" t="s">
        <v>94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202</v>
      </c>
      <c r="B54" s="10" t="s">
        <v>129</v>
      </c>
      <c r="C54" s="11">
        <v>5</v>
      </c>
      <c r="D54" s="10" t="s">
        <v>10</v>
      </c>
      <c r="E54" s="10" t="s">
        <v>11</v>
      </c>
      <c r="F54" s="10" t="s">
        <v>93</v>
      </c>
      <c r="G54" s="10" t="s">
        <v>94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203</v>
      </c>
      <c r="B55" s="10" t="s">
        <v>130</v>
      </c>
      <c r="C55" s="11">
        <v>6</v>
      </c>
      <c r="D55" s="10" t="s">
        <v>10</v>
      </c>
      <c r="E55" s="10" t="s">
        <v>41</v>
      </c>
      <c r="F55" s="10" t="s">
        <v>93</v>
      </c>
      <c r="G55" s="10" t="s">
        <v>131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204</v>
      </c>
      <c r="B56" s="10" t="s">
        <v>132</v>
      </c>
      <c r="C56" s="11">
        <v>5</v>
      </c>
      <c r="D56" s="10" t="s">
        <v>10</v>
      </c>
      <c r="E56" s="10" t="s">
        <v>41</v>
      </c>
      <c r="F56" s="10" t="s">
        <v>93</v>
      </c>
      <c r="G56" s="10" t="s">
        <v>131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205</v>
      </c>
      <c r="B57" s="10" t="s">
        <v>133</v>
      </c>
      <c r="C57" s="11">
        <v>5</v>
      </c>
      <c r="D57" s="10" t="s">
        <v>10</v>
      </c>
      <c r="E57" s="10" t="s">
        <v>41</v>
      </c>
      <c r="F57" s="10" t="s">
        <v>93</v>
      </c>
      <c r="G57" s="10" t="s">
        <v>131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206</v>
      </c>
      <c r="B58" s="10" t="s">
        <v>134</v>
      </c>
      <c r="C58" s="11">
        <v>6</v>
      </c>
      <c r="D58" s="10" t="s">
        <v>10</v>
      </c>
      <c r="E58" s="10" t="s">
        <v>41</v>
      </c>
      <c r="F58" s="10" t="s">
        <v>93</v>
      </c>
      <c r="G58" s="10" t="s">
        <v>131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207</v>
      </c>
      <c r="B59" s="10" t="s">
        <v>135</v>
      </c>
      <c r="C59" s="11">
        <v>6</v>
      </c>
      <c r="D59" s="10" t="s">
        <v>10</v>
      </c>
      <c r="E59" s="10" t="s">
        <v>41</v>
      </c>
      <c r="F59" s="10" t="s">
        <v>93</v>
      </c>
      <c r="G59" s="10" t="s">
        <v>131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208</v>
      </c>
      <c r="B60" s="10" t="s">
        <v>136</v>
      </c>
      <c r="C60" s="11">
        <v>5</v>
      </c>
      <c r="D60" s="10" t="s">
        <v>10</v>
      </c>
      <c r="E60" s="10" t="s">
        <v>41</v>
      </c>
      <c r="F60" s="10" t="s">
        <v>93</v>
      </c>
      <c r="G60" s="10" t="s">
        <v>131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209</v>
      </c>
      <c r="B61" s="10" t="s">
        <v>137</v>
      </c>
      <c r="C61" s="11">
        <v>6</v>
      </c>
      <c r="D61" s="10" t="s">
        <v>10</v>
      </c>
      <c r="E61" s="10" t="s">
        <v>41</v>
      </c>
      <c r="F61" s="10" t="s">
        <v>93</v>
      </c>
      <c r="G61" s="10" t="s">
        <v>131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210</v>
      </c>
      <c r="B62" s="10" t="s">
        <v>138</v>
      </c>
      <c r="C62" s="11">
        <v>5</v>
      </c>
      <c r="D62" s="10" t="s">
        <v>10</v>
      </c>
      <c r="E62" s="10" t="s">
        <v>41</v>
      </c>
      <c r="F62" s="10" t="s">
        <v>93</v>
      </c>
      <c r="G62" s="10" t="s">
        <v>131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211</v>
      </c>
      <c r="B63" s="10" t="s">
        <v>139</v>
      </c>
      <c r="C63" s="11">
        <v>6</v>
      </c>
      <c r="D63" s="10" t="s">
        <v>10</v>
      </c>
      <c r="E63" s="10" t="s">
        <v>41</v>
      </c>
      <c r="F63" s="10" t="s">
        <v>93</v>
      </c>
      <c r="G63" s="10" t="s">
        <v>131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212</v>
      </c>
      <c r="B64" s="10" t="s">
        <v>140</v>
      </c>
      <c r="C64" s="11">
        <v>6</v>
      </c>
      <c r="D64" s="10" t="s">
        <v>10</v>
      </c>
      <c r="E64" s="10" t="s">
        <v>41</v>
      </c>
      <c r="F64" s="10" t="s">
        <v>93</v>
      </c>
      <c r="G64" s="10" t="s">
        <v>131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213</v>
      </c>
      <c r="B65" s="10" t="s">
        <v>141</v>
      </c>
      <c r="C65" s="11">
        <v>5</v>
      </c>
      <c r="D65" s="10" t="s">
        <v>10</v>
      </c>
      <c r="E65" s="10" t="s">
        <v>41</v>
      </c>
      <c r="F65" s="10" t="s">
        <v>93</v>
      </c>
      <c r="G65" s="10" t="s">
        <v>131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214</v>
      </c>
      <c r="B66" s="10" t="s">
        <v>142</v>
      </c>
      <c r="C66" s="11">
        <v>5</v>
      </c>
      <c r="D66" s="10" t="s">
        <v>10</v>
      </c>
      <c r="E66" s="10" t="s">
        <v>41</v>
      </c>
      <c r="F66" s="10" t="s">
        <v>93</v>
      </c>
      <c r="G66" s="10" t="s">
        <v>131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215</v>
      </c>
      <c r="B67" s="10" t="s">
        <v>143</v>
      </c>
      <c r="C67" s="11">
        <v>6</v>
      </c>
      <c r="D67" s="10" t="s">
        <v>10</v>
      </c>
      <c r="E67" s="10" t="s">
        <v>41</v>
      </c>
      <c r="F67" s="10" t="s">
        <v>93</v>
      </c>
      <c r="G67" s="10" t="s">
        <v>131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216</v>
      </c>
      <c r="B68" s="10" t="s">
        <v>144</v>
      </c>
      <c r="C68" s="11">
        <v>5</v>
      </c>
      <c r="D68" s="10" t="s">
        <v>10</v>
      </c>
      <c r="E68" s="10" t="s">
        <v>41</v>
      </c>
      <c r="F68" s="10" t="s">
        <v>93</v>
      </c>
      <c r="G68" s="10" t="s">
        <v>131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217</v>
      </c>
      <c r="B69" s="10" t="s">
        <v>145</v>
      </c>
      <c r="C69" s="11">
        <v>5</v>
      </c>
      <c r="D69" s="10" t="s">
        <v>10</v>
      </c>
      <c r="E69" s="10" t="s">
        <v>41</v>
      </c>
      <c r="F69" s="10" t="s">
        <v>93</v>
      </c>
      <c r="G69" s="10" t="s">
        <v>131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218</v>
      </c>
      <c r="B70" s="10" t="s">
        <v>146</v>
      </c>
      <c r="C70" s="11">
        <v>6</v>
      </c>
      <c r="D70" s="10" t="s">
        <v>10</v>
      </c>
      <c r="E70" s="10" t="s">
        <v>41</v>
      </c>
      <c r="F70" s="10" t="s">
        <v>93</v>
      </c>
      <c r="G70" s="10" t="s">
        <v>131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219</v>
      </c>
      <c r="B71" s="10" t="s">
        <v>147</v>
      </c>
      <c r="C71" s="11">
        <v>6</v>
      </c>
      <c r="D71" s="10" t="s">
        <v>10</v>
      </c>
      <c r="E71" s="10" t="s">
        <v>41</v>
      </c>
      <c r="F71" s="10" t="s">
        <v>93</v>
      </c>
      <c r="G71" s="10" t="s">
        <v>131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220</v>
      </c>
      <c r="B72" s="10" t="s">
        <v>148</v>
      </c>
      <c r="C72" s="11">
        <v>5</v>
      </c>
      <c r="D72" s="10" t="s">
        <v>10</v>
      </c>
      <c r="E72" s="10" t="s">
        <v>41</v>
      </c>
      <c r="F72" s="10" t="s">
        <v>93</v>
      </c>
      <c r="G72" s="10" t="s">
        <v>131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221</v>
      </c>
      <c r="B73" s="10" t="s">
        <v>149</v>
      </c>
      <c r="C73" s="11">
        <v>6</v>
      </c>
      <c r="D73" s="10" t="s">
        <v>10</v>
      </c>
      <c r="E73" s="10" t="s">
        <v>41</v>
      </c>
      <c r="F73" s="10" t="s">
        <v>93</v>
      </c>
      <c r="G73" s="10" t="s">
        <v>131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222</v>
      </c>
      <c r="B74" s="10" t="s">
        <v>150</v>
      </c>
      <c r="C74" s="11">
        <v>6</v>
      </c>
      <c r="D74" s="10" t="s">
        <v>10</v>
      </c>
      <c r="E74" s="10" t="s">
        <v>41</v>
      </c>
      <c r="F74" s="10" t="s">
        <v>93</v>
      </c>
      <c r="G74" s="10" t="s">
        <v>131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223</v>
      </c>
      <c r="B75" s="10" t="s">
        <v>151</v>
      </c>
      <c r="C75" s="11">
        <v>6</v>
      </c>
      <c r="D75" s="10" t="s">
        <v>10</v>
      </c>
      <c r="E75" s="10" t="s">
        <v>41</v>
      </c>
      <c r="F75" s="10" t="s">
        <v>93</v>
      </c>
      <c r="G75" s="10" t="s">
        <v>131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224</v>
      </c>
      <c r="B76" s="10" t="s">
        <v>152</v>
      </c>
      <c r="C76" s="11">
        <v>5</v>
      </c>
      <c r="D76" s="10" t="s">
        <v>10</v>
      </c>
      <c r="E76" s="10" t="s">
        <v>41</v>
      </c>
      <c r="F76" s="10" t="s">
        <v>93</v>
      </c>
      <c r="G76" s="10" t="s">
        <v>131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225</v>
      </c>
      <c r="B77" s="10" t="s">
        <v>153</v>
      </c>
      <c r="C77" s="11">
        <v>6</v>
      </c>
      <c r="D77" s="10" t="s">
        <v>10</v>
      </c>
      <c r="E77" s="10" t="s">
        <v>41</v>
      </c>
      <c r="F77" s="10" t="s">
        <v>93</v>
      </c>
      <c r="G77" s="10" t="s">
        <v>131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226</v>
      </c>
      <c r="B78" s="10" t="s">
        <v>154</v>
      </c>
      <c r="C78" s="11">
        <v>8</v>
      </c>
      <c r="D78" s="10" t="s">
        <v>10</v>
      </c>
      <c r="E78" s="10" t="s">
        <v>11</v>
      </c>
      <c r="F78" s="10" t="s">
        <v>155</v>
      </c>
      <c r="G78" s="10" t="s">
        <v>156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227</v>
      </c>
      <c r="B79" s="10" t="s">
        <v>157</v>
      </c>
      <c r="C79" s="11">
        <v>7</v>
      </c>
      <c r="D79" s="10" t="s">
        <v>10</v>
      </c>
      <c r="E79" s="10" t="s">
        <v>11</v>
      </c>
      <c r="F79" s="10" t="s">
        <v>155</v>
      </c>
      <c r="G79" s="10" t="s">
        <v>156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228</v>
      </c>
      <c r="B80" s="10" t="s">
        <v>158</v>
      </c>
      <c r="C80" s="11">
        <v>7</v>
      </c>
      <c r="D80" s="10" t="s">
        <v>10</v>
      </c>
      <c r="E80" s="10" t="s">
        <v>11</v>
      </c>
      <c r="F80" s="10" t="s">
        <v>155</v>
      </c>
      <c r="G80" s="10" t="s">
        <v>156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229</v>
      </c>
      <c r="B81" s="10" t="s">
        <v>159</v>
      </c>
      <c r="C81" s="11">
        <v>7</v>
      </c>
      <c r="D81" s="10" t="s">
        <v>10</v>
      </c>
      <c r="E81" s="10" t="s">
        <v>11</v>
      </c>
      <c r="F81" s="10" t="s">
        <v>155</v>
      </c>
      <c r="G81" s="10" t="s">
        <v>156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230</v>
      </c>
      <c r="B82" s="10" t="s">
        <v>160</v>
      </c>
      <c r="C82" s="11">
        <v>8</v>
      </c>
      <c r="D82" s="10" t="s">
        <v>10</v>
      </c>
      <c r="E82" s="10" t="s">
        <v>11</v>
      </c>
      <c r="F82" s="10" t="s">
        <v>155</v>
      </c>
      <c r="G82" s="10" t="s">
        <v>156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231</v>
      </c>
      <c r="B83" s="10" t="s">
        <v>161</v>
      </c>
      <c r="C83" s="11">
        <v>7</v>
      </c>
      <c r="D83" s="10" t="s">
        <v>10</v>
      </c>
      <c r="E83" s="10" t="s">
        <v>11</v>
      </c>
      <c r="F83" s="10" t="s">
        <v>155</v>
      </c>
      <c r="G83" s="10" t="s">
        <v>156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232</v>
      </c>
      <c r="B84" s="10" t="s">
        <v>162</v>
      </c>
      <c r="C84" s="11">
        <v>7</v>
      </c>
      <c r="D84" s="10" t="s">
        <v>10</v>
      </c>
      <c r="E84" s="10" t="s">
        <v>11</v>
      </c>
      <c r="F84" s="10" t="s">
        <v>155</v>
      </c>
      <c r="G84" s="10" t="s">
        <v>156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233</v>
      </c>
      <c r="B85" s="10" t="s">
        <v>163</v>
      </c>
      <c r="C85" s="11">
        <v>7</v>
      </c>
      <c r="D85" s="10" t="s">
        <v>10</v>
      </c>
      <c r="E85" s="10" t="s">
        <v>11</v>
      </c>
      <c r="F85" s="10" t="s">
        <v>155</v>
      </c>
      <c r="G85" s="10" t="s">
        <v>156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234</v>
      </c>
      <c r="B86" s="10" t="s">
        <v>164</v>
      </c>
      <c r="C86" s="11">
        <v>8</v>
      </c>
      <c r="D86" s="10" t="s">
        <v>10</v>
      </c>
      <c r="E86" s="10" t="s">
        <v>11</v>
      </c>
      <c r="F86" s="10" t="s">
        <v>155</v>
      </c>
      <c r="G86" s="10" t="s">
        <v>156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235</v>
      </c>
      <c r="B87" s="10" t="s">
        <v>165</v>
      </c>
      <c r="C87" s="11">
        <v>8</v>
      </c>
      <c r="D87" s="10" t="s">
        <v>10</v>
      </c>
      <c r="E87" s="10" t="s">
        <v>11</v>
      </c>
      <c r="F87" s="10" t="s">
        <v>155</v>
      </c>
      <c r="G87" s="10" t="s">
        <v>156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236</v>
      </c>
      <c r="B88" s="10" t="s">
        <v>166</v>
      </c>
      <c r="C88" s="11">
        <v>8</v>
      </c>
      <c r="D88" s="10" t="s">
        <v>10</v>
      </c>
      <c r="E88" s="10" t="s">
        <v>11</v>
      </c>
      <c r="F88" s="10" t="s">
        <v>155</v>
      </c>
      <c r="G88" s="10" t="s">
        <v>156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237</v>
      </c>
      <c r="B89" s="10" t="s">
        <v>167</v>
      </c>
      <c r="C89" s="11">
        <v>8</v>
      </c>
      <c r="D89" s="10" t="s">
        <v>10</v>
      </c>
      <c r="E89" s="10" t="s">
        <v>41</v>
      </c>
      <c r="F89" s="10" t="s">
        <v>155</v>
      </c>
      <c r="G89" s="10" t="s">
        <v>168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238</v>
      </c>
      <c r="B90" s="10" t="s">
        <v>169</v>
      </c>
      <c r="C90" s="11">
        <v>7</v>
      </c>
      <c r="D90" s="10" t="s">
        <v>10</v>
      </c>
      <c r="E90" s="10" t="s">
        <v>41</v>
      </c>
      <c r="F90" s="10" t="s">
        <v>155</v>
      </c>
      <c r="G90" s="10" t="s">
        <v>168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239</v>
      </c>
      <c r="B91" s="10" t="s">
        <v>170</v>
      </c>
      <c r="C91" s="11">
        <v>8</v>
      </c>
      <c r="D91" s="10" t="s">
        <v>10</v>
      </c>
      <c r="E91" s="10" t="s">
        <v>41</v>
      </c>
      <c r="F91" s="10" t="s">
        <v>155</v>
      </c>
      <c r="G91" s="10" t="s">
        <v>168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240</v>
      </c>
      <c r="B92" s="10" t="s">
        <v>171</v>
      </c>
      <c r="C92" s="11">
        <v>7</v>
      </c>
      <c r="D92" s="10" t="s">
        <v>10</v>
      </c>
      <c r="E92" s="10" t="s">
        <v>41</v>
      </c>
      <c r="F92" s="10" t="s">
        <v>155</v>
      </c>
      <c r="G92" s="10" t="s">
        <v>168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241</v>
      </c>
      <c r="B93" s="10" t="s">
        <v>172</v>
      </c>
      <c r="C93" s="11">
        <v>7</v>
      </c>
      <c r="D93" s="10" t="s">
        <v>10</v>
      </c>
      <c r="E93" s="10" t="s">
        <v>41</v>
      </c>
      <c r="F93" s="10" t="s">
        <v>155</v>
      </c>
      <c r="G93" s="10" t="s">
        <v>168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242</v>
      </c>
      <c r="B94" s="10" t="s">
        <v>173</v>
      </c>
      <c r="C94" s="11">
        <v>7</v>
      </c>
      <c r="D94" s="10" t="s">
        <v>10</v>
      </c>
      <c r="E94" s="10" t="s">
        <v>41</v>
      </c>
      <c r="F94" s="10" t="s">
        <v>155</v>
      </c>
      <c r="G94" s="10" t="s">
        <v>168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243</v>
      </c>
      <c r="B95" s="10" t="s">
        <v>174</v>
      </c>
      <c r="C95" s="11">
        <v>8</v>
      </c>
      <c r="D95" s="10" t="s">
        <v>10</v>
      </c>
      <c r="E95" s="10" t="s">
        <v>41</v>
      </c>
      <c r="F95" s="10" t="s">
        <v>155</v>
      </c>
      <c r="G95" s="10" t="s">
        <v>168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244</v>
      </c>
      <c r="B96" s="10" t="s">
        <v>175</v>
      </c>
      <c r="C96" s="11">
        <v>7</v>
      </c>
      <c r="D96" s="10" t="s">
        <v>10</v>
      </c>
      <c r="E96" s="10" t="s">
        <v>41</v>
      </c>
      <c r="F96" s="10" t="s">
        <v>155</v>
      </c>
      <c r="G96" s="10" t="s">
        <v>168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245</v>
      </c>
      <c r="B97" s="10" t="s">
        <v>176</v>
      </c>
      <c r="C97" s="11">
        <v>8</v>
      </c>
      <c r="D97" s="10" t="s">
        <v>10</v>
      </c>
      <c r="E97" s="10" t="s">
        <v>41</v>
      </c>
      <c r="F97" s="10" t="s">
        <v>155</v>
      </c>
      <c r="G97" s="10" t="s">
        <v>168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246</v>
      </c>
      <c r="B98" s="10" t="s">
        <v>177</v>
      </c>
      <c r="C98" s="11">
        <v>7</v>
      </c>
      <c r="D98" s="10" t="s">
        <v>10</v>
      </c>
      <c r="E98" s="10" t="s">
        <v>41</v>
      </c>
      <c r="F98" s="10" t="s">
        <v>155</v>
      </c>
      <c r="G98" s="10" t="s">
        <v>168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247</v>
      </c>
      <c r="B99" s="10" t="s">
        <v>178</v>
      </c>
      <c r="C99" s="11">
        <v>8</v>
      </c>
      <c r="D99" s="10" t="s">
        <v>10</v>
      </c>
      <c r="E99" s="10" t="s">
        <v>41</v>
      </c>
      <c r="F99" s="10" t="s">
        <v>155</v>
      </c>
      <c r="G99" s="10" t="s">
        <v>168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248</v>
      </c>
      <c r="B100" s="10" t="s">
        <v>179</v>
      </c>
      <c r="C100" s="11">
        <v>8</v>
      </c>
      <c r="D100" s="10" t="s">
        <v>10</v>
      </c>
      <c r="E100" s="10" t="s">
        <v>41</v>
      </c>
      <c r="F100" s="10" t="s">
        <v>155</v>
      </c>
      <c r="G100" s="10" t="s">
        <v>168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249</v>
      </c>
      <c r="B101" s="10" t="s">
        <v>180</v>
      </c>
      <c r="C101" s="11">
        <v>7</v>
      </c>
      <c r="D101" s="10" t="s">
        <v>10</v>
      </c>
      <c r="E101" s="10" t="s">
        <v>41</v>
      </c>
      <c r="F101" s="10" t="s">
        <v>155</v>
      </c>
      <c r="G101" s="10" t="s">
        <v>168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250</v>
      </c>
      <c r="B102" s="10" t="s">
        <v>181</v>
      </c>
      <c r="C102" s="11">
        <v>8</v>
      </c>
      <c r="D102" s="10" t="s">
        <v>10</v>
      </c>
      <c r="E102" s="10" t="s">
        <v>41</v>
      </c>
      <c r="F102" s="10" t="s">
        <v>155</v>
      </c>
      <c r="G102" s="10" t="s">
        <v>168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251</v>
      </c>
      <c r="B103" s="10" t="s">
        <v>182</v>
      </c>
      <c r="C103" s="11">
        <v>7</v>
      </c>
      <c r="D103" s="10" t="s">
        <v>10</v>
      </c>
      <c r="E103" s="10" t="s">
        <v>41</v>
      </c>
      <c r="F103" s="10" t="s">
        <v>155</v>
      </c>
      <c r="G103" s="10" t="s">
        <v>168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252</v>
      </c>
      <c r="B104" s="10" t="s">
        <v>183</v>
      </c>
      <c r="C104" s="11">
        <v>7</v>
      </c>
      <c r="D104" s="10" t="s">
        <v>10</v>
      </c>
      <c r="E104" s="10" t="s">
        <v>41</v>
      </c>
      <c r="F104" s="10" t="s">
        <v>155</v>
      </c>
      <c r="G104" s="10" t="s">
        <v>168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253</v>
      </c>
      <c r="B105" s="10" t="s">
        <v>184</v>
      </c>
      <c r="C105" s="11">
        <v>8</v>
      </c>
      <c r="D105" s="10" t="s">
        <v>10</v>
      </c>
      <c r="E105" s="10" t="s">
        <v>41</v>
      </c>
      <c r="F105" s="10" t="s">
        <v>155</v>
      </c>
      <c r="G105" s="10" t="s">
        <v>168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254</v>
      </c>
      <c r="B106" s="10" t="s">
        <v>185</v>
      </c>
      <c r="C106" s="11" t="s">
        <v>186</v>
      </c>
      <c r="D106" s="10" t="s">
        <v>10</v>
      </c>
      <c r="E106" s="10" t="s">
        <v>41</v>
      </c>
      <c r="F106" s="10" t="s">
        <v>12</v>
      </c>
      <c r="G106" s="10" t="s">
        <v>42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255</v>
      </c>
      <c r="B107" s="10" t="s">
        <v>187</v>
      </c>
      <c r="C107" s="11" t="s">
        <v>186</v>
      </c>
      <c r="D107" s="10" t="s">
        <v>10</v>
      </c>
      <c r="E107" s="10" t="s">
        <v>41</v>
      </c>
      <c r="F107" s="10" t="s">
        <v>12</v>
      </c>
      <c r="G107" s="10" t="s">
        <v>42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256</v>
      </c>
      <c r="B108" s="10" t="s">
        <v>188</v>
      </c>
      <c r="C108" s="11">
        <v>1</v>
      </c>
      <c r="D108" s="10" t="s">
        <v>10</v>
      </c>
      <c r="E108" s="10" t="s">
        <v>41</v>
      </c>
      <c r="F108" s="10" t="s">
        <v>12</v>
      </c>
      <c r="G108" s="10" t="s">
        <v>42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257</v>
      </c>
      <c r="B109" s="10" t="s">
        <v>189</v>
      </c>
      <c r="C109" s="11" t="s">
        <v>186</v>
      </c>
      <c r="D109" s="10" t="s">
        <v>10</v>
      </c>
      <c r="E109" s="10" t="s">
        <v>41</v>
      </c>
      <c r="F109" s="10" t="s">
        <v>12</v>
      </c>
      <c r="G109" s="10" t="s">
        <v>42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258</v>
      </c>
      <c r="B110" s="10" t="s">
        <v>190</v>
      </c>
      <c r="C110" s="11" t="s">
        <v>186</v>
      </c>
      <c r="D110" s="10" t="s">
        <v>10</v>
      </c>
      <c r="E110" s="10" t="s">
        <v>41</v>
      </c>
      <c r="F110" s="10" t="s">
        <v>12</v>
      </c>
      <c r="G110" s="10" t="s">
        <v>42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259</v>
      </c>
      <c r="B111" s="10" t="s">
        <v>191</v>
      </c>
      <c r="C111" s="11">
        <v>2</v>
      </c>
      <c r="D111" s="10" t="s">
        <v>10</v>
      </c>
      <c r="E111" s="10" t="s">
        <v>41</v>
      </c>
      <c r="F111" s="10" t="s">
        <v>12</v>
      </c>
      <c r="G111" s="10" t="s">
        <v>42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260</v>
      </c>
      <c r="B112" s="10" t="s">
        <v>192</v>
      </c>
      <c r="C112" s="11" t="s">
        <v>186</v>
      </c>
      <c r="D112" s="10" t="s">
        <v>10</v>
      </c>
      <c r="E112" s="10" t="s">
        <v>41</v>
      </c>
      <c r="F112" s="10" t="s">
        <v>12</v>
      </c>
      <c r="G112" s="10" t="s">
        <v>42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261</v>
      </c>
      <c r="B113" s="10" t="s">
        <v>193</v>
      </c>
      <c r="C113" s="11">
        <v>2</v>
      </c>
      <c r="D113" s="10" t="s">
        <v>10</v>
      </c>
      <c r="E113" s="10" t="s">
        <v>41</v>
      </c>
      <c r="F113" s="10" t="s">
        <v>12</v>
      </c>
      <c r="G113" s="10" t="s">
        <v>42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262</v>
      </c>
      <c r="B114" s="10" t="s">
        <v>194</v>
      </c>
      <c r="C114" s="11">
        <v>1</v>
      </c>
      <c r="D114" s="10" t="s">
        <v>10</v>
      </c>
      <c r="E114" s="10" t="s">
        <v>41</v>
      </c>
      <c r="F114" s="10" t="s">
        <v>12</v>
      </c>
      <c r="G114" s="10" t="s">
        <v>42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263</v>
      </c>
      <c r="B115" s="10" t="s">
        <v>195</v>
      </c>
      <c r="C115" s="11">
        <v>2</v>
      </c>
      <c r="D115" s="10" t="s">
        <v>10</v>
      </c>
      <c r="E115" s="10" t="s">
        <v>41</v>
      </c>
      <c r="F115" s="10" t="s">
        <v>12</v>
      </c>
      <c r="G115" s="10" t="s">
        <v>42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264</v>
      </c>
      <c r="B116" s="10" t="s">
        <v>196</v>
      </c>
      <c r="C116" s="11" t="s">
        <v>186</v>
      </c>
      <c r="D116" s="10" t="s">
        <v>10</v>
      </c>
      <c r="E116" s="10" t="s">
        <v>41</v>
      </c>
      <c r="F116" s="10" t="s">
        <v>12</v>
      </c>
      <c r="G116" s="10" t="s">
        <v>42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265</v>
      </c>
      <c r="B117" s="10" t="s">
        <v>197</v>
      </c>
      <c r="C117" s="11">
        <v>2</v>
      </c>
      <c r="D117" s="10" t="s">
        <v>10</v>
      </c>
      <c r="E117" s="10" t="s">
        <v>41</v>
      </c>
      <c r="F117" s="10" t="s">
        <v>12</v>
      </c>
      <c r="G117" s="10" t="s">
        <v>42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266</v>
      </c>
      <c r="B118" s="10" t="s">
        <v>198</v>
      </c>
      <c r="C118" s="11">
        <v>2</v>
      </c>
      <c r="D118" s="10" t="s">
        <v>10</v>
      </c>
      <c r="E118" s="10" t="s">
        <v>41</v>
      </c>
      <c r="F118" s="10" t="s">
        <v>12</v>
      </c>
      <c r="G118" s="10" t="s">
        <v>42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267</v>
      </c>
      <c r="B119" s="10" t="s">
        <v>199</v>
      </c>
      <c r="C119" s="11">
        <v>2</v>
      </c>
      <c r="D119" s="10" t="s">
        <v>10</v>
      </c>
      <c r="E119" s="10" t="s">
        <v>41</v>
      </c>
      <c r="F119" s="10" t="s">
        <v>12</v>
      </c>
      <c r="G119" s="10" t="s">
        <v>42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268</v>
      </c>
      <c r="B120" s="10" t="s">
        <v>200</v>
      </c>
      <c r="C120" s="11" t="s">
        <v>186</v>
      </c>
      <c r="D120" s="10" t="s">
        <v>10</v>
      </c>
      <c r="E120" s="10" t="s">
        <v>41</v>
      </c>
      <c r="F120" s="10" t="s">
        <v>12</v>
      </c>
      <c r="G120" s="10" t="s">
        <v>42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269</v>
      </c>
      <c r="B121" s="10" t="s">
        <v>201</v>
      </c>
      <c r="C121" s="11">
        <v>2</v>
      </c>
      <c r="D121" s="10" t="s">
        <v>10</v>
      </c>
      <c r="E121" s="10" t="s">
        <v>41</v>
      </c>
      <c r="F121" s="10" t="s">
        <v>12</v>
      </c>
      <c r="G121" s="10" t="s">
        <v>42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270</v>
      </c>
      <c r="B122" s="10" t="s">
        <v>202</v>
      </c>
      <c r="C122" s="11" t="s">
        <v>186</v>
      </c>
      <c r="D122" s="10" t="s">
        <v>10</v>
      </c>
      <c r="E122" s="10" t="s">
        <v>41</v>
      </c>
      <c r="F122" s="10" t="s">
        <v>12</v>
      </c>
      <c r="G122" s="10" t="s">
        <v>42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271</v>
      </c>
      <c r="B123" s="10" t="s">
        <v>203</v>
      </c>
      <c r="C123" s="11" t="s">
        <v>186</v>
      </c>
      <c r="D123" s="10" t="s">
        <v>10</v>
      </c>
      <c r="E123" s="10" t="s">
        <v>41</v>
      </c>
      <c r="F123" s="10" t="s">
        <v>12</v>
      </c>
      <c r="G123" s="10" t="s">
        <v>42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272</v>
      </c>
      <c r="B124" s="10" t="s">
        <v>204</v>
      </c>
      <c r="C124" s="11">
        <v>1</v>
      </c>
      <c r="D124" s="10" t="s">
        <v>10</v>
      </c>
      <c r="E124" s="10" t="s">
        <v>41</v>
      </c>
      <c r="F124" s="10" t="s">
        <v>12</v>
      </c>
      <c r="G124" s="10" t="s">
        <v>42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273</v>
      </c>
      <c r="B125" s="10" t="s">
        <v>205</v>
      </c>
      <c r="C125" s="11" t="s">
        <v>186</v>
      </c>
      <c r="D125" s="10" t="s">
        <v>10</v>
      </c>
      <c r="E125" s="10" t="s">
        <v>41</v>
      </c>
      <c r="F125" s="10" t="s">
        <v>12</v>
      </c>
      <c r="G125" s="10" t="s">
        <v>42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274</v>
      </c>
      <c r="B126" s="10" t="s">
        <v>206</v>
      </c>
      <c r="C126" s="11" t="s">
        <v>186</v>
      </c>
      <c r="D126" s="10" t="s">
        <v>10</v>
      </c>
      <c r="E126" s="10" t="s">
        <v>41</v>
      </c>
      <c r="F126" s="10" t="s">
        <v>12</v>
      </c>
      <c r="G126" s="10" t="s">
        <v>42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275</v>
      </c>
      <c r="B127" s="10" t="s">
        <v>207</v>
      </c>
      <c r="C127" s="11" t="s">
        <v>186</v>
      </c>
      <c r="D127" s="10" t="s">
        <v>10</v>
      </c>
      <c r="E127" s="10" t="s">
        <v>41</v>
      </c>
      <c r="F127" s="10" t="s">
        <v>12</v>
      </c>
      <c r="G127" s="10" t="s">
        <v>42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276</v>
      </c>
      <c r="B128" s="10" t="s">
        <v>208</v>
      </c>
      <c r="C128" s="11">
        <v>1</v>
      </c>
      <c r="D128" s="10" t="s">
        <v>10</v>
      </c>
      <c r="E128" s="10" t="s">
        <v>41</v>
      </c>
      <c r="F128" s="10" t="s">
        <v>12</v>
      </c>
      <c r="G128" s="10" t="s">
        <v>42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277</v>
      </c>
      <c r="B129" s="10" t="s">
        <v>209</v>
      </c>
      <c r="C129" s="11">
        <v>2</v>
      </c>
      <c r="D129" s="10" t="s">
        <v>10</v>
      </c>
      <c r="E129" s="10" t="s">
        <v>41</v>
      </c>
      <c r="F129" s="10" t="s">
        <v>12</v>
      </c>
      <c r="G129" s="10" t="s">
        <v>42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278</v>
      </c>
      <c r="B130" s="10" t="s">
        <v>210</v>
      </c>
      <c r="C130" s="11">
        <v>1</v>
      </c>
      <c r="D130" s="10" t="s">
        <v>10</v>
      </c>
      <c r="E130" s="10" t="s">
        <v>11</v>
      </c>
      <c r="F130" s="10" t="s">
        <v>12</v>
      </c>
      <c r="G130" s="10" t="s">
        <v>13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279</v>
      </c>
      <c r="B131" s="10" t="s">
        <v>211</v>
      </c>
      <c r="C131" s="11">
        <v>1</v>
      </c>
      <c r="D131" s="10" t="s">
        <v>10</v>
      </c>
      <c r="E131" s="10" t="s">
        <v>11</v>
      </c>
      <c r="F131" s="10" t="s">
        <v>12</v>
      </c>
      <c r="G131" s="10" t="s">
        <v>13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280</v>
      </c>
      <c r="B132" s="10" t="s">
        <v>212</v>
      </c>
      <c r="C132" s="11" t="s">
        <v>186</v>
      </c>
      <c r="D132" s="10" t="s">
        <v>10</v>
      </c>
      <c r="E132" s="10" t="s">
        <v>11</v>
      </c>
      <c r="F132" s="10" t="s">
        <v>12</v>
      </c>
      <c r="G132" s="10" t="s">
        <v>13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281</v>
      </c>
      <c r="B133" s="10" t="s">
        <v>213</v>
      </c>
      <c r="C133" s="11" t="s">
        <v>186</v>
      </c>
      <c r="D133" s="10" t="s">
        <v>10</v>
      </c>
      <c r="E133" s="10" t="s">
        <v>11</v>
      </c>
      <c r="F133" s="10" t="s">
        <v>12</v>
      </c>
      <c r="G133" s="10" t="s">
        <v>13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282</v>
      </c>
      <c r="B134" s="10" t="s">
        <v>214</v>
      </c>
      <c r="C134" s="11">
        <v>1</v>
      </c>
      <c r="D134" s="10" t="s">
        <v>10</v>
      </c>
      <c r="E134" s="10" t="s">
        <v>11</v>
      </c>
      <c r="F134" s="10" t="s">
        <v>12</v>
      </c>
      <c r="G134" s="10" t="s">
        <v>13</v>
      </c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283</v>
      </c>
      <c r="B135" s="10" t="s">
        <v>215</v>
      </c>
      <c r="C135" s="11" t="s">
        <v>186</v>
      </c>
      <c r="D135" s="10" t="s">
        <v>10</v>
      </c>
      <c r="E135" s="10" t="s">
        <v>11</v>
      </c>
      <c r="F135" s="10" t="s">
        <v>12</v>
      </c>
      <c r="G135" s="10" t="s">
        <v>13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284</v>
      </c>
      <c r="B136" s="10" t="s">
        <v>216</v>
      </c>
      <c r="C136" s="11">
        <v>2</v>
      </c>
      <c r="D136" s="10" t="s">
        <v>10</v>
      </c>
      <c r="E136" s="10" t="s">
        <v>11</v>
      </c>
      <c r="F136" s="10" t="s">
        <v>12</v>
      </c>
      <c r="G136" s="10" t="s">
        <v>13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285</v>
      </c>
      <c r="B137" s="10" t="s">
        <v>217</v>
      </c>
      <c r="C137" s="11">
        <v>1</v>
      </c>
      <c r="D137" s="10" t="s">
        <v>10</v>
      </c>
      <c r="E137" s="10" t="s">
        <v>11</v>
      </c>
      <c r="F137" s="10" t="s">
        <v>12</v>
      </c>
      <c r="G137" s="10" t="s">
        <v>13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286</v>
      </c>
      <c r="B138" s="10" t="s">
        <v>218</v>
      </c>
      <c r="C138" s="11" t="s">
        <v>186</v>
      </c>
      <c r="D138" s="10" t="s">
        <v>10</v>
      </c>
      <c r="E138" s="10" t="s">
        <v>11</v>
      </c>
      <c r="F138" s="10" t="s">
        <v>12</v>
      </c>
      <c r="G138" s="10" t="s">
        <v>13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287</v>
      </c>
      <c r="B139" s="10" t="s">
        <v>219</v>
      </c>
      <c r="C139" s="11">
        <v>1</v>
      </c>
      <c r="D139" s="10" t="s">
        <v>10</v>
      </c>
      <c r="E139" s="10" t="s">
        <v>11</v>
      </c>
      <c r="F139" s="10" t="s">
        <v>12</v>
      </c>
      <c r="G139" s="10" t="s">
        <v>13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288</v>
      </c>
      <c r="B140" s="10" t="s">
        <v>220</v>
      </c>
      <c r="C140" s="11">
        <v>1</v>
      </c>
      <c r="D140" s="10" t="s">
        <v>10</v>
      </c>
      <c r="E140" s="10" t="s">
        <v>11</v>
      </c>
      <c r="F140" s="10" t="s">
        <v>12</v>
      </c>
      <c r="G140" s="10" t="s">
        <v>13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289</v>
      </c>
      <c r="B141" s="10" t="s">
        <v>221</v>
      </c>
      <c r="C141" s="11">
        <v>2</v>
      </c>
      <c r="D141" s="10" t="s">
        <v>10</v>
      </c>
      <c r="E141" s="10" t="s">
        <v>11</v>
      </c>
      <c r="F141" s="10" t="s">
        <v>12</v>
      </c>
      <c r="G141" s="10" t="s">
        <v>13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290</v>
      </c>
      <c r="B142" s="10" t="s">
        <v>222</v>
      </c>
      <c r="C142" s="11">
        <v>1</v>
      </c>
      <c r="D142" s="10" t="s">
        <v>10</v>
      </c>
      <c r="E142" s="10" t="s">
        <v>11</v>
      </c>
      <c r="F142" s="10" t="s">
        <v>12</v>
      </c>
      <c r="G142" s="10" t="s">
        <v>13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291</v>
      </c>
      <c r="B143" s="10" t="s">
        <v>223</v>
      </c>
      <c r="C143" s="11">
        <v>1</v>
      </c>
      <c r="D143" s="10" t="s">
        <v>10</v>
      </c>
      <c r="E143" s="10" t="s">
        <v>11</v>
      </c>
      <c r="F143" s="10" t="s">
        <v>12</v>
      </c>
      <c r="G143" s="10" t="s">
        <v>13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292</v>
      </c>
      <c r="B144" s="10" t="s">
        <v>224</v>
      </c>
      <c r="C144" s="11" t="s">
        <v>186</v>
      </c>
      <c r="D144" s="10" t="s">
        <v>10</v>
      </c>
      <c r="E144" s="10" t="s">
        <v>11</v>
      </c>
      <c r="F144" s="10" t="s">
        <v>12</v>
      </c>
      <c r="G144" s="10" t="s">
        <v>13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293</v>
      </c>
      <c r="B145" s="10" t="s">
        <v>225</v>
      </c>
      <c r="C145" s="11">
        <v>1</v>
      </c>
      <c r="D145" s="10" t="s">
        <v>10</v>
      </c>
      <c r="E145" s="10" t="s">
        <v>11</v>
      </c>
      <c r="F145" s="10" t="s">
        <v>12</v>
      </c>
      <c r="G145" s="10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294</v>
      </c>
      <c r="B146" s="10" t="s">
        <v>226</v>
      </c>
      <c r="C146" s="11">
        <v>1</v>
      </c>
      <c r="D146" s="10" t="s">
        <v>10</v>
      </c>
      <c r="E146" s="10" t="s">
        <v>11</v>
      </c>
      <c r="F146" s="10" t="s">
        <v>12</v>
      </c>
      <c r="G146" s="10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295</v>
      </c>
      <c r="B147" s="10" t="s">
        <v>227</v>
      </c>
      <c r="C147" s="11">
        <v>2</v>
      </c>
      <c r="D147" s="10" t="s">
        <v>10</v>
      </c>
      <c r="E147" s="10" t="s">
        <v>11</v>
      </c>
      <c r="F147" s="10" t="s">
        <v>12</v>
      </c>
      <c r="G147" s="10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296</v>
      </c>
      <c r="B148" s="10" t="s">
        <v>228</v>
      </c>
      <c r="C148" s="11">
        <v>1</v>
      </c>
      <c r="D148" s="10" t="s">
        <v>10</v>
      </c>
      <c r="E148" s="10" t="s">
        <v>11</v>
      </c>
      <c r="F148" s="10" t="s">
        <v>12</v>
      </c>
      <c r="G148" s="10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297</v>
      </c>
      <c r="B149" s="10" t="s">
        <v>229</v>
      </c>
      <c r="C149" s="11">
        <v>2</v>
      </c>
      <c r="D149" s="10" t="s">
        <v>10</v>
      </c>
      <c r="E149" s="10" t="s">
        <v>11</v>
      </c>
      <c r="F149" s="10" t="s">
        <v>12</v>
      </c>
      <c r="G149" s="10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298</v>
      </c>
      <c r="B150" s="10" t="s">
        <v>230</v>
      </c>
      <c r="C150" s="11">
        <v>1</v>
      </c>
      <c r="D150" s="10" t="s">
        <v>10</v>
      </c>
      <c r="E150" s="10" t="s">
        <v>11</v>
      </c>
      <c r="F150" s="10" t="s">
        <v>12</v>
      </c>
      <c r="G150" s="10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299</v>
      </c>
      <c r="B151" s="10" t="s">
        <v>231</v>
      </c>
      <c r="C151" s="11" t="s">
        <v>186</v>
      </c>
      <c r="D151" s="10" t="s">
        <v>10</v>
      </c>
      <c r="E151" s="10" t="s">
        <v>11</v>
      </c>
      <c r="F151" s="10" t="s">
        <v>12</v>
      </c>
      <c r="G151" s="10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300</v>
      </c>
      <c r="B152" s="10" t="s">
        <v>232</v>
      </c>
      <c r="C152" s="11">
        <v>2</v>
      </c>
      <c r="D152" s="10" t="s">
        <v>10</v>
      </c>
      <c r="E152" s="10" t="s">
        <v>11</v>
      </c>
      <c r="F152" s="10" t="s">
        <v>12</v>
      </c>
      <c r="G152" s="10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301</v>
      </c>
      <c r="B153" s="10" t="s">
        <v>233</v>
      </c>
      <c r="C153" s="11">
        <v>2</v>
      </c>
      <c r="D153" s="10" t="s">
        <v>10</v>
      </c>
      <c r="E153" s="10" t="s">
        <v>11</v>
      </c>
      <c r="F153" s="10" t="s">
        <v>12</v>
      </c>
      <c r="G153" s="10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302</v>
      </c>
      <c r="B154" s="10" t="s">
        <v>234</v>
      </c>
      <c r="C154" s="11" t="s">
        <v>186</v>
      </c>
      <c r="D154" s="10" t="s">
        <v>10</v>
      </c>
      <c r="E154" s="10" t="s">
        <v>11</v>
      </c>
      <c r="F154" s="10" t="s">
        <v>12</v>
      </c>
      <c r="G154" s="10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303</v>
      </c>
      <c r="B155" s="10" t="s">
        <v>235</v>
      </c>
      <c r="C155" s="11" t="s">
        <v>186</v>
      </c>
      <c r="D155" s="10" t="s">
        <v>10</v>
      </c>
      <c r="E155" s="10" t="s">
        <v>11</v>
      </c>
      <c r="F155" s="10" t="s">
        <v>12</v>
      </c>
      <c r="G155" s="10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304</v>
      </c>
      <c r="B156" s="10" t="s">
        <v>236</v>
      </c>
      <c r="C156" s="11" t="s">
        <v>186</v>
      </c>
      <c r="D156" s="10" t="s">
        <v>10</v>
      </c>
      <c r="E156" s="10" t="s">
        <v>11</v>
      </c>
      <c r="F156" s="10" t="s">
        <v>12</v>
      </c>
      <c r="G156" s="10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305</v>
      </c>
      <c r="B157" s="10" t="s">
        <v>237</v>
      </c>
      <c r="C157" s="11">
        <v>2</v>
      </c>
      <c r="D157" s="10" t="s">
        <v>10</v>
      </c>
      <c r="E157" s="10" t="s">
        <v>11</v>
      </c>
      <c r="F157" s="10" t="s">
        <v>12</v>
      </c>
      <c r="G157" s="10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306</v>
      </c>
      <c r="B158" s="10" t="s">
        <v>238</v>
      </c>
      <c r="C158" s="11">
        <v>1</v>
      </c>
      <c r="D158" s="10" t="s">
        <v>10</v>
      </c>
      <c r="E158" s="10" t="s">
        <v>11</v>
      </c>
      <c r="F158" s="10" t="s">
        <v>12</v>
      </c>
      <c r="G158" s="10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307</v>
      </c>
      <c r="B159" s="10" t="s">
        <v>239</v>
      </c>
      <c r="C159" s="11" t="s">
        <v>186</v>
      </c>
      <c r="D159" s="10" t="s">
        <v>10</v>
      </c>
      <c r="E159" s="10" t="s">
        <v>11</v>
      </c>
      <c r="F159" s="10" t="s">
        <v>12</v>
      </c>
      <c r="G159" s="10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308</v>
      </c>
      <c r="B160" s="10" t="s">
        <v>240</v>
      </c>
      <c r="C160" s="11" t="s">
        <v>186</v>
      </c>
      <c r="D160" s="10" t="s">
        <v>10</v>
      </c>
      <c r="E160" s="10" t="s">
        <v>11</v>
      </c>
      <c r="F160" s="10" t="s">
        <v>12</v>
      </c>
      <c r="G160" s="10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415</v>
      </c>
      <c r="B161" s="10" t="s">
        <v>241</v>
      </c>
      <c r="C161" s="11" t="s">
        <v>186</v>
      </c>
      <c r="D161" s="10" t="s">
        <v>67</v>
      </c>
      <c r="E161" s="10" t="s">
        <v>242</v>
      </c>
      <c r="F161" s="10" t="s">
        <v>12</v>
      </c>
      <c r="G161" s="10" t="s">
        <v>42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416</v>
      </c>
      <c r="B162" s="10" t="s">
        <v>243</v>
      </c>
      <c r="C162" s="11">
        <v>2</v>
      </c>
      <c r="D162" s="10" t="s">
        <v>67</v>
      </c>
      <c r="E162" s="10" t="s">
        <v>242</v>
      </c>
      <c r="F162" s="10" t="s">
        <v>12</v>
      </c>
      <c r="G162" s="10" t="s">
        <v>42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417</v>
      </c>
      <c r="B163" s="10" t="s">
        <v>244</v>
      </c>
      <c r="C163" s="11">
        <v>5</v>
      </c>
      <c r="D163" s="10" t="s">
        <v>67</v>
      </c>
      <c r="E163" s="10" t="s">
        <v>11</v>
      </c>
      <c r="F163" s="10" t="s">
        <v>93</v>
      </c>
      <c r="G163" s="10" t="s">
        <v>94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418</v>
      </c>
      <c r="B164" s="10" t="s">
        <v>245</v>
      </c>
      <c r="C164" s="11">
        <v>4</v>
      </c>
      <c r="D164" s="10" t="s">
        <v>67</v>
      </c>
      <c r="E164" s="10" t="s">
        <v>11</v>
      </c>
      <c r="F164" s="10" t="s">
        <v>12</v>
      </c>
      <c r="G164" s="10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419</v>
      </c>
      <c r="B165" s="10" t="s">
        <v>246</v>
      </c>
      <c r="C165" s="11">
        <v>5</v>
      </c>
      <c r="D165" s="10" t="s">
        <v>67</v>
      </c>
      <c r="E165" s="10" t="s">
        <v>242</v>
      </c>
      <c r="F165" s="10" t="s">
        <v>93</v>
      </c>
      <c r="G165" s="10" t="s">
        <v>131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420</v>
      </c>
      <c r="B166" s="10" t="s">
        <v>247</v>
      </c>
      <c r="C166" s="11">
        <v>5</v>
      </c>
      <c r="D166" s="10" t="s">
        <v>67</v>
      </c>
      <c r="E166" s="10" t="s">
        <v>242</v>
      </c>
      <c r="F166" s="10" t="s">
        <v>93</v>
      </c>
      <c r="G166" s="10" t="s">
        <v>131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421</v>
      </c>
      <c r="B167" s="10" t="s">
        <v>248</v>
      </c>
      <c r="C167" s="11">
        <v>1</v>
      </c>
      <c r="D167" s="10" t="s">
        <v>67</v>
      </c>
      <c r="E167" s="10" t="s">
        <v>242</v>
      </c>
      <c r="F167" s="10" t="s">
        <v>12</v>
      </c>
      <c r="G167" s="10" t="s">
        <v>42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422</v>
      </c>
      <c r="B168" s="10" t="s">
        <v>249</v>
      </c>
      <c r="C168" s="11">
        <v>7</v>
      </c>
      <c r="D168" s="10" t="s">
        <v>67</v>
      </c>
      <c r="E168" s="10" t="s">
        <v>242</v>
      </c>
      <c r="F168" s="10" t="s">
        <v>155</v>
      </c>
      <c r="G168" s="10" t="s">
        <v>168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423</v>
      </c>
      <c r="B169" s="10" t="s">
        <v>250</v>
      </c>
      <c r="C169" s="11">
        <v>3</v>
      </c>
      <c r="D169" s="10" t="s">
        <v>67</v>
      </c>
      <c r="E169" s="10" t="s">
        <v>242</v>
      </c>
      <c r="F169" s="10" t="s">
        <v>12</v>
      </c>
      <c r="G169" s="10" t="s">
        <v>42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424</v>
      </c>
      <c r="B170" s="10" t="s">
        <v>251</v>
      </c>
      <c r="C170" s="11">
        <v>2</v>
      </c>
      <c r="D170" s="10" t="s">
        <v>67</v>
      </c>
      <c r="E170" s="10" t="s">
        <v>242</v>
      </c>
      <c r="F170" s="10" t="s">
        <v>12</v>
      </c>
      <c r="G170" s="10" t="s">
        <v>42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425</v>
      </c>
      <c r="B171" s="10" t="s">
        <v>252</v>
      </c>
      <c r="C171" s="11" t="s">
        <v>186</v>
      </c>
      <c r="D171" s="10" t="s">
        <v>67</v>
      </c>
      <c r="E171" s="10" t="s">
        <v>242</v>
      </c>
      <c r="F171" s="10" t="s">
        <v>12</v>
      </c>
      <c r="G171" s="10" t="s">
        <v>42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426</v>
      </c>
      <c r="B172" s="10" t="s">
        <v>253</v>
      </c>
      <c r="C172" s="11">
        <v>2</v>
      </c>
      <c r="D172" s="10" t="s">
        <v>67</v>
      </c>
      <c r="E172" s="10" t="s">
        <v>11</v>
      </c>
      <c r="F172" s="10" t="s">
        <v>12</v>
      </c>
      <c r="G172" s="10" t="s">
        <v>13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427</v>
      </c>
      <c r="B173" s="10" t="s">
        <v>254</v>
      </c>
      <c r="C173" s="11">
        <v>5</v>
      </c>
      <c r="D173" s="10" t="s">
        <v>67</v>
      </c>
      <c r="E173" s="10" t="s">
        <v>242</v>
      </c>
      <c r="F173" s="10" t="s">
        <v>93</v>
      </c>
      <c r="G173" s="10" t="s">
        <v>131</v>
      </c>
      <c r="H173" s="6"/>
      <c r="I173" s="4"/>
      <c r="J173" s="4"/>
      <c r="K173" s="4"/>
      <c r="L173" s="4"/>
      <c r="M173" s="7"/>
      <c r="N173" s="3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428</v>
      </c>
      <c r="B174" s="10" t="s">
        <v>255</v>
      </c>
      <c r="C174" s="11">
        <v>3</v>
      </c>
      <c r="D174" s="10" t="s">
        <v>67</v>
      </c>
      <c r="E174" s="10" t="s">
        <v>242</v>
      </c>
      <c r="F174" s="10" t="s">
        <v>12</v>
      </c>
      <c r="G174" s="10" t="s">
        <v>42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429</v>
      </c>
      <c r="B175" s="10" t="s">
        <v>256</v>
      </c>
      <c r="C175" s="11">
        <v>7</v>
      </c>
      <c r="D175" s="10" t="s">
        <v>67</v>
      </c>
      <c r="E175" s="10" t="s">
        <v>242</v>
      </c>
      <c r="F175" s="10" t="s">
        <v>155</v>
      </c>
      <c r="G175" s="10" t="s">
        <v>168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430</v>
      </c>
      <c r="B176" s="10" t="s">
        <v>257</v>
      </c>
      <c r="C176" s="11">
        <v>8</v>
      </c>
      <c r="D176" s="10" t="s">
        <v>67</v>
      </c>
      <c r="E176" s="10" t="s">
        <v>242</v>
      </c>
      <c r="F176" s="10" t="s">
        <v>155</v>
      </c>
      <c r="G176" s="10" t="s">
        <v>168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431</v>
      </c>
      <c r="B177" s="10" t="s">
        <v>258</v>
      </c>
      <c r="C177" s="11">
        <v>5</v>
      </c>
      <c r="D177" s="10" t="s">
        <v>67</v>
      </c>
      <c r="E177" s="10" t="s">
        <v>242</v>
      </c>
      <c r="F177" s="10" t="s">
        <v>93</v>
      </c>
      <c r="G177" s="10" t="s">
        <v>131</v>
      </c>
      <c r="H177" s="6"/>
      <c r="I177" s="4"/>
      <c r="J177" s="6"/>
      <c r="K177" s="4"/>
      <c r="L177" s="4"/>
      <c r="M177" s="7"/>
      <c r="N177" s="3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432</v>
      </c>
      <c r="B178" s="10" t="s">
        <v>259</v>
      </c>
      <c r="C178" s="11">
        <v>5</v>
      </c>
      <c r="D178" s="10" t="s">
        <v>67</v>
      </c>
      <c r="E178" s="10" t="s">
        <v>11</v>
      </c>
      <c r="F178" s="10" t="s">
        <v>93</v>
      </c>
      <c r="G178" s="10" t="s">
        <v>94</v>
      </c>
      <c r="H178" s="6"/>
      <c r="I178" s="4"/>
      <c r="J178" s="7"/>
      <c r="K178" s="7"/>
      <c r="L178" s="7"/>
      <c r="M178" s="7"/>
      <c r="N178" s="3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433</v>
      </c>
      <c r="B179" s="10" t="s">
        <v>260</v>
      </c>
      <c r="C179" s="11">
        <v>5</v>
      </c>
      <c r="D179" s="10" t="s">
        <v>67</v>
      </c>
      <c r="E179" s="10" t="s">
        <v>11</v>
      </c>
      <c r="F179" s="10" t="s">
        <v>93</v>
      </c>
      <c r="G179" s="10" t="s">
        <v>94</v>
      </c>
      <c r="H179" s="6"/>
      <c r="I179" s="4"/>
      <c r="J179" s="7"/>
      <c r="K179" s="7"/>
      <c r="L179" s="7"/>
      <c r="M179" s="7"/>
      <c r="N179" s="3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434</v>
      </c>
      <c r="B180" s="10" t="s">
        <v>261</v>
      </c>
      <c r="C180" s="11">
        <v>7</v>
      </c>
      <c r="D180" s="10" t="s">
        <v>67</v>
      </c>
      <c r="E180" s="10" t="s">
        <v>11</v>
      </c>
      <c r="F180" s="10" t="s">
        <v>155</v>
      </c>
      <c r="G180" s="10" t="s">
        <v>156</v>
      </c>
      <c r="H180" s="6"/>
      <c r="I180" s="4"/>
      <c r="J180" s="7"/>
      <c r="K180" s="7"/>
      <c r="L180" s="7"/>
      <c r="M180" s="7"/>
      <c r="N180" s="3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435</v>
      </c>
      <c r="B181" s="10" t="s">
        <v>262</v>
      </c>
      <c r="C181" s="11">
        <v>4</v>
      </c>
      <c r="D181" s="10" t="s">
        <v>67</v>
      </c>
      <c r="E181" s="10" t="s">
        <v>242</v>
      </c>
      <c r="F181" s="10" t="s">
        <v>12</v>
      </c>
      <c r="G181" s="10" t="s">
        <v>42</v>
      </c>
      <c r="H181" s="6"/>
      <c r="I181" s="4"/>
      <c r="J181" s="7"/>
      <c r="K181" s="7"/>
      <c r="L181" s="7"/>
      <c r="M181" s="7"/>
      <c r="N181" s="3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436</v>
      </c>
      <c r="B182" s="10" t="s">
        <v>263</v>
      </c>
      <c r="C182" s="11">
        <v>3</v>
      </c>
      <c r="D182" s="10" t="s">
        <v>67</v>
      </c>
      <c r="E182" s="10" t="s">
        <v>242</v>
      </c>
      <c r="F182" s="10" t="s">
        <v>12</v>
      </c>
      <c r="G182" s="10" t="s">
        <v>42</v>
      </c>
      <c r="H182" s="6"/>
      <c r="I182" s="4"/>
      <c r="J182" s="6"/>
      <c r="K182" s="7"/>
      <c r="L182" s="7"/>
      <c r="M182" s="7"/>
      <c r="N182" s="3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437</v>
      </c>
      <c r="B183" s="10" t="s">
        <v>264</v>
      </c>
      <c r="C183" s="11">
        <v>5</v>
      </c>
      <c r="D183" s="10" t="s">
        <v>67</v>
      </c>
      <c r="E183" s="10" t="s">
        <v>11</v>
      </c>
      <c r="F183" s="10" t="s">
        <v>93</v>
      </c>
      <c r="G183" s="10" t="s">
        <v>94</v>
      </c>
      <c r="H183" s="6"/>
      <c r="I183" s="4"/>
      <c r="J183" s="4"/>
      <c r="K183" s="7"/>
      <c r="L183" s="7"/>
      <c r="M183" s="7"/>
      <c r="N183" s="3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438</v>
      </c>
      <c r="B184" s="10" t="s">
        <v>265</v>
      </c>
      <c r="C184" s="11">
        <v>7</v>
      </c>
      <c r="D184" s="10" t="s">
        <v>67</v>
      </c>
      <c r="E184" s="10" t="s">
        <v>242</v>
      </c>
      <c r="F184" s="10" t="s">
        <v>155</v>
      </c>
      <c r="G184" s="10" t="s">
        <v>168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439</v>
      </c>
      <c r="B185" s="10" t="s">
        <v>266</v>
      </c>
      <c r="C185" s="11">
        <v>3</v>
      </c>
      <c r="D185" s="10" t="s">
        <v>67</v>
      </c>
      <c r="E185" s="10" t="s">
        <v>11</v>
      </c>
      <c r="F185" s="10" t="s">
        <v>12</v>
      </c>
      <c r="G185" s="10" t="s">
        <v>13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440</v>
      </c>
      <c r="B186" s="10" t="s">
        <v>267</v>
      </c>
      <c r="C186" s="11">
        <v>5</v>
      </c>
      <c r="D186" s="10" t="s">
        <v>67</v>
      </c>
      <c r="E186" s="10" t="s">
        <v>11</v>
      </c>
      <c r="F186" s="10" t="s">
        <v>93</v>
      </c>
      <c r="G186" s="10" t="s">
        <v>94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441</v>
      </c>
      <c r="B187" s="10" t="s">
        <v>268</v>
      </c>
      <c r="C187" s="11">
        <v>1</v>
      </c>
      <c r="D187" s="10" t="s">
        <v>67</v>
      </c>
      <c r="E187" s="10" t="s">
        <v>242</v>
      </c>
      <c r="F187" s="10" t="s">
        <v>12</v>
      </c>
      <c r="G187" s="10" t="s">
        <v>42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442</v>
      </c>
      <c r="B188" s="10" t="s">
        <v>269</v>
      </c>
      <c r="C188" s="11">
        <v>7</v>
      </c>
      <c r="D188" s="10" t="s">
        <v>67</v>
      </c>
      <c r="E188" s="10" t="s">
        <v>242</v>
      </c>
      <c r="F188" s="10" t="s">
        <v>155</v>
      </c>
      <c r="G188" s="10" t="s">
        <v>168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443</v>
      </c>
      <c r="B189" s="10" t="s">
        <v>270</v>
      </c>
      <c r="C189" s="11">
        <v>4</v>
      </c>
      <c r="D189" s="10" t="s">
        <v>67</v>
      </c>
      <c r="E189" s="10" t="s">
        <v>242</v>
      </c>
      <c r="F189" s="10" t="s">
        <v>12</v>
      </c>
      <c r="G189" s="10" t="s">
        <v>42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444</v>
      </c>
      <c r="B190" s="10" t="s">
        <v>271</v>
      </c>
      <c r="C190" s="11">
        <v>5</v>
      </c>
      <c r="D190" s="10" t="s">
        <v>67</v>
      </c>
      <c r="E190" s="10" t="s">
        <v>11</v>
      </c>
      <c r="F190" s="10" t="s">
        <v>93</v>
      </c>
      <c r="G190" s="10" t="s">
        <v>94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445</v>
      </c>
      <c r="B191" s="10" t="s">
        <v>272</v>
      </c>
      <c r="C191" s="11">
        <v>7</v>
      </c>
      <c r="D191" s="10" t="s">
        <v>67</v>
      </c>
      <c r="E191" s="10" t="s">
        <v>11</v>
      </c>
      <c r="F191" s="10" t="s">
        <v>155</v>
      </c>
      <c r="G191" s="10" t="s">
        <v>156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446</v>
      </c>
      <c r="B192" s="10" t="s">
        <v>273</v>
      </c>
      <c r="C192" s="11">
        <v>5</v>
      </c>
      <c r="D192" s="10" t="s">
        <v>67</v>
      </c>
      <c r="E192" s="10" t="s">
        <v>242</v>
      </c>
      <c r="F192" s="10" t="s">
        <v>93</v>
      </c>
      <c r="G192" s="10" t="s">
        <v>131</v>
      </c>
      <c r="H192" s="6"/>
      <c r="I192" s="4"/>
      <c r="J192" s="4"/>
      <c r="K192" s="4"/>
      <c r="L192" s="4"/>
      <c r="M192" s="7"/>
      <c r="N192" s="3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447</v>
      </c>
      <c r="B193" s="10" t="s">
        <v>274</v>
      </c>
      <c r="C193" s="11">
        <v>3</v>
      </c>
      <c r="D193" s="10" t="s">
        <v>67</v>
      </c>
      <c r="E193" s="10" t="s">
        <v>242</v>
      </c>
      <c r="F193" s="10" t="s">
        <v>12</v>
      </c>
      <c r="G193" s="10" t="s">
        <v>42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448</v>
      </c>
      <c r="B194" s="10" t="s">
        <v>275</v>
      </c>
      <c r="C194" s="11">
        <v>3</v>
      </c>
      <c r="D194" s="10" t="s">
        <v>67</v>
      </c>
      <c r="E194" s="10" t="s">
        <v>242</v>
      </c>
      <c r="F194" s="10" t="s">
        <v>12</v>
      </c>
      <c r="G194" s="10" t="s">
        <v>42</v>
      </c>
      <c r="H194" s="6"/>
      <c r="I194" s="4"/>
      <c r="J194" s="4"/>
      <c r="K194" s="4"/>
      <c r="L194" s="4"/>
      <c r="M194" s="7"/>
      <c r="N194" s="3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449</v>
      </c>
      <c r="B195" s="10" t="s">
        <v>276</v>
      </c>
      <c r="C195" s="11">
        <v>1</v>
      </c>
      <c r="D195" s="10" t="s">
        <v>67</v>
      </c>
      <c r="E195" s="10" t="s">
        <v>11</v>
      </c>
      <c r="F195" s="10" t="s">
        <v>12</v>
      </c>
      <c r="G195" s="10" t="s">
        <v>13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450</v>
      </c>
      <c r="B196" s="10" t="s">
        <v>277</v>
      </c>
      <c r="C196" s="11">
        <v>4</v>
      </c>
      <c r="D196" s="10" t="s">
        <v>67</v>
      </c>
      <c r="E196" s="10" t="s">
        <v>11</v>
      </c>
      <c r="F196" s="10" t="s">
        <v>12</v>
      </c>
      <c r="G196" s="10" t="s">
        <v>13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451</v>
      </c>
      <c r="B197" s="10" t="s">
        <v>278</v>
      </c>
      <c r="C197" s="11">
        <v>3</v>
      </c>
      <c r="D197" s="10" t="s">
        <v>67</v>
      </c>
      <c r="E197" s="10" t="s">
        <v>242</v>
      </c>
      <c r="F197" s="10" t="s">
        <v>12</v>
      </c>
      <c r="G197" s="10" t="s">
        <v>42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452</v>
      </c>
      <c r="B198" s="10" t="s">
        <v>279</v>
      </c>
      <c r="C198" s="11">
        <v>5</v>
      </c>
      <c r="D198" s="10" t="s">
        <v>67</v>
      </c>
      <c r="E198" s="10" t="s">
        <v>242</v>
      </c>
      <c r="F198" s="10" t="s">
        <v>93</v>
      </c>
      <c r="G198" s="10" t="s">
        <v>131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453</v>
      </c>
      <c r="B199" s="10" t="s">
        <v>280</v>
      </c>
      <c r="C199" s="11">
        <v>5</v>
      </c>
      <c r="D199" s="10" t="s">
        <v>67</v>
      </c>
      <c r="E199" s="10" t="s">
        <v>242</v>
      </c>
      <c r="F199" s="10" t="s">
        <v>93</v>
      </c>
      <c r="G199" s="10" t="s">
        <v>131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454</v>
      </c>
      <c r="B200" s="10" t="s">
        <v>281</v>
      </c>
      <c r="C200" s="11">
        <v>4</v>
      </c>
      <c r="D200" s="10" t="s">
        <v>67</v>
      </c>
      <c r="E200" s="10" t="s">
        <v>242</v>
      </c>
      <c r="F200" s="10" t="s">
        <v>12</v>
      </c>
      <c r="G200" s="10" t="s">
        <v>42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455</v>
      </c>
      <c r="B201" s="10" t="s">
        <v>282</v>
      </c>
      <c r="C201" s="11">
        <v>5</v>
      </c>
      <c r="D201" s="10" t="s">
        <v>67</v>
      </c>
      <c r="E201" s="10" t="s">
        <v>242</v>
      </c>
      <c r="F201" s="10" t="s">
        <v>93</v>
      </c>
      <c r="G201" s="10" t="s">
        <v>131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456</v>
      </c>
      <c r="B202" s="10" t="s">
        <v>283</v>
      </c>
      <c r="C202" s="11">
        <v>8</v>
      </c>
      <c r="D202" s="10" t="s">
        <v>67</v>
      </c>
      <c r="E202" s="10" t="s">
        <v>11</v>
      </c>
      <c r="F202" s="10" t="s">
        <v>155</v>
      </c>
      <c r="G202" s="10" t="s">
        <v>156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457</v>
      </c>
      <c r="B203" s="10" t="s">
        <v>284</v>
      </c>
      <c r="C203" s="11">
        <v>7</v>
      </c>
      <c r="D203" s="10" t="s">
        <v>67</v>
      </c>
      <c r="E203" s="10" t="s">
        <v>242</v>
      </c>
      <c r="F203" s="10" t="s">
        <v>155</v>
      </c>
      <c r="G203" s="10" t="s">
        <v>168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458</v>
      </c>
      <c r="B204" s="10" t="s">
        <v>285</v>
      </c>
      <c r="C204" s="11" t="s">
        <v>186</v>
      </c>
      <c r="D204" s="10" t="s">
        <v>67</v>
      </c>
      <c r="E204" s="10" t="s">
        <v>242</v>
      </c>
      <c r="F204" s="10" t="s">
        <v>12</v>
      </c>
      <c r="G204" s="10" t="s">
        <v>42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459</v>
      </c>
      <c r="B205" s="10" t="s">
        <v>286</v>
      </c>
      <c r="C205" s="11">
        <v>5</v>
      </c>
      <c r="D205" s="10" t="s">
        <v>67</v>
      </c>
      <c r="E205" s="10" t="s">
        <v>11</v>
      </c>
      <c r="F205" s="10" t="s">
        <v>93</v>
      </c>
      <c r="G205" s="10" t="s">
        <v>94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460</v>
      </c>
      <c r="B206" s="10" t="s">
        <v>287</v>
      </c>
      <c r="C206" s="11">
        <v>1</v>
      </c>
      <c r="D206" s="10" t="s">
        <v>67</v>
      </c>
      <c r="E206" s="10" t="s">
        <v>11</v>
      </c>
      <c r="F206" s="10" t="s">
        <v>12</v>
      </c>
      <c r="G206" s="10" t="s">
        <v>13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461</v>
      </c>
      <c r="B207" s="10" t="s">
        <v>288</v>
      </c>
      <c r="C207" s="11">
        <v>4</v>
      </c>
      <c r="D207" s="10" t="s">
        <v>67</v>
      </c>
      <c r="E207" s="10" t="s">
        <v>11</v>
      </c>
      <c r="F207" s="10" t="s">
        <v>12</v>
      </c>
      <c r="G207" s="10" t="s">
        <v>13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462</v>
      </c>
      <c r="B208" s="10" t="s">
        <v>289</v>
      </c>
      <c r="C208" s="11">
        <v>8</v>
      </c>
      <c r="D208" s="10" t="s">
        <v>67</v>
      </c>
      <c r="E208" s="10" t="s">
        <v>11</v>
      </c>
      <c r="F208" s="10" t="s">
        <v>155</v>
      </c>
      <c r="G208" s="10" t="s">
        <v>156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463</v>
      </c>
      <c r="B209" s="10" t="s">
        <v>290</v>
      </c>
      <c r="C209" s="11">
        <v>7</v>
      </c>
      <c r="D209" s="10" t="s">
        <v>67</v>
      </c>
      <c r="E209" s="10" t="s">
        <v>11</v>
      </c>
      <c r="F209" s="10" t="s">
        <v>155</v>
      </c>
      <c r="G209" s="10" t="s">
        <v>156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464</v>
      </c>
      <c r="B210" s="10" t="s">
        <v>291</v>
      </c>
      <c r="C210" s="11">
        <v>7</v>
      </c>
      <c r="D210" s="10" t="s">
        <v>67</v>
      </c>
      <c r="E210" s="10" t="s">
        <v>11</v>
      </c>
      <c r="F210" s="10" t="s">
        <v>155</v>
      </c>
      <c r="G210" s="10" t="s">
        <v>156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465</v>
      </c>
      <c r="B211" s="10" t="s">
        <v>292</v>
      </c>
      <c r="C211" s="11">
        <v>2</v>
      </c>
      <c r="D211" s="10" t="s">
        <v>67</v>
      </c>
      <c r="E211" s="10" t="s">
        <v>242</v>
      </c>
      <c r="F211" s="10" t="s">
        <v>12</v>
      </c>
      <c r="G211" s="10" t="s">
        <v>42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466</v>
      </c>
      <c r="B212" s="10" t="s">
        <v>293</v>
      </c>
      <c r="C212" s="11">
        <v>7</v>
      </c>
      <c r="D212" s="10" t="s">
        <v>67</v>
      </c>
      <c r="E212" s="10" t="s">
        <v>11</v>
      </c>
      <c r="F212" s="10" t="s">
        <v>155</v>
      </c>
      <c r="G212" s="10" t="s">
        <v>156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467</v>
      </c>
      <c r="B213" s="10" t="s">
        <v>294</v>
      </c>
      <c r="C213" s="11">
        <v>5</v>
      </c>
      <c r="D213" s="10" t="s">
        <v>67</v>
      </c>
      <c r="E213" s="10" t="s">
        <v>242</v>
      </c>
      <c r="F213" s="10" t="s">
        <v>93</v>
      </c>
      <c r="G213" s="10" t="s">
        <v>131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468</v>
      </c>
      <c r="B214" s="10" t="s">
        <v>295</v>
      </c>
      <c r="C214" s="11">
        <v>2</v>
      </c>
      <c r="D214" s="10" t="s">
        <v>67</v>
      </c>
      <c r="E214" s="10" t="s">
        <v>11</v>
      </c>
      <c r="F214" s="10" t="s">
        <v>12</v>
      </c>
      <c r="G214" s="10" t="s">
        <v>13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469</v>
      </c>
      <c r="B215" s="10" t="s">
        <v>296</v>
      </c>
      <c r="C215" s="11">
        <v>5</v>
      </c>
      <c r="D215" s="10" t="s">
        <v>67</v>
      </c>
      <c r="E215" s="10" t="s">
        <v>242</v>
      </c>
      <c r="F215" s="10" t="s">
        <v>93</v>
      </c>
      <c r="G215" s="10" t="s">
        <v>131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470</v>
      </c>
      <c r="B216" s="10" t="s">
        <v>297</v>
      </c>
      <c r="C216" s="11">
        <v>1</v>
      </c>
      <c r="D216" s="10" t="s">
        <v>67</v>
      </c>
      <c r="E216" s="10" t="s">
        <v>11</v>
      </c>
      <c r="F216" s="10" t="s">
        <v>12</v>
      </c>
      <c r="G216" s="10" t="s">
        <v>13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471</v>
      </c>
      <c r="B217" s="10" t="s">
        <v>298</v>
      </c>
      <c r="C217" s="11">
        <v>6</v>
      </c>
      <c r="D217" s="10" t="s">
        <v>67</v>
      </c>
      <c r="E217" s="10" t="s">
        <v>242</v>
      </c>
      <c r="F217" s="10" t="s">
        <v>93</v>
      </c>
      <c r="G217" s="10" t="s">
        <v>131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472</v>
      </c>
      <c r="B218" s="10" t="s">
        <v>299</v>
      </c>
      <c r="C218" s="11">
        <v>8</v>
      </c>
      <c r="D218" s="10" t="s">
        <v>67</v>
      </c>
      <c r="E218" s="10" t="s">
        <v>242</v>
      </c>
      <c r="F218" s="10" t="s">
        <v>155</v>
      </c>
      <c r="G218" s="10" t="s">
        <v>168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473</v>
      </c>
      <c r="B219" s="10" t="s">
        <v>300</v>
      </c>
      <c r="C219" s="11" t="s">
        <v>186</v>
      </c>
      <c r="D219" s="10" t="s">
        <v>67</v>
      </c>
      <c r="E219" s="10" t="s">
        <v>11</v>
      </c>
      <c r="F219" s="10" t="s">
        <v>12</v>
      </c>
      <c r="G219" s="10" t="s">
        <v>13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474</v>
      </c>
      <c r="B220" s="10" t="s">
        <v>301</v>
      </c>
      <c r="C220" s="11">
        <v>4</v>
      </c>
      <c r="D220" s="10" t="s">
        <v>67</v>
      </c>
      <c r="E220" s="10" t="s">
        <v>242</v>
      </c>
      <c r="F220" s="10" t="s">
        <v>12</v>
      </c>
      <c r="G220" s="10" t="s">
        <v>42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475</v>
      </c>
      <c r="B221" s="10" t="s">
        <v>302</v>
      </c>
      <c r="C221" s="11">
        <v>2</v>
      </c>
      <c r="D221" s="10" t="s">
        <v>67</v>
      </c>
      <c r="E221" s="10" t="s">
        <v>242</v>
      </c>
      <c r="F221" s="10" t="s">
        <v>12</v>
      </c>
      <c r="G221" s="10" t="s">
        <v>42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476</v>
      </c>
      <c r="B222" s="10" t="s">
        <v>303</v>
      </c>
      <c r="C222" s="11">
        <v>4</v>
      </c>
      <c r="D222" s="10" t="s">
        <v>67</v>
      </c>
      <c r="E222" s="10" t="s">
        <v>11</v>
      </c>
      <c r="F222" s="10" t="s">
        <v>12</v>
      </c>
      <c r="G222" s="10" t="s">
        <v>13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477</v>
      </c>
      <c r="B223" s="10" t="s">
        <v>304</v>
      </c>
      <c r="C223" s="11">
        <v>5</v>
      </c>
      <c r="D223" s="10" t="s">
        <v>67</v>
      </c>
      <c r="E223" s="10" t="s">
        <v>242</v>
      </c>
      <c r="F223" s="10" t="s">
        <v>93</v>
      </c>
      <c r="G223" s="10" t="s">
        <v>131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478</v>
      </c>
      <c r="B224" s="10" t="s">
        <v>305</v>
      </c>
      <c r="C224" s="11">
        <v>7</v>
      </c>
      <c r="D224" s="10" t="s">
        <v>67</v>
      </c>
      <c r="E224" s="10" t="s">
        <v>242</v>
      </c>
      <c r="F224" s="10" t="s">
        <v>155</v>
      </c>
      <c r="G224" s="10" t="s">
        <v>168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479</v>
      </c>
      <c r="B225" s="10" t="s">
        <v>306</v>
      </c>
      <c r="C225" s="11">
        <v>6</v>
      </c>
      <c r="D225" s="10" t="s">
        <v>67</v>
      </c>
      <c r="E225" s="10" t="s">
        <v>242</v>
      </c>
      <c r="F225" s="10" t="s">
        <v>93</v>
      </c>
      <c r="G225" s="10" t="s">
        <v>131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480</v>
      </c>
      <c r="B226" s="10" t="s">
        <v>307</v>
      </c>
      <c r="C226" s="11">
        <v>4</v>
      </c>
      <c r="D226" s="10" t="s">
        <v>67</v>
      </c>
      <c r="E226" s="10" t="s">
        <v>242</v>
      </c>
      <c r="F226" s="10" t="s">
        <v>12</v>
      </c>
      <c r="G226" s="10" t="s">
        <v>42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481</v>
      </c>
      <c r="B227" s="10" t="s">
        <v>308</v>
      </c>
      <c r="C227" s="11">
        <v>6</v>
      </c>
      <c r="D227" s="10" t="s">
        <v>67</v>
      </c>
      <c r="E227" s="10" t="s">
        <v>242</v>
      </c>
      <c r="F227" s="10" t="s">
        <v>93</v>
      </c>
      <c r="G227" s="10" t="s">
        <v>131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482</v>
      </c>
      <c r="B228" s="10" t="s">
        <v>309</v>
      </c>
      <c r="C228" s="11">
        <v>2</v>
      </c>
      <c r="D228" s="10" t="s">
        <v>67</v>
      </c>
      <c r="E228" s="10" t="s">
        <v>11</v>
      </c>
      <c r="F228" s="10" t="s">
        <v>12</v>
      </c>
      <c r="G228" s="10" t="s">
        <v>13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483</v>
      </c>
      <c r="B229" s="10" t="s">
        <v>310</v>
      </c>
      <c r="C229" s="11">
        <v>6</v>
      </c>
      <c r="D229" s="10" t="s">
        <v>67</v>
      </c>
      <c r="E229" s="10" t="s">
        <v>242</v>
      </c>
      <c r="F229" s="10" t="s">
        <v>93</v>
      </c>
      <c r="G229" s="10" t="s">
        <v>131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484</v>
      </c>
      <c r="B230" s="10" t="s">
        <v>311</v>
      </c>
      <c r="C230" s="11">
        <v>6</v>
      </c>
      <c r="D230" s="10" t="s">
        <v>67</v>
      </c>
      <c r="E230" s="10" t="s">
        <v>11</v>
      </c>
      <c r="F230" s="10" t="s">
        <v>93</v>
      </c>
      <c r="G230" s="10" t="s">
        <v>94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485</v>
      </c>
      <c r="B231" s="10" t="s">
        <v>312</v>
      </c>
      <c r="C231" s="11" t="s">
        <v>186</v>
      </c>
      <c r="D231" s="10" t="s">
        <v>67</v>
      </c>
      <c r="E231" s="10" t="s">
        <v>11</v>
      </c>
      <c r="F231" s="10" t="s">
        <v>12</v>
      </c>
      <c r="G231" s="10" t="s">
        <v>13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486</v>
      </c>
      <c r="B232" s="10" t="s">
        <v>313</v>
      </c>
      <c r="C232" s="11">
        <v>7</v>
      </c>
      <c r="D232" s="10" t="s">
        <v>67</v>
      </c>
      <c r="E232" s="10" t="s">
        <v>11</v>
      </c>
      <c r="F232" s="10" t="s">
        <v>155</v>
      </c>
      <c r="G232" s="10" t="s">
        <v>156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487</v>
      </c>
      <c r="B233" s="10" t="s">
        <v>314</v>
      </c>
      <c r="C233" s="11">
        <v>3</v>
      </c>
      <c r="D233" s="10" t="s">
        <v>67</v>
      </c>
      <c r="E233" s="10" t="s">
        <v>11</v>
      </c>
      <c r="F233" s="10" t="s">
        <v>12</v>
      </c>
      <c r="G233" s="10" t="s">
        <v>13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488</v>
      </c>
      <c r="B234" s="10" t="s">
        <v>315</v>
      </c>
      <c r="C234" s="11">
        <v>2</v>
      </c>
      <c r="D234" s="10" t="s">
        <v>67</v>
      </c>
      <c r="E234" s="10" t="s">
        <v>242</v>
      </c>
      <c r="F234" s="10" t="s">
        <v>12</v>
      </c>
      <c r="G234" s="10" t="s">
        <v>42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489</v>
      </c>
      <c r="B235" s="10" t="s">
        <v>316</v>
      </c>
      <c r="C235" s="11">
        <v>5</v>
      </c>
      <c r="D235" s="10" t="s">
        <v>67</v>
      </c>
      <c r="E235" s="10" t="s">
        <v>242</v>
      </c>
      <c r="F235" s="10" t="s">
        <v>93</v>
      </c>
      <c r="G235" s="10" t="s">
        <v>131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490</v>
      </c>
      <c r="B236" s="10" t="s">
        <v>317</v>
      </c>
      <c r="C236" s="11">
        <v>6</v>
      </c>
      <c r="D236" s="10" t="s">
        <v>67</v>
      </c>
      <c r="E236" s="10" t="s">
        <v>242</v>
      </c>
      <c r="F236" s="10" t="s">
        <v>93</v>
      </c>
      <c r="G236" s="10" t="s">
        <v>131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491</v>
      </c>
      <c r="B237" s="10" t="s">
        <v>318</v>
      </c>
      <c r="C237" s="11" t="s">
        <v>186</v>
      </c>
      <c r="D237" s="10" t="s">
        <v>67</v>
      </c>
      <c r="E237" s="10" t="s">
        <v>11</v>
      </c>
      <c r="F237" s="10" t="s">
        <v>12</v>
      </c>
      <c r="G237" s="10" t="s">
        <v>13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492</v>
      </c>
      <c r="B238" s="10" t="s">
        <v>319</v>
      </c>
      <c r="C238" s="11">
        <v>7</v>
      </c>
      <c r="D238" s="10" t="s">
        <v>67</v>
      </c>
      <c r="E238" s="10" t="s">
        <v>242</v>
      </c>
      <c r="F238" s="10" t="s">
        <v>155</v>
      </c>
      <c r="G238" s="10" t="s">
        <v>168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493</v>
      </c>
      <c r="B239" s="10" t="s">
        <v>320</v>
      </c>
      <c r="C239" s="11">
        <v>8</v>
      </c>
      <c r="D239" s="10" t="s">
        <v>67</v>
      </c>
      <c r="E239" s="10" t="s">
        <v>11</v>
      </c>
      <c r="F239" s="10" t="s">
        <v>155</v>
      </c>
      <c r="G239" s="10" t="s">
        <v>156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494</v>
      </c>
      <c r="B240" s="10" t="s">
        <v>321</v>
      </c>
      <c r="C240" s="11">
        <v>7</v>
      </c>
      <c r="D240" s="10" t="s">
        <v>67</v>
      </c>
      <c r="E240" s="10" t="s">
        <v>11</v>
      </c>
      <c r="F240" s="10" t="s">
        <v>155</v>
      </c>
      <c r="G240" s="10" t="s">
        <v>156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495</v>
      </c>
      <c r="B241" s="10" t="s">
        <v>322</v>
      </c>
      <c r="C241" s="11">
        <v>7</v>
      </c>
      <c r="D241" s="10" t="s">
        <v>67</v>
      </c>
      <c r="E241" s="10" t="s">
        <v>11</v>
      </c>
      <c r="F241" s="10" t="s">
        <v>155</v>
      </c>
      <c r="G241" s="10" t="s">
        <v>156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496</v>
      </c>
      <c r="B242" s="10" t="s">
        <v>323</v>
      </c>
      <c r="C242" s="11" t="s">
        <v>186</v>
      </c>
      <c r="D242" s="10" t="s">
        <v>67</v>
      </c>
      <c r="E242" s="10" t="s">
        <v>242</v>
      </c>
      <c r="F242" s="10" t="s">
        <v>12</v>
      </c>
      <c r="G242" s="10" t="s">
        <v>42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497</v>
      </c>
      <c r="B243" s="10" t="s">
        <v>324</v>
      </c>
      <c r="C243" s="11">
        <v>7</v>
      </c>
      <c r="D243" s="10" t="s">
        <v>67</v>
      </c>
      <c r="E243" s="10" t="s">
        <v>11</v>
      </c>
      <c r="F243" s="10" t="s">
        <v>155</v>
      </c>
      <c r="G243" s="10" t="s">
        <v>156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498</v>
      </c>
      <c r="B244" s="10" t="s">
        <v>325</v>
      </c>
      <c r="C244" s="11">
        <v>6</v>
      </c>
      <c r="D244" s="10" t="s">
        <v>67</v>
      </c>
      <c r="E244" s="10" t="s">
        <v>242</v>
      </c>
      <c r="F244" s="10" t="s">
        <v>93</v>
      </c>
      <c r="G244" s="10" t="s">
        <v>131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499</v>
      </c>
      <c r="B245" s="10" t="s">
        <v>326</v>
      </c>
      <c r="C245" s="11">
        <v>6</v>
      </c>
      <c r="D245" s="10" t="s">
        <v>67</v>
      </c>
      <c r="E245" s="10" t="s">
        <v>242</v>
      </c>
      <c r="F245" s="10" t="s">
        <v>93</v>
      </c>
      <c r="G245" s="10" t="s">
        <v>131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500</v>
      </c>
      <c r="B246" s="10" t="s">
        <v>327</v>
      </c>
      <c r="C246" s="11">
        <v>2</v>
      </c>
      <c r="D246" s="10" t="s">
        <v>67</v>
      </c>
      <c r="E246" s="10" t="s">
        <v>11</v>
      </c>
      <c r="F246" s="10" t="s">
        <v>12</v>
      </c>
      <c r="G246" s="10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501</v>
      </c>
      <c r="B247" s="10" t="s">
        <v>328</v>
      </c>
      <c r="C247" s="11">
        <v>3</v>
      </c>
      <c r="D247" s="10" t="s">
        <v>67</v>
      </c>
      <c r="E247" s="10" t="s">
        <v>11</v>
      </c>
      <c r="F247" s="10" t="s">
        <v>12</v>
      </c>
      <c r="G247" s="10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502</v>
      </c>
      <c r="B248" s="10" t="s">
        <v>329</v>
      </c>
      <c r="C248" s="11">
        <v>3</v>
      </c>
      <c r="D248" s="10" t="s">
        <v>67</v>
      </c>
      <c r="E248" s="10" t="s">
        <v>242</v>
      </c>
      <c r="F248" s="10" t="s">
        <v>12</v>
      </c>
      <c r="G248" s="10" t="s">
        <v>42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503</v>
      </c>
      <c r="B249" s="10" t="s">
        <v>330</v>
      </c>
      <c r="C249" s="11">
        <v>2</v>
      </c>
      <c r="D249" s="10" t="s">
        <v>67</v>
      </c>
      <c r="E249" s="10" t="s">
        <v>242</v>
      </c>
      <c r="F249" s="10" t="s">
        <v>12</v>
      </c>
      <c r="G249" s="10" t="s">
        <v>42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504</v>
      </c>
      <c r="B250" s="10" t="s">
        <v>331</v>
      </c>
      <c r="C250" s="11">
        <v>1</v>
      </c>
      <c r="D250" s="10" t="s">
        <v>67</v>
      </c>
      <c r="E250" s="10" t="s">
        <v>242</v>
      </c>
      <c r="F250" s="10" t="s">
        <v>12</v>
      </c>
      <c r="G250" s="10" t="s">
        <v>42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505</v>
      </c>
      <c r="B251" s="10" t="s">
        <v>332</v>
      </c>
      <c r="C251" s="11">
        <v>6</v>
      </c>
      <c r="D251" s="10" t="s">
        <v>67</v>
      </c>
      <c r="E251" s="10" t="s">
        <v>242</v>
      </c>
      <c r="F251" s="10" t="s">
        <v>93</v>
      </c>
      <c r="G251" s="10" t="s">
        <v>131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506</v>
      </c>
      <c r="B252" s="10" t="s">
        <v>333</v>
      </c>
      <c r="C252" s="11">
        <v>8</v>
      </c>
      <c r="D252" s="10" t="s">
        <v>67</v>
      </c>
      <c r="E252" s="10" t="s">
        <v>11</v>
      </c>
      <c r="F252" s="10" t="s">
        <v>155</v>
      </c>
      <c r="G252" s="10" t="s">
        <v>156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507</v>
      </c>
      <c r="B253" s="10" t="s">
        <v>334</v>
      </c>
      <c r="C253" s="11">
        <v>3</v>
      </c>
      <c r="D253" s="10" t="s">
        <v>67</v>
      </c>
      <c r="E253" s="10" t="s">
        <v>242</v>
      </c>
      <c r="F253" s="10" t="s">
        <v>12</v>
      </c>
      <c r="G253" s="10" t="s">
        <v>42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508</v>
      </c>
      <c r="B254" s="10" t="s">
        <v>335</v>
      </c>
      <c r="C254" s="11">
        <v>6</v>
      </c>
      <c r="D254" s="10" t="s">
        <v>67</v>
      </c>
      <c r="E254" s="10" t="s">
        <v>242</v>
      </c>
      <c r="F254" s="10" t="s">
        <v>93</v>
      </c>
      <c r="G254" s="10" t="s">
        <v>131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509</v>
      </c>
      <c r="B255" s="10" t="s">
        <v>336</v>
      </c>
      <c r="C255" s="11">
        <v>7</v>
      </c>
      <c r="D255" s="10" t="s">
        <v>67</v>
      </c>
      <c r="E255" s="10" t="s">
        <v>11</v>
      </c>
      <c r="F255" s="10" t="s">
        <v>155</v>
      </c>
      <c r="G255" s="10" t="s">
        <v>156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510</v>
      </c>
      <c r="B256" s="10" t="s">
        <v>337</v>
      </c>
      <c r="C256" s="11">
        <v>7</v>
      </c>
      <c r="D256" s="10" t="s">
        <v>67</v>
      </c>
      <c r="E256" s="10" t="s">
        <v>11</v>
      </c>
      <c r="F256" s="10" t="s">
        <v>155</v>
      </c>
      <c r="G256" s="10" t="s">
        <v>156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511</v>
      </c>
      <c r="B257" s="10" t="s">
        <v>338</v>
      </c>
      <c r="C257" s="11">
        <v>7</v>
      </c>
      <c r="D257" s="10" t="s">
        <v>67</v>
      </c>
      <c r="E257" s="10" t="s">
        <v>11</v>
      </c>
      <c r="F257" s="10" t="s">
        <v>155</v>
      </c>
      <c r="G257" s="10" t="s">
        <v>156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512</v>
      </c>
      <c r="B258" s="10" t="s">
        <v>339</v>
      </c>
      <c r="C258" s="11" t="s">
        <v>186</v>
      </c>
      <c r="D258" s="10" t="s">
        <v>67</v>
      </c>
      <c r="E258" s="10" t="s">
        <v>242</v>
      </c>
      <c r="F258" s="10" t="s">
        <v>12</v>
      </c>
      <c r="G258" s="10" t="s">
        <v>42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513</v>
      </c>
      <c r="B259" s="10" t="s">
        <v>340</v>
      </c>
      <c r="C259" s="11">
        <v>8</v>
      </c>
      <c r="D259" s="10" t="s">
        <v>67</v>
      </c>
      <c r="E259" s="10" t="s">
        <v>11</v>
      </c>
      <c r="F259" s="10" t="s">
        <v>155</v>
      </c>
      <c r="G259" s="10" t="s">
        <v>156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514</v>
      </c>
      <c r="B260" s="10" t="s">
        <v>341</v>
      </c>
      <c r="C260" s="11">
        <v>7</v>
      </c>
      <c r="D260" s="10" t="s">
        <v>67</v>
      </c>
      <c r="E260" s="10" t="s">
        <v>242</v>
      </c>
      <c r="F260" s="10" t="s">
        <v>155</v>
      </c>
      <c r="G260" s="10" t="s">
        <v>168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515</v>
      </c>
      <c r="B261" s="10" t="s">
        <v>342</v>
      </c>
      <c r="C261" s="11">
        <v>3</v>
      </c>
      <c r="D261" s="10" t="s">
        <v>67</v>
      </c>
      <c r="E261" s="10" t="s">
        <v>242</v>
      </c>
      <c r="F261" s="10" t="s">
        <v>12</v>
      </c>
      <c r="G261" s="10" t="s">
        <v>42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516</v>
      </c>
      <c r="B262" s="10" t="s">
        <v>343</v>
      </c>
      <c r="C262" s="11">
        <v>5</v>
      </c>
      <c r="D262" s="10" t="s">
        <v>67</v>
      </c>
      <c r="E262" s="10" t="s">
        <v>11</v>
      </c>
      <c r="F262" s="10" t="s">
        <v>93</v>
      </c>
      <c r="G262" s="10" t="s">
        <v>94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517</v>
      </c>
      <c r="B263" s="10" t="s">
        <v>344</v>
      </c>
      <c r="C263" s="11">
        <v>5</v>
      </c>
      <c r="D263" s="10" t="s">
        <v>67</v>
      </c>
      <c r="E263" s="10" t="s">
        <v>11</v>
      </c>
      <c r="F263" s="10" t="s">
        <v>93</v>
      </c>
      <c r="G263" s="10" t="s">
        <v>94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518</v>
      </c>
      <c r="B264" s="10" t="s">
        <v>345</v>
      </c>
      <c r="C264" s="11">
        <v>8</v>
      </c>
      <c r="D264" s="10" t="s">
        <v>67</v>
      </c>
      <c r="E264" s="10" t="s">
        <v>11</v>
      </c>
      <c r="F264" s="10" t="s">
        <v>155</v>
      </c>
      <c r="G264" s="10" t="s">
        <v>156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519</v>
      </c>
      <c r="B265" s="10" t="s">
        <v>346</v>
      </c>
      <c r="C265" s="11">
        <v>4</v>
      </c>
      <c r="D265" s="10" t="s">
        <v>67</v>
      </c>
      <c r="E265" s="10" t="s">
        <v>242</v>
      </c>
      <c r="F265" s="10" t="s">
        <v>12</v>
      </c>
      <c r="G265" s="10" t="s">
        <v>42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520</v>
      </c>
      <c r="B266" s="10" t="s">
        <v>347</v>
      </c>
      <c r="C266" s="11">
        <v>3</v>
      </c>
      <c r="D266" s="10" t="s">
        <v>67</v>
      </c>
      <c r="E266" s="10" t="s">
        <v>242</v>
      </c>
      <c r="F266" s="10" t="s">
        <v>12</v>
      </c>
      <c r="G266" s="10" t="s">
        <v>42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521</v>
      </c>
      <c r="B267" s="10" t="s">
        <v>348</v>
      </c>
      <c r="C267" s="11">
        <v>5</v>
      </c>
      <c r="D267" s="10" t="s">
        <v>67</v>
      </c>
      <c r="E267" s="10" t="s">
        <v>11</v>
      </c>
      <c r="F267" s="10" t="s">
        <v>12</v>
      </c>
      <c r="G267" s="10" t="s">
        <v>13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522</v>
      </c>
      <c r="B268" s="10" t="s">
        <v>349</v>
      </c>
      <c r="C268" s="11">
        <v>6</v>
      </c>
      <c r="D268" s="10" t="s">
        <v>67</v>
      </c>
      <c r="E268" s="10" t="s">
        <v>11</v>
      </c>
      <c r="F268" s="10" t="s">
        <v>93</v>
      </c>
      <c r="G268" s="10" t="s">
        <v>94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523</v>
      </c>
      <c r="B269" s="10" t="s">
        <v>350</v>
      </c>
      <c r="C269" s="11">
        <v>4</v>
      </c>
      <c r="D269" s="10" t="s">
        <v>67</v>
      </c>
      <c r="E269" s="10" t="s">
        <v>242</v>
      </c>
      <c r="F269" s="10" t="s">
        <v>12</v>
      </c>
      <c r="G269" s="10" t="s">
        <v>42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524</v>
      </c>
      <c r="B270" s="10" t="s">
        <v>351</v>
      </c>
      <c r="C270" s="11">
        <v>7</v>
      </c>
      <c r="D270" s="10" t="s">
        <v>67</v>
      </c>
      <c r="E270" s="10" t="s">
        <v>11</v>
      </c>
      <c r="F270" s="10" t="s">
        <v>155</v>
      </c>
      <c r="G270" s="10" t="s">
        <v>156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525</v>
      </c>
      <c r="B271" s="10" t="s">
        <v>352</v>
      </c>
      <c r="C271" s="11">
        <v>1</v>
      </c>
      <c r="D271" s="10" t="s">
        <v>27</v>
      </c>
      <c r="E271" s="10" t="s">
        <v>41</v>
      </c>
      <c r="F271" s="10" t="s">
        <v>12</v>
      </c>
      <c r="G271" s="10" t="s">
        <v>42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526</v>
      </c>
      <c r="B272" s="10" t="s">
        <v>353</v>
      </c>
      <c r="C272" s="11">
        <v>1</v>
      </c>
      <c r="D272" s="10" t="s">
        <v>27</v>
      </c>
      <c r="E272" s="10" t="s">
        <v>41</v>
      </c>
      <c r="F272" s="10" t="s">
        <v>12</v>
      </c>
      <c r="G272" s="10" t="s">
        <v>42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527</v>
      </c>
      <c r="B273" s="10" t="s">
        <v>354</v>
      </c>
      <c r="C273" s="11">
        <v>1</v>
      </c>
      <c r="D273" s="10" t="s">
        <v>27</v>
      </c>
      <c r="E273" s="10" t="s">
        <v>41</v>
      </c>
      <c r="F273" s="10" t="s">
        <v>12</v>
      </c>
      <c r="G273" s="10" t="s">
        <v>42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528</v>
      </c>
      <c r="B274" s="10" t="s">
        <v>355</v>
      </c>
      <c r="C274" s="11">
        <v>1</v>
      </c>
      <c r="D274" s="10" t="s">
        <v>27</v>
      </c>
      <c r="E274" s="10" t="s">
        <v>41</v>
      </c>
      <c r="F274" s="10" t="s">
        <v>12</v>
      </c>
      <c r="G274" s="10" t="s">
        <v>42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529</v>
      </c>
      <c r="B275" s="10" t="s">
        <v>356</v>
      </c>
      <c r="C275" s="11">
        <v>2</v>
      </c>
      <c r="D275" s="10" t="s">
        <v>27</v>
      </c>
      <c r="E275" s="10" t="s">
        <v>41</v>
      </c>
      <c r="F275" s="10" t="s">
        <v>12</v>
      </c>
      <c r="G275" s="10" t="s">
        <v>42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530</v>
      </c>
      <c r="B276" s="10" t="s">
        <v>357</v>
      </c>
      <c r="C276" s="11">
        <v>2</v>
      </c>
      <c r="D276" s="10" t="s">
        <v>27</v>
      </c>
      <c r="E276" s="10" t="s">
        <v>41</v>
      </c>
      <c r="F276" s="10" t="s">
        <v>12</v>
      </c>
      <c r="G276" s="10" t="s">
        <v>42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531</v>
      </c>
      <c r="B277" s="10" t="s">
        <v>358</v>
      </c>
      <c r="C277" s="11">
        <v>2</v>
      </c>
      <c r="D277" s="10" t="s">
        <v>27</v>
      </c>
      <c r="E277" s="10" t="s">
        <v>41</v>
      </c>
      <c r="F277" s="10" t="s">
        <v>12</v>
      </c>
      <c r="G277" s="10" t="s">
        <v>42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532</v>
      </c>
      <c r="B278" s="10" t="s">
        <v>359</v>
      </c>
      <c r="C278" s="11">
        <v>2</v>
      </c>
      <c r="D278" s="10" t="s">
        <v>27</v>
      </c>
      <c r="E278" s="10" t="s">
        <v>41</v>
      </c>
      <c r="F278" s="10" t="s">
        <v>12</v>
      </c>
      <c r="G278" s="10" t="s">
        <v>42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533</v>
      </c>
      <c r="B279" s="10" t="s">
        <v>360</v>
      </c>
      <c r="C279" s="11">
        <v>3</v>
      </c>
      <c r="D279" s="10" t="s">
        <v>27</v>
      </c>
      <c r="E279" s="10" t="s">
        <v>41</v>
      </c>
      <c r="F279" s="10" t="s">
        <v>12</v>
      </c>
      <c r="G279" s="10" t="s">
        <v>42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534</v>
      </c>
      <c r="B280" s="10" t="s">
        <v>361</v>
      </c>
      <c r="C280" s="11">
        <v>3</v>
      </c>
      <c r="D280" s="10" t="s">
        <v>27</v>
      </c>
      <c r="E280" s="10" t="s">
        <v>41</v>
      </c>
      <c r="F280" s="10" t="s">
        <v>12</v>
      </c>
      <c r="G280" s="10" t="s">
        <v>42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535</v>
      </c>
      <c r="B281" s="10" t="s">
        <v>362</v>
      </c>
      <c r="C281" s="11">
        <v>3</v>
      </c>
      <c r="D281" s="10" t="s">
        <v>27</v>
      </c>
      <c r="E281" s="10" t="s">
        <v>41</v>
      </c>
      <c r="F281" s="10" t="s">
        <v>12</v>
      </c>
      <c r="G281" s="10" t="s">
        <v>42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536</v>
      </c>
      <c r="B282" s="10" t="s">
        <v>363</v>
      </c>
      <c r="C282" s="11">
        <v>3</v>
      </c>
      <c r="D282" s="10" t="s">
        <v>27</v>
      </c>
      <c r="E282" s="10" t="s">
        <v>41</v>
      </c>
      <c r="F282" s="10" t="s">
        <v>12</v>
      </c>
      <c r="G282" s="10" t="s">
        <v>42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537</v>
      </c>
      <c r="B283" s="10" t="s">
        <v>364</v>
      </c>
      <c r="C283" s="11">
        <v>3</v>
      </c>
      <c r="D283" s="10" t="s">
        <v>27</v>
      </c>
      <c r="E283" s="10" t="s">
        <v>41</v>
      </c>
      <c r="F283" s="10" t="s">
        <v>12</v>
      </c>
      <c r="G283" s="10" t="s">
        <v>42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538</v>
      </c>
      <c r="B284" s="10" t="s">
        <v>365</v>
      </c>
      <c r="C284" s="11">
        <v>3</v>
      </c>
      <c r="D284" s="10" t="s">
        <v>27</v>
      </c>
      <c r="E284" s="10" t="s">
        <v>41</v>
      </c>
      <c r="F284" s="10" t="s">
        <v>12</v>
      </c>
      <c r="G284" s="10" t="s">
        <v>42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539</v>
      </c>
      <c r="B285" s="10" t="s">
        <v>366</v>
      </c>
      <c r="C285" s="11">
        <v>4</v>
      </c>
      <c r="D285" s="10" t="s">
        <v>27</v>
      </c>
      <c r="E285" s="10" t="s">
        <v>41</v>
      </c>
      <c r="F285" s="10" t="s">
        <v>12</v>
      </c>
      <c r="G285" s="10" t="s">
        <v>42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540</v>
      </c>
      <c r="B286" s="10" t="s">
        <v>367</v>
      </c>
      <c r="C286" s="11">
        <v>4</v>
      </c>
      <c r="D286" s="10" t="s">
        <v>27</v>
      </c>
      <c r="E286" s="10" t="s">
        <v>41</v>
      </c>
      <c r="F286" s="10" t="s">
        <v>12</v>
      </c>
      <c r="G286" s="10" t="s">
        <v>42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541</v>
      </c>
      <c r="B287" s="10" t="s">
        <v>368</v>
      </c>
      <c r="C287" s="11">
        <v>4</v>
      </c>
      <c r="D287" s="10" t="s">
        <v>27</v>
      </c>
      <c r="E287" s="10" t="s">
        <v>41</v>
      </c>
      <c r="F287" s="10" t="s">
        <v>12</v>
      </c>
      <c r="G287" s="10" t="s">
        <v>42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542</v>
      </c>
      <c r="B288" s="10" t="s">
        <v>369</v>
      </c>
      <c r="C288" s="11">
        <v>4</v>
      </c>
      <c r="D288" s="10" t="s">
        <v>27</v>
      </c>
      <c r="E288" s="10" t="s">
        <v>41</v>
      </c>
      <c r="F288" s="10" t="s">
        <v>12</v>
      </c>
      <c r="G288" s="10" t="s">
        <v>42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543</v>
      </c>
      <c r="B289" s="10" t="s">
        <v>370</v>
      </c>
      <c r="C289" s="11">
        <v>4</v>
      </c>
      <c r="D289" s="10" t="s">
        <v>27</v>
      </c>
      <c r="E289" s="10" t="s">
        <v>41</v>
      </c>
      <c r="F289" s="10" t="s">
        <v>12</v>
      </c>
      <c r="G289" s="10" t="s">
        <v>42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544</v>
      </c>
      <c r="B290" s="10" t="s">
        <v>371</v>
      </c>
      <c r="C290" s="11">
        <v>4</v>
      </c>
      <c r="D290" s="10" t="s">
        <v>27</v>
      </c>
      <c r="E290" s="10" t="s">
        <v>41</v>
      </c>
      <c r="F290" s="10" t="s">
        <v>12</v>
      </c>
      <c r="G290" s="10" t="s">
        <v>42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545</v>
      </c>
      <c r="B291" s="10" t="s">
        <v>372</v>
      </c>
      <c r="C291" s="11">
        <v>4</v>
      </c>
      <c r="D291" s="10" t="s">
        <v>27</v>
      </c>
      <c r="E291" s="10" t="s">
        <v>41</v>
      </c>
      <c r="F291" s="10" t="s">
        <v>12</v>
      </c>
      <c r="G291" s="10" t="s">
        <v>42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546</v>
      </c>
      <c r="B292" s="10" t="s">
        <v>373</v>
      </c>
      <c r="C292" s="11">
        <v>4</v>
      </c>
      <c r="D292" s="10" t="s">
        <v>27</v>
      </c>
      <c r="E292" s="10" t="s">
        <v>41</v>
      </c>
      <c r="F292" s="10" t="s">
        <v>12</v>
      </c>
      <c r="G292" s="10" t="s">
        <v>42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547</v>
      </c>
      <c r="B293" s="10" t="s">
        <v>374</v>
      </c>
      <c r="C293" s="11">
        <v>4</v>
      </c>
      <c r="D293" s="10" t="s">
        <v>27</v>
      </c>
      <c r="E293" s="10" t="s">
        <v>41</v>
      </c>
      <c r="F293" s="10" t="s">
        <v>12</v>
      </c>
      <c r="G293" s="10" t="s">
        <v>42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548</v>
      </c>
      <c r="B294" s="10" t="s">
        <v>375</v>
      </c>
      <c r="C294" s="11">
        <v>4</v>
      </c>
      <c r="D294" s="10" t="s">
        <v>27</v>
      </c>
      <c r="E294" s="10" t="s">
        <v>41</v>
      </c>
      <c r="F294" s="10" t="s">
        <v>12</v>
      </c>
      <c r="G294" s="10" t="s">
        <v>42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549</v>
      </c>
      <c r="B295" s="10" t="s">
        <v>376</v>
      </c>
      <c r="C295" s="11">
        <v>4</v>
      </c>
      <c r="D295" s="10" t="s">
        <v>27</v>
      </c>
      <c r="E295" s="10" t="s">
        <v>41</v>
      </c>
      <c r="F295" s="10" t="s">
        <v>12</v>
      </c>
      <c r="G295" s="10" t="s">
        <v>42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550</v>
      </c>
      <c r="B296" s="10" t="s">
        <v>377</v>
      </c>
      <c r="C296" s="11">
        <v>4</v>
      </c>
      <c r="D296" s="10" t="s">
        <v>27</v>
      </c>
      <c r="E296" s="10" t="s">
        <v>41</v>
      </c>
      <c r="F296" s="10" t="s">
        <v>12</v>
      </c>
      <c r="G296" s="10" t="s">
        <v>42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551</v>
      </c>
      <c r="B297" s="10" t="s">
        <v>378</v>
      </c>
      <c r="C297" s="11">
        <v>3</v>
      </c>
      <c r="D297" s="10" t="s">
        <v>27</v>
      </c>
      <c r="E297" s="10" t="s">
        <v>41</v>
      </c>
      <c r="F297" s="10" t="s">
        <v>12</v>
      </c>
      <c r="G297" s="10" t="s">
        <v>42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552</v>
      </c>
      <c r="B298" s="10" t="s">
        <v>379</v>
      </c>
      <c r="C298" s="11">
        <v>1</v>
      </c>
      <c r="D298" s="10" t="s">
        <v>27</v>
      </c>
      <c r="E298" s="10" t="s">
        <v>11</v>
      </c>
      <c r="F298" s="10" t="s">
        <v>12</v>
      </c>
      <c r="G298" s="10" t="s">
        <v>13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553</v>
      </c>
      <c r="B299" s="10" t="s">
        <v>380</v>
      </c>
      <c r="C299" s="11">
        <v>1</v>
      </c>
      <c r="D299" s="10" t="s">
        <v>27</v>
      </c>
      <c r="E299" s="10" t="s">
        <v>11</v>
      </c>
      <c r="F299" s="10" t="s">
        <v>12</v>
      </c>
      <c r="G299" s="10" t="s">
        <v>13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554</v>
      </c>
      <c r="B300" s="10" t="s">
        <v>381</v>
      </c>
      <c r="C300" s="11">
        <v>1</v>
      </c>
      <c r="D300" s="10" t="s">
        <v>27</v>
      </c>
      <c r="E300" s="10" t="s">
        <v>11</v>
      </c>
      <c r="F300" s="10" t="s">
        <v>12</v>
      </c>
      <c r="G300" s="10" t="s">
        <v>13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555</v>
      </c>
      <c r="B301" s="10" t="s">
        <v>382</v>
      </c>
      <c r="C301" s="11">
        <v>1</v>
      </c>
      <c r="D301" s="10" t="s">
        <v>27</v>
      </c>
      <c r="E301" s="10" t="s">
        <v>11</v>
      </c>
      <c r="F301" s="10" t="s">
        <v>12</v>
      </c>
      <c r="G301" s="10" t="s">
        <v>13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556</v>
      </c>
      <c r="B302" s="10" t="s">
        <v>383</v>
      </c>
      <c r="C302" s="11">
        <v>1</v>
      </c>
      <c r="D302" s="10" t="s">
        <v>27</v>
      </c>
      <c r="E302" s="10" t="s">
        <v>11</v>
      </c>
      <c r="F302" s="10" t="s">
        <v>12</v>
      </c>
      <c r="G302" s="10" t="s">
        <v>13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557</v>
      </c>
      <c r="B303" s="10" t="s">
        <v>384</v>
      </c>
      <c r="C303" s="11">
        <v>2</v>
      </c>
      <c r="D303" s="10" t="s">
        <v>27</v>
      </c>
      <c r="E303" s="10" t="s">
        <v>11</v>
      </c>
      <c r="F303" s="10" t="s">
        <v>12</v>
      </c>
      <c r="G303" s="10" t="s">
        <v>13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558</v>
      </c>
      <c r="B304" s="10" t="s">
        <v>385</v>
      </c>
      <c r="C304" s="11">
        <v>2</v>
      </c>
      <c r="D304" s="10" t="s">
        <v>27</v>
      </c>
      <c r="E304" s="10" t="s">
        <v>11</v>
      </c>
      <c r="F304" s="10" t="s">
        <v>12</v>
      </c>
      <c r="G304" s="10" t="s">
        <v>13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559</v>
      </c>
      <c r="B305" s="10" t="s">
        <v>386</v>
      </c>
      <c r="C305" s="11">
        <v>2</v>
      </c>
      <c r="D305" s="10" t="s">
        <v>27</v>
      </c>
      <c r="E305" s="10" t="s">
        <v>11</v>
      </c>
      <c r="F305" s="10" t="s">
        <v>12</v>
      </c>
      <c r="G305" s="10" t="s">
        <v>13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560</v>
      </c>
      <c r="B306" s="10" t="s">
        <v>387</v>
      </c>
      <c r="C306" s="11">
        <v>2</v>
      </c>
      <c r="D306" s="10" t="s">
        <v>27</v>
      </c>
      <c r="E306" s="10" t="s">
        <v>11</v>
      </c>
      <c r="F306" s="10" t="s">
        <v>12</v>
      </c>
      <c r="G306" s="10" t="s">
        <v>13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561</v>
      </c>
      <c r="B307" s="10" t="s">
        <v>388</v>
      </c>
      <c r="C307" s="11">
        <v>3</v>
      </c>
      <c r="D307" s="10" t="s">
        <v>27</v>
      </c>
      <c r="E307" s="10" t="s">
        <v>11</v>
      </c>
      <c r="F307" s="10" t="s">
        <v>12</v>
      </c>
      <c r="G307" s="10" t="s">
        <v>13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562</v>
      </c>
      <c r="B308" s="10" t="s">
        <v>389</v>
      </c>
      <c r="C308" s="11">
        <v>3</v>
      </c>
      <c r="D308" s="10" t="s">
        <v>27</v>
      </c>
      <c r="E308" s="10" t="s">
        <v>11</v>
      </c>
      <c r="F308" s="10" t="s">
        <v>12</v>
      </c>
      <c r="G308" s="10" t="s">
        <v>13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563</v>
      </c>
      <c r="B309" s="10" t="s">
        <v>390</v>
      </c>
      <c r="C309" s="11">
        <v>3</v>
      </c>
      <c r="D309" s="10" t="s">
        <v>27</v>
      </c>
      <c r="E309" s="10" t="s">
        <v>11</v>
      </c>
      <c r="F309" s="10" t="s">
        <v>12</v>
      </c>
      <c r="G309" s="10" t="s">
        <v>13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564</v>
      </c>
      <c r="B310" s="10" t="s">
        <v>391</v>
      </c>
      <c r="C310" s="11">
        <v>3</v>
      </c>
      <c r="D310" s="10" t="s">
        <v>27</v>
      </c>
      <c r="E310" s="10" t="s">
        <v>11</v>
      </c>
      <c r="F310" s="10" t="s">
        <v>12</v>
      </c>
      <c r="G310" s="10" t="s">
        <v>13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565</v>
      </c>
      <c r="B311" s="10" t="s">
        <v>392</v>
      </c>
      <c r="C311" s="11">
        <v>3</v>
      </c>
      <c r="D311" s="10" t="s">
        <v>27</v>
      </c>
      <c r="E311" s="10" t="s">
        <v>11</v>
      </c>
      <c r="F311" s="10" t="s">
        <v>12</v>
      </c>
      <c r="G311" s="10" t="s">
        <v>13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566</v>
      </c>
      <c r="B312" s="10" t="s">
        <v>393</v>
      </c>
      <c r="C312" s="11">
        <v>3</v>
      </c>
      <c r="D312" s="10" t="s">
        <v>27</v>
      </c>
      <c r="E312" s="10" t="s">
        <v>11</v>
      </c>
      <c r="F312" s="10" t="s">
        <v>12</v>
      </c>
      <c r="G312" s="10" t="s">
        <v>13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567</v>
      </c>
      <c r="B313" s="10" t="s">
        <v>394</v>
      </c>
      <c r="C313" s="11">
        <v>3</v>
      </c>
      <c r="D313" s="10" t="s">
        <v>27</v>
      </c>
      <c r="E313" s="10" t="s">
        <v>11</v>
      </c>
      <c r="F313" s="10" t="s">
        <v>12</v>
      </c>
      <c r="G313" s="10" t="s">
        <v>13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568</v>
      </c>
      <c r="B314" s="10" t="s">
        <v>395</v>
      </c>
      <c r="C314" s="11">
        <v>3</v>
      </c>
      <c r="D314" s="10" t="s">
        <v>27</v>
      </c>
      <c r="E314" s="10" t="s">
        <v>11</v>
      </c>
      <c r="F314" s="10" t="s">
        <v>12</v>
      </c>
      <c r="G314" s="10" t="s">
        <v>13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569</v>
      </c>
      <c r="B315" s="10" t="s">
        <v>396</v>
      </c>
      <c r="C315" s="11">
        <v>4</v>
      </c>
      <c r="D315" s="10" t="s">
        <v>27</v>
      </c>
      <c r="E315" s="10" t="s">
        <v>11</v>
      </c>
      <c r="F315" s="10" t="s">
        <v>12</v>
      </c>
      <c r="G315" s="10" t="s">
        <v>13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570</v>
      </c>
      <c r="B316" s="10" t="s">
        <v>397</v>
      </c>
      <c r="C316" s="11">
        <v>4</v>
      </c>
      <c r="D316" s="10" t="s">
        <v>27</v>
      </c>
      <c r="E316" s="10" t="s">
        <v>11</v>
      </c>
      <c r="F316" s="10" t="s">
        <v>12</v>
      </c>
      <c r="G316" s="10" t="s">
        <v>13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571</v>
      </c>
      <c r="B317" s="10" t="s">
        <v>398</v>
      </c>
      <c r="C317" s="11">
        <v>4</v>
      </c>
      <c r="D317" s="10" t="s">
        <v>27</v>
      </c>
      <c r="E317" s="10" t="s">
        <v>11</v>
      </c>
      <c r="F317" s="10" t="s">
        <v>12</v>
      </c>
      <c r="G317" s="10" t="s">
        <v>13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572</v>
      </c>
      <c r="B318" s="10" t="s">
        <v>399</v>
      </c>
      <c r="C318" s="11">
        <v>4</v>
      </c>
      <c r="D318" s="10" t="s">
        <v>27</v>
      </c>
      <c r="E318" s="10" t="s">
        <v>11</v>
      </c>
      <c r="F318" s="10" t="s">
        <v>12</v>
      </c>
      <c r="G318" s="10" t="s">
        <v>13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573</v>
      </c>
      <c r="B319" s="10" t="s">
        <v>400</v>
      </c>
      <c r="C319" s="11">
        <v>4</v>
      </c>
      <c r="D319" s="10" t="s">
        <v>27</v>
      </c>
      <c r="E319" s="10" t="s">
        <v>11</v>
      </c>
      <c r="F319" s="10" t="s">
        <v>12</v>
      </c>
      <c r="G319" s="10" t="s">
        <v>13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574</v>
      </c>
      <c r="B320" s="10" t="s">
        <v>401</v>
      </c>
      <c r="C320" s="11">
        <v>4</v>
      </c>
      <c r="D320" s="10" t="s">
        <v>27</v>
      </c>
      <c r="E320" s="10" t="s">
        <v>11</v>
      </c>
      <c r="F320" s="10" t="s">
        <v>12</v>
      </c>
      <c r="G320" s="10" t="s">
        <v>13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575</v>
      </c>
      <c r="B321" s="10" t="s">
        <v>402</v>
      </c>
      <c r="C321" s="11">
        <v>4</v>
      </c>
      <c r="D321" s="10" t="s">
        <v>27</v>
      </c>
      <c r="E321" s="10" t="s">
        <v>11</v>
      </c>
      <c r="F321" s="10" t="s">
        <v>12</v>
      </c>
      <c r="G321" s="10" t="s">
        <v>13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576</v>
      </c>
      <c r="B322" s="10" t="s">
        <v>403</v>
      </c>
      <c r="C322" s="11">
        <v>5</v>
      </c>
      <c r="D322" s="10" t="s">
        <v>27</v>
      </c>
      <c r="E322" s="10" t="s">
        <v>41</v>
      </c>
      <c r="F322" s="10" t="s">
        <v>93</v>
      </c>
      <c r="G322" s="10" t="s">
        <v>131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577</v>
      </c>
      <c r="B323" s="10" t="s">
        <v>404</v>
      </c>
      <c r="C323" s="11">
        <v>5</v>
      </c>
      <c r="D323" s="10" t="s">
        <v>27</v>
      </c>
      <c r="E323" s="10" t="s">
        <v>41</v>
      </c>
      <c r="F323" s="10" t="s">
        <v>93</v>
      </c>
      <c r="G323" s="10" t="s">
        <v>131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578</v>
      </c>
      <c r="B324" s="10" t="s">
        <v>405</v>
      </c>
      <c r="C324" s="11">
        <v>6</v>
      </c>
      <c r="D324" s="10" t="s">
        <v>27</v>
      </c>
      <c r="E324" s="10" t="s">
        <v>41</v>
      </c>
      <c r="F324" s="10" t="s">
        <v>93</v>
      </c>
      <c r="G324" s="10" t="s">
        <v>131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579</v>
      </c>
      <c r="B325" s="10" t="s">
        <v>406</v>
      </c>
      <c r="C325" s="11">
        <v>5</v>
      </c>
      <c r="D325" s="10" t="s">
        <v>27</v>
      </c>
      <c r="E325" s="10" t="s">
        <v>41</v>
      </c>
      <c r="F325" s="10" t="s">
        <v>93</v>
      </c>
      <c r="G325" s="10" t="s">
        <v>131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580</v>
      </c>
      <c r="B326" s="10" t="s">
        <v>407</v>
      </c>
      <c r="C326" s="11">
        <v>6</v>
      </c>
      <c r="D326" s="10" t="s">
        <v>27</v>
      </c>
      <c r="E326" s="10" t="s">
        <v>41</v>
      </c>
      <c r="F326" s="10" t="s">
        <v>93</v>
      </c>
      <c r="G326" s="10" t="s">
        <v>131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581</v>
      </c>
      <c r="B327" s="10" t="s">
        <v>408</v>
      </c>
      <c r="C327" s="11">
        <v>6</v>
      </c>
      <c r="D327" s="10" t="s">
        <v>27</v>
      </c>
      <c r="E327" s="10" t="s">
        <v>41</v>
      </c>
      <c r="F327" s="10" t="s">
        <v>93</v>
      </c>
      <c r="G327" s="10" t="s">
        <v>131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582</v>
      </c>
      <c r="B328" s="10" t="s">
        <v>409</v>
      </c>
      <c r="C328" s="11">
        <v>6</v>
      </c>
      <c r="D328" s="10" t="s">
        <v>27</v>
      </c>
      <c r="E328" s="10" t="s">
        <v>41</v>
      </c>
      <c r="F328" s="10" t="s">
        <v>93</v>
      </c>
      <c r="G328" s="10" t="s">
        <v>131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583</v>
      </c>
      <c r="B329" s="10" t="s">
        <v>410</v>
      </c>
      <c r="C329" s="11">
        <v>5</v>
      </c>
      <c r="D329" s="10" t="s">
        <v>27</v>
      </c>
      <c r="E329" s="10" t="s">
        <v>41</v>
      </c>
      <c r="F329" s="10" t="s">
        <v>93</v>
      </c>
      <c r="G329" s="10" t="s">
        <v>131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584</v>
      </c>
      <c r="B330" s="10" t="s">
        <v>411</v>
      </c>
      <c r="C330" s="11">
        <v>6</v>
      </c>
      <c r="D330" s="10" t="s">
        <v>27</v>
      </c>
      <c r="E330" s="10" t="s">
        <v>41</v>
      </c>
      <c r="F330" s="10" t="s">
        <v>93</v>
      </c>
      <c r="G330" s="10" t="s">
        <v>131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585</v>
      </c>
      <c r="B331" s="10" t="s">
        <v>412</v>
      </c>
      <c r="C331" s="11">
        <v>6</v>
      </c>
      <c r="D331" s="10" t="s">
        <v>27</v>
      </c>
      <c r="E331" s="10" t="s">
        <v>41</v>
      </c>
      <c r="F331" s="10" t="s">
        <v>93</v>
      </c>
      <c r="G331" s="10" t="s">
        <v>131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586</v>
      </c>
      <c r="B332" s="10" t="s">
        <v>413</v>
      </c>
      <c r="C332" s="11">
        <v>6</v>
      </c>
      <c r="D332" s="10" t="s">
        <v>27</v>
      </c>
      <c r="E332" s="10" t="s">
        <v>41</v>
      </c>
      <c r="F332" s="10" t="s">
        <v>93</v>
      </c>
      <c r="G332" s="10" t="s">
        <v>131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587</v>
      </c>
      <c r="B333" s="10" t="s">
        <v>414</v>
      </c>
      <c r="C333" s="11">
        <v>6</v>
      </c>
      <c r="D333" s="10" t="s">
        <v>27</v>
      </c>
      <c r="E333" s="10" t="s">
        <v>41</v>
      </c>
      <c r="F333" s="10" t="s">
        <v>93</v>
      </c>
      <c r="G333" s="10" t="s">
        <v>131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588</v>
      </c>
      <c r="B334" s="10" t="s">
        <v>415</v>
      </c>
      <c r="C334" s="11">
        <v>6</v>
      </c>
      <c r="D334" s="10" t="s">
        <v>27</v>
      </c>
      <c r="E334" s="10" t="s">
        <v>41</v>
      </c>
      <c r="F334" s="10" t="s">
        <v>93</v>
      </c>
      <c r="G334" s="10" t="s">
        <v>131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589</v>
      </c>
      <c r="B335" s="10" t="s">
        <v>416</v>
      </c>
      <c r="C335" s="11">
        <v>5</v>
      </c>
      <c r="D335" s="10" t="s">
        <v>27</v>
      </c>
      <c r="E335" s="10" t="s">
        <v>41</v>
      </c>
      <c r="F335" s="10" t="s">
        <v>93</v>
      </c>
      <c r="G335" s="10" t="s">
        <v>131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590</v>
      </c>
      <c r="B336" s="10" t="s">
        <v>417</v>
      </c>
      <c r="C336" s="11">
        <v>6</v>
      </c>
      <c r="D336" s="10" t="s">
        <v>27</v>
      </c>
      <c r="E336" s="10" t="s">
        <v>41</v>
      </c>
      <c r="F336" s="10" t="s">
        <v>93</v>
      </c>
      <c r="G336" s="10" t="s">
        <v>131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591</v>
      </c>
      <c r="B337" s="10" t="s">
        <v>418</v>
      </c>
      <c r="C337" s="11">
        <v>5</v>
      </c>
      <c r="D337" s="10" t="s">
        <v>27</v>
      </c>
      <c r="E337" s="10" t="s">
        <v>41</v>
      </c>
      <c r="F337" s="10" t="s">
        <v>93</v>
      </c>
      <c r="G337" s="10" t="s">
        <v>131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592</v>
      </c>
      <c r="B338" s="10" t="s">
        <v>419</v>
      </c>
      <c r="C338" s="11">
        <v>5</v>
      </c>
      <c r="D338" s="10" t="s">
        <v>27</v>
      </c>
      <c r="E338" s="10" t="s">
        <v>11</v>
      </c>
      <c r="F338" s="10" t="s">
        <v>93</v>
      </c>
      <c r="G338" s="10" t="s">
        <v>94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593</v>
      </c>
      <c r="B339" s="10" t="s">
        <v>420</v>
      </c>
      <c r="C339" s="11">
        <v>6</v>
      </c>
      <c r="D339" s="10" t="s">
        <v>27</v>
      </c>
      <c r="E339" s="10" t="s">
        <v>11</v>
      </c>
      <c r="F339" s="10" t="s">
        <v>93</v>
      </c>
      <c r="G339" s="10" t="s">
        <v>94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594</v>
      </c>
      <c r="B340" s="10" t="s">
        <v>421</v>
      </c>
      <c r="C340" s="11">
        <v>5</v>
      </c>
      <c r="D340" s="10" t="s">
        <v>27</v>
      </c>
      <c r="E340" s="10" t="s">
        <v>11</v>
      </c>
      <c r="F340" s="10" t="s">
        <v>93</v>
      </c>
      <c r="G340" s="10" t="s">
        <v>94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595</v>
      </c>
      <c r="B341" s="10" t="s">
        <v>422</v>
      </c>
      <c r="C341" s="11">
        <v>6</v>
      </c>
      <c r="D341" s="10" t="s">
        <v>27</v>
      </c>
      <c r="E341" s="10" t="s">
        <v>11</v>
      </c>
      <c r="F341" s="10" t="s">
        <v>93</v>
      </c>
      <c r="G341" s="10" t="s">
        <v>94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596</v>
      </c>
      <c r="B342" s="10" t="s">
        <v>423</v>
      </c>
      <c r="C342" s="11">
        <v>6</v>
      </c>
      <c r="D342" s="10" t="s">
        <v>27</v>
      </c>
      <c r="E342" s="10" t="s">
        <v>11</v>
      </c>
      <c r="F342" s="10" t="s">
        <v>93</v>
      </c>
      <c r="G342" s="10" t="s">
        <v>94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597</v>
      </c>
      <c r="B343" s="10" t="s">
        <v>424</v>
      </c>
      <c r="C343" s="11">
        <v>6</v>
      </c>
      <c r="D343" s="10" t="s">
        <v>27</v>
      </c>
      <c r="E343" s="10" t="s">
        <v>11</v>
      </c>
      <c r="F343" s="10" t="s">
        <v>93</v>
      </c>
      <c r="G343" s="10" t="s">
        <v>94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598</v>
      </c>
      <c r="B344" s="10" t="s">
        <v>425</v>
      </c>
      <c r="C344" s="11">
        <v>5</v>
      </c>
      <c r="D344" s="10" t="s">
        <v>27</v>
      </c>
      <c r="E344" s="10" t="s">
        <v>11</v>
      </c>
      <c r="F344" s="10" t="s">
        <v>93</v>
      </c>
      <c r="G344" s="10" t="s">
        <v>94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599</v>
      </c>
      <c r="B345" s="10" t="s">
        <v>426</v>
      </c>
      <c r="C345" s="11">
        <v>7</v>
      </c>
      <c r="D345" s="10" t="s">
        <v>27</v>
      </c>
      <c r="E345" s="10" t="s">
        <v>41</v>
      </c>
      <c r="F345" s="10" t="s">
        <v>155</v>
      </c>
      <c r="G345" s="10" t="s">
        <v>168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600</v>
      </c>
      <c r="B346" s="10" t="s">
        <v>427</v>
      </c>
      <c r="C346" s="11">
        <v>8</v>
      </c>
      <c r="D346" s="10" t="s">
        <v>27</v>
      </c>
      <c r="E346" s="10" t="s">
        <v>41</v>
      </c>
      <c r="F346" s="10" t="s">
        <v>155</v>
      </c>
      <c r="G346" s="10" t="s">
        <v>168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601</v>
      </c>
      <c r="B347" s="10" t="s">
        <v>428</v>
      </c>
      <c r="C347" s="11">
        <v>8</v>
      </c>
      <c r="D347" s="10" t="s">
        <v>27</v>
      </c>
      <c r="E347" s="10" t="s">
        <v>41</v>
      </c>
      <c r="F347" s="10" t="s">
        <v>155</v>
      </c>
      <c r="G347" s="10" t="s">
        <v>168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602</v>
      </c>
      <c r="B348" s="10" t="s">
        <v>429</v>
      </c>
      <c r="C348" s="11">
        <v>7</v>
      </c>
      <c r="D348" s="10" t="s">
        <v>27</v>
      </c>
      <c r="E348" s="10" t="s">
        <v>41</v>
      </c>
      <c r="F348" s="10" t="s">
        <v>155</v>
      </c>
      <c r="G348" s="10" t="s">
        <v>168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603</v>
      </c>
      <c r="B349" s="10" t="s">
        <v>430</v>
      </c>
      <c r="C349" s="11">
        <v>8</v>
      </c>
      <c r="D349" s="10" t="s">
        <v>27</v>
      </c>
      <c r="E349" s="10" t="s">
        <v>41</v>
      </c>
      <c r="F349" s="10" t="s">
        <v>155</v>
      </c>
      <c r="G349" s="10" t="s">
        <v>168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604</v>
      </c>
      <c r="B350" s="10" t="s">
        <v>431</v>
      </c>
      <c r="C350" s="11">
        <v>7</v>
      </c>
      <c r="D350" s="10" t="s">
        <v>27</v>
      </c>
      <c r="E350" s="10" t="s">
        <v>41</v>
      </c>
      <c r="F350" s="10" t="s">
        <v>155</v>
      </c>
      <c r="G350" s="10" t="s">
        <v>168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605</v>
      </c>
      <c r="B351" s="10" t="s">
        <v>432</v>
      </c>
      <c r="C351" s="11">
        <v>7</v>
      </c>
      <c r="D351" s="10" t="s">
        <v>27</v>
      </c>
      <c r="E351" s="10" t="s">
        <v>41</v>
      </c>
      <c r="F351" s="10" t="s">
        <v>155</v>
      </c>
      <c r="G351" s="10" t="s">
        <v>168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606</v>
      </c>
      <c r="B352" s="10" t="s">
        <v>433</v>
      </c>
      <c r="C352" s="11">
        <v>7</v>
      </c>
      <c r="D352" s="10" t="s">
        <v>27</v>
      </c>
      <c r="E352" s="10" t="s">
        <v>41</v>
      </c>
      <c r="F352" s="10" t="s">
        <v>155</v>
      </c>
      <c r="G352" s="10" t="s">
        <v>168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607</v>
      </c>
      <c r="B353" s="10" t="s">
        <v>434</v>
      </c>
      <c r="C353" s="11">
        <v>8</v>
      </c>
      <c r="D353" s="10" t="s">
        <v>27</v>
      </c>
      <c r="E353" s="10" t="s">
        <v>41</v>
      </c>
      <c r="F353" s="10" t="s">
        <v>155</v>
      </c>
      <c r="G353" s="10" t="s">
        <v>168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608</v>
      </c>
      <c r="B354" s="10" t="s">
        <v>435</v>
      </c>
      <c r="C354" s="11">
        <v>7</v>
      </c>
      <c r="D354" s="10" t="s">
        <v>27</v>
      </c>
      <c r="E354" s="10" t="s">
        <v>41</v>
      </c>
      <c r="F354" s="10" t="s">
        <v>155</v>
      </c>
      <c r="G354" s="10" t="s">
        <v>168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609</v>
      </c>
      <c r="B355" s="10" t="s">
        <v>436</v>
      </c>
      <c r="C355" s="11">
        <v>7</v>
      </c>
      <c r="D355" s="10" t="s">
        <v>27</v>
      </c>
      <c r="E355" s="10" t="s">
        <v>11</v>
      </c>
      <c r="F355" s="10" t="s">
        <v>155</v>
      </c>
      <c r="G355" s="10" t="s">
        <v>156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610</v>
      </c>
      <c r="B356" s="10" t="s">
        <v>437</v>
      </c>
      <c r="C356" s="11">
        <v>7</v>
      </c>
      <c r="D356" s="10" t="s">
        <v>27</v>
      </c>
      <c r="E356" s="10" t="s">
        <v>11</v>
      </c>
      <c r="F356" s="10" t="s">
        <v>155</v>
      </c>
      <c r="G356" s="10" t="s">
        <v>156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611</v>
      </c>
      <c r="B357" s="10" t="s">
        <v>438</v>
      </c>
      <c r="C357" s="11">
        <v>7</v>
      </c>
      <c r="D357" s="10" t="s">
        <v>27</v>
      </c>
      <c r="E357" s="10" t="s">
        <v>11</v>
      </c>
      <c r="F357" s="10" t="s">
        <v>155</v>
      </c>
      <c r="G357" s="10" t="s">
        <v>156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612</v>
      </c>
      <c r="B358" s="10" t="s">
        <v>439</v>
      </c>
      <c r="C358" s="11">
        <v>8</v>
      </c>
      <c r="D358" s="10" t="s">
        <v>27</v>
      </c>
      <c r="E358" s="10" t="s">
        <v>11</v>
      </c>
      <c r="F358" s="10" t="s">
        <v>155</v>
      </c>
      <c r="G358" s="10" t="s">
        <v>156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613</v>
      </c>
      <c r="B359" s="10" t="s">
        <v>440</v>
      </c>
      <c r="C359" s="11">
        <v>7</v>
      </c>
      <c r="D359" s="10" t="s">
        <v>27</v>
      </c>
      <c r="E359" s="10" t="s">
        <v>11</v>
      </c>
      <c r="F359" s="10" t="s">
        <v>155</v>
      </c>
      <c r="G359" s="10" t="s">
        <v>156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614</v>
      </c>
      <c r="B360" s="10" t="s">
        <v>441</v>
      </c>
      <c r="C360" s="11">
        <v>7</v>
      </c>
      <c r="D360" s="10" t="s">
        <v>27</v>
      </c>
      <c r="E360" s="10" t="s">
        <v>11</v>
      </c>
      <c r="F360" s="10" t="s">
        <v>155</v>
      </c>
      <c r="G360" s="10" t="s">
        <v>156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615</v>
      </c>
      <c r="B361" s="10" t="s">
        <v>442</v>
      </c>
      <c r="C361" s="11">
        <v>8</v>
      </c>
      <c r="D361" s="10" t="s">
        <v>27</v>
      </c>
      <c r="E361" s="10" t="s">
        <v>11</v>
      </c>
      <c r="F361" s="10" t="s">
        <v>155</v>
      </c>
      <c r="G361" s="10" t="s">
        <v>156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616</v>
      </c>
      <c r="B362" s="10" t="s">
        <v>443</v>
      </c>
      <c r="C362" s="11">
        <v>8</v>
      </c>
      <c r="D362" s="10" t="s">
        <v>27</v>
      </c>
      <c r="E362" s="10" t="s">
        <v>11</v>
      </c>
      <c r="F362" s="10" t="s">
        <v>155</v>
      </c>
      <c r="G362" s="10" t="s">
        <v>156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617</v>
      </c>
      <c r="B363" s="10" t="s">
        <v>444</v>
      </c>
      <c r="C363" s="11">
        <v>7</v>
      </c>
      <c r="D363" s="10" t="s">
        <v>27</v>
      </c>
      <c r="E363" s="10" t="s">
        <v>11</v>
      </c>
      <c r="F363" s="10" t="s">
        <v>155</v>
      </c>
      <c r="G363" s="10" t="s">
        <v>156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618</v>
      </c>
      <c r="B364" s="10" t="s">
        <v>445</v>
      </c>
      <c r="C364" s="11">
        <v>7</v>
      </c>
      <c r="D364" s="10" t="s">
        <v>27</v>
      </c>
      <c r="E364" s="10" t="s">
        <v>11</v>
      </c>
      <c r="F364" s="10" t="s">
        <v>155</v>
      </c>
      <c r="G364" s="10" t="s">
        <v>156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619</v>
      </c>
      <c r="B365" s="10" t="s">
        <v>446</v>
      </c>
      <c r="C365" s="11">
        <v>7</v>
      </c>
      <c r="D365" s="10" t="s">
        <v>27</v>
      </c>
      <c r="E365" s="10" t="s">
        <v>11</v>
      </c>
      <c r="F365" s="10" t="s">
        <v>155</v>
      </c>
      <c r="G365" s="10" t="s">
        <v>156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620</v>
      </c>
      <c r="B366" s="10" t="s">
        <v>447</v>
      </c>
      <c r="C366" s="11">
        <v>1</v>
      </c>
      <c r="D366" s="10" t="s">
        <v>27</v>
      </c>
      <c r="E366" s="10" t="s">
        <v>41</v>
      </c>
      <c r="F366" s="10" t="s">
        <v>12</v>
      </c>
      <c r="G366" s="10" t="s">
        <v>42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865</v>
      </c>
      <c r="B367" s="10" t="s">
        <v>448</v>
      </c>
      <c r="C367" s="11" t="s">
        <v>186</v>
      </c>
      <c r="D367" s="10" t="s">
        <v>82</v>
      </c>
      <c r="E367" s="10" t="s">
        <v>11</v>
      </c>
      <c r="F367" s="10" t="s">
        <v>12</v>
      </c>
      <c r="G367" s="10" t="s">
        <v>13</v>
      </c>
      <c r="H367" s="6"/>
      <c r="I367" s="4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866</v>
      </c>
      <c r="B368" s="10" t="s">
        <v>449</v>
      </c>
      <c r="C368" s="11" t="s">
        <v>186</v>
      </c>
      <c r="D368" s="10" t="s">
        <v>82</v>
      </c>
      <c r="E368" s="10" t="s">
        <v>41</v>
      </c>
      <c r="F368" s="10" t="s">
        <v>12</v>
      </c>
      <c r="G368" s="10" t="s">
        <v>42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867</v>
      </c>
      <c r="B369" s="10" t="s">
        <v>450</v>
      </c>
      <c r="C369" s="11">
        <v>1</v>
      </c>
      <c r="D369" s="10" t="s">
        <v>82</v>
      </c>
      <c r="E369" s="10" t="s">
        <v>11</v>
      </c>
      <c r="F369" s="10" t="s">
        <v>12</v>
      </c>
      <c r="G369" s="10" t="s">
        <v>13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868</v>
      </c>
      <c r="B370" s="10" t="s">
        <v>451</v>
      </c>
      <c r="C370" s="11" t="s">
        <v>186</v>
      </c>
      <c r="D370" s="10" t="s">
        <v>82</v>
      </c>
      <c r="E370" s="10" t="s">
        <v>11</v>
      </c>
      <c r="F370" s="10" t="s">
        <v>12</v>
      </c>
      <c r="G370" s="10" t="s">
        <v>13</v>
      </c>
      <c r="H370" s="7"/>
      <c r="I370" s="6"/>
      <c r="J370" s="4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869</v>
      </c>
      <c r="B371" s="10" t="s">
        <v>452</v>
      </c>
      <c r="C371" s="11">
        <v>2</v>
      </c>
      <c r="D371" s="10" t="s">
        <v>82</v>
      </c>
      <c r="E371" s="10" t="s">
        <v>41</v>
      </c>
      <c r="F371" s="10" t="s">
        <v>12</v>
      </c>
      <c r="G371" s="10" t="s">
        <v>42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870</v>
      </c>
      <c r="B372" s="10" t="s">
        <v>453</v>
      </c>
      <c r="C372" s="11">
        <v>2</v>
      </c>
      <c r="D372" s="10" t="s">
        <v>82</v>
      </c>
      <c r="E372" s="10" t="s">
        <v>11</v>
      </c>
      <c r="F372" s="10" t="s">
        <v>12</v>
      </c>
      <c r="G372" s="10" t="s">
        <v>13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9">
        <v>871</v>
      </c>
      <c r="B373" s="10" t="s">
        <v>454</v>
      </c>
      <c r="C373" s="11">
        <v>2</v>
      </c>
      <c r="D373" s="10" t="s">
        <v>82</v>
      </c>
      <c r="E373" s="10" t="s">
        <v>11</v>
      </c>
      <c r="F373" s="10" t="s">
        <v>12</v>
      </c>
      <c r="G373" s="10" t="s">
        <v>13</v>
      </c>
      <c r="H373" s="7"/>
      <c r="I373" s="7"/>
      <c r="J373" s="6"/>
      <c r="K373" s="4"/>
      <c r="L373" s="4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872</v>
      </c>
      <c r="B374" s="10" t="s">
        <v>455</v>
      </c>
      <c r="C374" s="11">
        <v>2</v>
      </c>
      <c r="D374" s="10" t="s">
        <v>82</v>
      </c>
      <c r="E374" s="10" t="s">
        <v>11</v>
      </c>
      <c r="F374" s="10" t="s">
        <v>12</v>
      </c>
      <c r="G374" s="10" t="s">
        <v>13</v>
      </c>
      <c r="H374" s="7"/>
      <c r="I374" s="6"/>
      <c r="J374" s="6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873</v>
      </c>
      <c r="B375" s="10" t="s">
        <v>456</v>
      </c>
      <c r="C375" s="11">
        <v>3</v>
      </c>
      <c r="D375" s="10" t="s">
        <v>82</v>
      </c>
      <c r="E375" s="10" t="s">
        <v>41</v>
      </c>
      <c r="F375" s="10" t="s">
        <v>12</v>
      </c>
      <c r="G375" s="10" t="s">
        <v>42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874</v>
      </c>
      <c r="B376" s="10" t="s">
        <v>457</v>
      </c>
      <c r="C376" s="11">
        <v>3</v>
      </c>
      <c r="D376" s="10" t="s">
        <v>82</v>
      </c>
      <c r="E376" s="10" t="s">
        <v>41</v>
      </c>
      <c r="F376" s="10" t="s">
        <v>12</v>
      </c>
      <c r="G376" s="10" t="s">
        <v>42</v>
      </c>
      <c r="H376" s="6"/>
      <c r="I376" s="4"/>
      <c r="J376" s="4"/>
      <c r="K376" s="7"/>
      <c r="L376" s="7"/>
      <c r="M376" s="7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875</v>
      </c>
      <c r="B377" s="10" t="s">
        <v>458</v>
      </c>
      <c r="C377" s="11">
        <v>3</v>
      </c>
      <c r="D377" s="10" t="s">
        <v>82</v>
      </c>
      <c r="E377" s="10" t="s">
        <v>11</v>
      </c>
      <c r="F377" s="10" t="s">
        <v>12</v>
      </c>
      <c r="G377" s="10" t="s">
        <v>13</v>
      </c>
      <c r="H377" s="6"/>
      <c r="I377" s="4"/>
      <c r="J377" s="4"/>
      <c r="K377" s="7"/>
      <c r="L377" s="7"/>
      <c r="M377" s="7"/>
      <c r="N377" s="3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9">
        <v>876</v>
      </c>
      <c r="B378" s="10" t="s">
        <v>459</v>
      </c>
      <c r="C378" s="11">
        <v>3</v>
      </c>
      <c r="D378" s="10" t="s">
        <v>82</v>
      </c>
      <c r="E378" s="10" t="s">
        <v>41</v>
      </c>
      <c r="F378" s="10" t="s">
        <v>12</v>
      </c>
      <c r="G378" s="10" t="s">
        <v>42</v>
      </c>
      <c r="H378" s="6"/>
      <c r="I378" s="4"/>
      <c r="J378" s="4"/>
      <c r="K378" s="6"/>
      <c r="L378" s="6"/>
      <c r="M378" s="7"/>
      <c r="N378" s="3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877</v>
      </c>
      <c r="B379" s="10" t="s">
        <v>460</v>
      </c>
      <c r="C379" s="11">
        <v>4</v>
      </c>
      <c r="D379" s="10" t="s">
        <v>82</v>
      </c>
      <c r="E379" s="10" t="s">
        <v>11</v>
      </c>
      <c r="F379" s="10" t="s">
        <v>12</v>
      </c>
      <c r="G379" s="10" t="s">
        <v>13</v>
      </c>
      <c r="H379" s="6"/>
      <c r="I379" s="4"/>
      <c r="J379" s="4"/>
      <c r="K379" s="4"/>
      <c r="L379" s="4"/>
      <c r="M379" s="7"/>
      <c r="N379" s="3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878</v>
      </c>
      <c r="B380" s="10" t="s">
        <v>461</v>
      </c>
      <c r="C380" s="11">
        <v>4</v>
      </c>
      <c r="D380" s="10" t="s">
        <v>82</v>
      </c>
      <c r="E380" s="10" t="s">
        <v>41</v>
      </c>
      <c r="F380" s="10" t="s">
        <v>12</v>
      </c>
      <c r="G380" s="10" t="s">
        <v>42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879</v>
      </c>
      <c r="B381" s="10" t="s">
        <v>462</v>
      </c>
      <c r="C381" s="11">
        <v>6</v>
      </c>
      <c r="D381" s="10" t="s">
        <v>82</v>
      </c>
      <c r="E381" s="10" t="s">
        <v>11</v>
      </c>
      <c r="F381" s="10" t="s">
        <v>93</v>
      </c>
      <c r="G381" s="10" t="s">
        <v>94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880</v>
      </c>
      <c r="B382" s="10" t="s">
        <v>463</v>
      </c>
      <c r="C382" s="11">
        <v>6</v>
      </c>
      <c r="D382" s="10" t="s">
        <v>82</v>
      </c>
      <c r="E382" s="10" t="s">
        <v>41</v>
      </c>
      <c r="F382" s="10" t="s">
        <v>93</v>
      </c>
      <c r="G382" s="10" t="s">
        <v>131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881</v>
      </c>
      <c r="B383" s="10" t="s">
        <v>464</v>
      </c>
      <c r="C383" s="11">
        <v>6</v>
      </c>
      <c r="D383" s="10" t="s">
        <v>82</v>
      </c>
      <c r="E383" s="10" t="s">
        <v>41</v>
      </c>
      <c r="F383" s="10" t="s">
        <v>93</v>
      </c>
      <c r="G383" s="10" t="s">
        <v>131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882</v>
      </c>
      <c r="B384" s="10" t="s">
        <v>465</v>
      </c>
      <c r="C384" s="11">
        <v>6</v>
      </c>
      <c r="D384" s="10" t="s">
        <v>82</v>
      </c>
      <c r="E384" s="10" t="s">
        <v>11</v>
      </c>
      <c r="F384" s="10" t="s">
        <v>93</v>
      </c>
      <c r="G384" s="10" t="s">
        <v>94</v>
      </c>
      <c r="H384" s="6"/>
      <c r="I384" s="4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883</v>
      </c>
      <c r="B385" s="10" t="s">
        <v>466</v>
      </c>
      <c r="C385" s="11">
        <v>6</v>
      </c>
      <c r="D385" s="10" t="s">
        <v>82</v>
      </c>
      <c r="E385" s="10" t="s">
        <v>11</v>
      </c>
      <c r="F385" s="10" t="s">
        <v>93</v>
      </c>
      <c r="G385" s="10" t="s">
        <v>94</v>
      </c>
      <c r="H385" s="6"/>
      <c r="I385" s="39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884</v>
      </c>
      <c r="B386" s="10" t="s">
        <v>467</v>
      </c>
      <c r="C386" s="11">
        <v>7</v>
      </c>
      <c r="D386" s="10" t="s">
        <v>82</v>
      </c>
      <c r="E386" s="10" t="s">
        <v>41</v>
      </c>
      <c r="F386" s="10" t="s">
        <v>155</v>
      </c>
      <c r="G386" s="10" t="s">
        <v>168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885</v>
      </c>
      <c r="B387" s="10" t="s">
        <v>468</v>
      </c>
      <c r="C387" s="11">
        <v>7</v>
      </c>
      <c r="D387" s="10" t="s">
        <v>82</v>
      </c>
      <c r="E387" s="10" t="s">
        <v>41</v>
      </c>
      <c r="F387" s="10" t="s">
        <v>155</v>
      </c>
      <c r="G387" s="10" t="s">
        <v>168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886</v>
      </c>
      <c r="B388" s="10" t="s">
        <v>469</v>
      </c>
      <c r="C388" s="11">
        <v>7</v>
      </c>
      <c r="D388" s="10" t="s">
        <v>82</v>
      </c>
      <c r="E388" s="10" t="s">
        <v>41</v>
      </c>
      <c r="F388" s="10" t="s">
        <v>155</v>
      </c>
      <c r="G388" s="10" t="s">
        <v>168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887</v>
      </c>
      <c r="B389" s="10" t="s">
        <v>470</v>
      </c>
      <c r="C389" s="11">
        <v>7</v>
      </c>
      <c r="D389" s="10" t="s">
        <v>82</v>
      </c>
      <c r="E389" s="10" t="s">
        <v>41</v>
      </c>
      <c r="F389" s="10" t="s">
        <v>155</v>
      </c>
      <c r="G389" s="10" t="s">
        <v>168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888</v>
      </c>
      <c r="B390" s="10" t="s">
        <v>471</v>
      </c>
      <c r="C390" s="11">
        <v>7</v>
      </c>
      <c r="D390" s="10" t="s">
        <v>82</v>
      </c>
      <c r="E390" s="10" t="s">
        <v>11</v>
      </c>
      <c r="F390" s="10" t="s">
        <v>155</v>
      </c>
      <c r="G390" s="10" t="s">
        <v>156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889</v>
      </c>
      <c r="B391" s="10" t="s">
        <v>472</v>
      </c>
      <c r="C391" s="11">
        <v>7</v>
      </c>
      <c r="D391" s="10" t="s">
        <v>82</v>
      </c>
      <c r="E391" s="10" t="s">
        <v>11</v>
      </c>
      <c r="F391" s="10" t="s">
        <v>155</v>
      </c>
      <c r="G391" s="10" t="s">
        <v>156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890</v>
      </c>
      <c r="B392" s="10" t="s">
        <v>473</v>
      </c>
      <c r="C392" s="11">
        <v>8</v>
      </c>
      <c r="D392" s="10" t="s">
        <v>82</v>
      </c>
      <c r="E392" s="10" t="s">
        <v>41</v>
      </c>
      <c r="F392" s="10" t="s">
        <v>155</v>
      </c>
      <c r="G392" s="10" t="s">
        <v>168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891</v>
      </c>
      <c r="B393" s="10" t="s">
        <v>474</v>
      </c>
      <c r="C393" s="11">
        <v>8</v>
      </c>
      <c r="D393" s="10" t="s">
        <v>82</v>
      </c>
      <c r="E393" s="10" t="s">
        <v>11</v>
      </c>
      <c r="F393" s="10" t="s">
        <v>155</v>
      </c>
      <c r="G393" s="10" t="s">
        <v>156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892</v>
      </c>
      <c r="B394" s="10" t="s">
        <v>475</v>
      </c>
      <c r="C394" s="11">
        <v>8</v>
      </c>
      <c r="D394" s="10" t="s">
        <v>82</v>
      </c>
      <c r="E394" s="10" t="s">
        <v>11</v>
      </c>
      <c r="F394" s="10" t="s">
        <v>155</v>
      </c>
      <c r="G394" s="10" t="s">
        <v>156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893</v>
      </c>
      <c r="B395" s="10" t="s">
        <v>476</v>
      </c>
      <c r="C395" s="11">
        <v>8</v>
      </c>
      <c r="D395" s="10" t="s">
        <v>82</v>
      </c>
      <c r="E395" s="10" t="s">
        <v>11</v>
      </c>
      <c r="F395" s="10" t="s">
        <v>155</v>
      </c>
      <c r="G395" s="10" t="s">
        <v>156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9">
        <v>894</v>
      </c>
      <c r="B396" s="10" t="s">
        <v>477</v>
      </c>
      <c r="C396" s="11">
        <v>3</v>
      </c>
      <c r="D396" s="10" t="s">
        <v>82</v>
      </c>
      <c r="E396" s="10" t="s">
        <v>11</v>
      </c>
      <c r="F396" s="10" t="s">
        <v>12</v>
      </c>
      <c r="G396" s="10" t="s">
        <v>13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9">
        <v>895</v>
      </c>
      <c r="B397" s="10" t="s">
        <v>478</v>
      </c>
      <c r="C397" s="11">
        <v>4</v>
      </c>
      <c r="D397" s="10" t="s">
        <v>82</v>
      </c>
      <c r="E397" s="10" t="s">
        <v>11</v>
      </c>
      <c r="F397" s="10" t="s">
        <v>12</v>
      </c>
      <c r="G397" s="10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9">
        <v>950</v>
      </c>
      <c r="B398" s="10" t="s">
        <v>479</v>
      </c>
      <c r="C398" s="11">
        <v>2</v>
      </c>
      <c r="D398" s="10" t="s">
        <v>18</v>
      </c>
      <c r="E398" s="10" t="s">
        <v>11</v>
      </c>
      <c r="F398" s="10" t="s">
        <v>12</v>
      </c>
      <c r="G398" s="10" t="s">
        <v>13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" customHeight="1">
      <c r="A399" s="9">
        <v>951</v>
      </c>
      <c r="B399" s="10" t="s">
        <v>480</v>
      </c>
      <c r="C399" s="11">
        <v>2</v>
      </c>
      <c r="D399" s="10" t="s">
        <v>18</v>
      </c>
      <c r="E399" s="10" t="s">
        <v>11</v>
      </c>
      <c r="F399" s="10" t="s">
        <v>12</v>
      </c>
      <c r="G399" s="10" t="s">
        <v>13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952</v>
      </c>
      <c r="B400" s="10" t="s">
        <v>481</v>
      </c>
      <c r="C400" s="11">
        <v>2</v>
      </c>
      <c r="D400" s="10" t="s">
        <v>18</v>
      </c>
      <c r="E400" s="10" t="s">
        <v>41</v>
      </c>
      <c r="F400" s="10" t="s">
        <v>12</v>
      </c>
      <c r="G400" s="10" t="s">
        <v>42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953</v>
      </c>
      <c r="B401" s="10" t="s">
        <v>482</v>
      </c>
      <c r="C401" s="11">
        <v>3</v>
      </c>
      <c r="D401" s="10" t="s">
        <v>18</v>
      </c>
      <c r="E401" s="10" t="s">
        <v>41</v>
      </c>
      <c r="F401" s="10" t="s">
        <v>12</v>
      </c>
      <c r="G401" s="10" t="s">
        <v>42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954</v>
      </c>
      <c r="B402" s="10" t="s">
        <v>483</v>
      </c>
      <c r="C402" s="11">
        <v>3</v>
      </c>
      <c r="D402" s="10" t="s">
        <v>18</v>
      </c>
      <c r="E402" s="10" t="s">
        <v>41</v>
      </c>
      <c r="F402" s="10" t="s">
        <v>12</v>
      </c>
      <c r="G402" s="10" t="s">
        <v>42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955</v>
      </c>
      <c r="B403" s="10" t="s">
        <v>484</v>
      </c>
      <c r="C403" s="11">
        <v>3</v>
      </c>
      <c r="D403" s="10" t="s">
        <v>18</v>
      </c>
      <c r="E403" s="10" t="s">
        <v>41</v>
      </c>
      <c r="F403" s="10" t="s">
        <v>12</v>
      </c>
      <c r="G403" s="10" t="s">
        <v>42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956</v>
      </c>
      <c r="B404" s="10" t="s">
        <v>485</v>
      </c>
      <c r="C404" s="11">
        <v>3</v>
      </c>
      <c r="D404" s="10" t="s">
        <v>18</v>
      </c>
      <c r="E404" s="10" t="s">
        <v>41</v>
      </c>
      <c r="F404" s="10" t="s">
        <v>12</v>
      </c>
      <c r="G404" s="10" t="s">
        <v>42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9">
        <v>957</v>
      </c>
      <c r="B405" s="10" t="s">
        <v>486</v>
      </c>
      <c r="C405" s="11">
        <v>3</v>
      </c>
      <c r="D405" s="10" t="s">
        <v>18</v>
      </c>
      <c r="E405" s="10" t="s">
        <v>41</v>
      </c>
      <c r="F405" s="10" t="s">
        <v>12</v>
      </c>
      <c r="G405" s="10" t="s">
        <v>42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9">
        <v>958</v>
      </c>
      <c r="B406" s="10" t="s">
        <v>487</v>
      </c>
      <c r="C406" s="11">
        <v>3</v>
      </c>
      <c r="D406" s="10" t="s">
        <v>18</v>
      </c>
      <c r="E406" s="10" t="s">
        <v>41</v>
      </c>
      <c r="F406" s="10" t="s">
        <v>12</v>
      </c>
      <c r="G406" s="10" t="s">
        <v>42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959</v>
      </c>
      <c r="B407" s="10" t="s">
        <v>488</v>
      </c>
      <c r="C407" s="11">
        <v>4</v>
      </c>
      <c r="D407" s="10" t="s">
        <v>18</v>
      </c>
      <c r="E407" s="10" t="s">
        <v>41</v>
      </c>
      <c r="F407" s="10" t="s">
        <v>12</v>
      </c>
      <c r="G407" s="10" t="s">
        <v>42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960</v>
      </c>
      <c r="B408" s="10" t="s">
        <v>489</v>
      </c>
      <c r="C408" s="11">
        <v>4</v>
      </c>
      <c r="D408" s="10" t="s">
        <v>18</v>
      </c>
      <c r="E408" s="10" t="s">
        <v>41</v>
      </c>
      <c r="F408" s="10" t="s">
        <v>12</v>
      </c>
      <c r="G408" s="10" t="s">
        <v>42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961</v>
      </c>
      <c r="B409" s="10" t="s">
        <v>490</v>
      </c>
      <c r="C409" s="11">
        <v>4</v>
      </c>
      <c r="D409" s="10" t="s">
        <v>18</v>
      </c>
      <c r="E409" s="10" t="s">
        <v>41</v>
      </c>
      <c r="F409" s="10" t="s">
        <v>12</v>
      </c>
      <c r="G409" s="10" t="s">
        <v>42</v>
      </c>
      <c r="H409" s="6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962</v>
      </c>
      <c r="B410" s="10" t="s">
        <v>491</v>
      </c>
      <c r="C410" s="11">
        <v>4</v>
      </c>
      <c r="D410" s="10" t="s">
        <v>18</v>
      </c>
      <c r="E410" s="10" t="s">
        <v>41</v>
      </c>
      <c r="F410" s="10" t="s">
        <v>12</v>
      </c>
      <c r="G410" s="10" t="s">
        <v>42</v>
      </c>
      <c r="H410" s="40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963</v>
      </c>
      <c r="B411" s="10" t="s">
        <v>492</v>
      </c>
      <c r="C411" s="11">
        <v>4</v>
      </c>
      <c r="D411" s="10" t="s">
        <v>18</v>
      </c>
      <c r="E411" s="10" t="s">
        <v>41</v>
      </c>
      <c r="F411" s="10" t="s">
        <v>12</v>
      </c>
      <c r="G411" s="10" t="s">
        <v>42</v>
      </c>
      <c r="H411" s="40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964</v>
      </c>
      <c r="B412" s="10" t="s">
        <v>493</v>
      </c>
      <c r="C412" s="11">
        <v>4</v>
      </c>
      <c r="D412" s="10" t="s">
        <v>18</v>
      </c>
      <c r="E412" s="10" t="s">
        <v>41</v>
      </c>
      <c r="F412" s="10" t="s">
        <v>12</v>
      </c>
      <c r="G412" s="10" t="s">
        <v>42</v>
      </c>
      <c r="H412" s="40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965</v>
      </c>
      <c r="B413" s="10" t="s">
        <v>494</v>
      </c>
      <c r="C413" s="11">
        <v>4</v>
      </c>
      <c r="D413" s="10" t="s">
        <v>18</v>
      </c>
      <c r="E413" s="10" t="s">
        <v>41</v>
      </c>
      <c r="F413" s="10" t="s">
        <v>12</v>
      </c>
      <c r="G413" s="10" t="s">
        <v>42</v>
      </c>
      <c r="H413" s="40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966</v>
      </c>
      <c r="B414" s="10" t="s">
        <v>495</v>
      </c>
      <c r="C414" s="11">
        <v>5</v>
      </c>
      <c r="D414" s="10" t="s">
        <v>18</v>
      </c>
      <c r="E414" s="10" t="s">
        <v>41</v>
      </c>
      <c r="F414" s="10" t="s">
        <v>93</v>
      </c>
      <c r="G414" s="10" t="s">
        <v>131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967</v>
      </c>
      <c r="B415" s="10" t="s">
        <v>496</v>
      </c>
      <c r="C415" s="11">
        <v>5</v>
      </c>
      <c r="D415" s="10" t="s">
        <v>18</v>
      </c>
      <c r="E415" s="10" t="s">
        <v>41</v>
      </c>
      <c r="F415" s="10" t="s">
        <v>93</v>
      </c>
      <c r="G415" s="10" t="s">
        <v>131</v>
      </c>
      <c r="H415" s="6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968</v>
      </c>
      <c r="B416" s="10" t="s">
        <v>497</v>
      </c>
      <c r="C416" s="11">
        <v>5</v>
      </c>
      <c r="D416" s="10" t="s">
        <v>18</v>
      </c>
      <c r="E416" s="10" t="s">
        <v>41</v>
      </c>
      <c r="F416" s="10" t="s">
        <v>93</v>
      </c>
      <c r="G416" s="10" t="s">
        <v>131</v>
      </c>
      <c r="H416" s="40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969</v>
      </c>
      <c r="B417" s="10" t="s">
        <v>498</v>
      </c>
      <c r="C417" s="11">
        <v>5</v>
      </c>
      <c r="D417" s="10" t="s">
        <v>18</v>
      </c>
      <c r="E417" s="10" t="s">
        <v>41</v>
      </c>
      <c r="F417" s="10" t="s">
        <v>93</v>
      </c>
      <c r="G417" s="10" t="s">
        <v>131</v>
      </c>
      <c r="H417" s="40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970</v>
      </c>
      <c r="B418" s="10" t="s">
        <v>499</v>
      </c>
      <c r="C418" s="11">
        <v>5</v>
      </c>
      <c r="D418" s="10" t="s">
        <v>18</v>
      </c>
      <c r="E418" s="10" t="s">
        <v>41</v>
      </c>
      <c r="F418" s="10" t="s">
        <v>93</v>
      </c>
      <c r="G418" s="10" t="s">
        <v>131</v>
      </c>
      <c r="H418" s="6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971</v>
      </c>
      <c r="B419" s="10" t="s">
        <v>500</v>
      </c>
      <c r="C419" s="11">
        <v>5</v>
      </c>
      <c r="D419" s="10" t="s">
        <v>18</v>
      </c>
      <c r="E419" s="10" t="s">
        <v>41</v>
      </c>
      <c r="F419" s="10" t="s">
        <v>93</v>
      </c>
      <c r="G419" s="10" t="s">
        <v>131</v>
      </c>
      <c r="H419" s="40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972</v>
      </c>
      <c r="B420" s="10" t="s">
        <v>501</v>
      </c>
      <c r="C420" s="11">
        <v>5</v>
      </c>
      <c r="D420" s="10" t="s">
        <v>18</v>
      </c>
      <c r="E420" s="10" t="s">
        <v>41</v>
      </c>
      <c r="F420" s="10" t="s">
        <v>93</v>
      </c>
      <c r="G420" s="10" t="s">
        <v>131</v>
      </c>
      <c r="H420" s="40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973</v>
      </c>
      <c r="B421" s="10" t="s">
        <v>502</v>
      </c>
      <c r="C421" s="11">
        <v>5</v>
      </c>
      <c r="D421" s="10" t="s">
        <v>18</v>
      </c>
      <c r="E421" s="10" t="s">
        <v>41</v>
      </c>
      <c r="F421" s="10" t="s">
        <v>93</v>
      </c>
      <c r="G421" s="10" t="s">
        <v>131</v>
      </c>
      <c r="H421" s="40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974</v>
      </c>
      <c r="B422" s="10" t="s">
        <v>503</v>
      </c>
      <c r="C422" s="11">
        <v>6</v>
      </c>
      <c r="D422" s="10" t="s">
        <v>18</v>
      </c>
      <c r="E422" s="10" t="s">
        <v>41</v>
      </c>
      <c r="F422" s="10" t="s">
        <v>93</v>
      </c>
      <c r="G422" s="10" t="s">
        <v>131</v>
      </c>
      <c r="H422" s="40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975</v>
      </c>
      <c r="B423" s="10" t="s">
        <v>504</v>
      </c>
      <c r="C423" s="11">
        <v>6</v>
      </c>
      <c r="D423" s="10" t="s">
        <v>18</v>
      </c>
      <c r="E423" s="10" t="s">
        <v>41</v>
      </c>
      <c r="F423" s="10" t="s">
        <v>93</v>
      </c>
      <c r="G423" s="10" t="s">
        <v>131</v>
      </c>
      <c r="H423" s="6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976</v>
      </c>
      <c r="B424" s="10" t="s">
        <v>505</v>
      </c>
      <c r="C424" s="11">
        <v>6</v>
      </c>
      <c r="D424" s="10" t="s">
        <v>18</v>
      </c>
      <c r="E424" s="10" t="s">
        <v>41</v>
      </c>
      <c r="F424" s="10" t="s">
        <v>93</v>
      </c>
      <c r="G424" s="10" t="s">
        <v>131</v>
      </c>
      <c r="H424" s="40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977</v>
      </c>
      <c r="B425" s="10" t="s">
        <v>506</v>
      </c>
      <c r="C425" s="11">
        <v>7</v>
      </c>
      <c r="D425" s="10" t="s">
        <v>18</v>
      </c>
      <c r="E425" s="10" t="s">
        <v>11</v>
      </c>
      <c r="F425" s="10" t="s">
        <v>155</v>
      </c>
      <c r="G425" s="10" t="s">
        <v>156</v>
      </c>
      <c r="H425" s="40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978</v>
      </c>
      <c r="B426" s="10" t="s">
        <v>507</v>
      </c>
      <c r="C426" s="11">
        <v>7</v>
      </c>
      <c r="D426" s="10" t="s">
        <v>18</v>
      </c>
      <c r="E426" s="10" t="s">
        <v>41</v>
      </c>
      <c r="F426" s="10" t="s">
        <v>155</v>
      </c>
      <c r="G426" s="10" t="s">
        <v>168</v>
      </c>
      <c r="H426" s="40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979</v>
      </c>
      <c r="B427" s="10" t="s">
        <v>508</v>
      </c>
      <c r="C427" s="11">
        <v>7</v>
      </c>
      <c r="D427" s="10" t="s">
        <v>18</v>
      </c>
      <c r="E427" s="10" t="s">
        <v>41</v>
      </c>
      <c r="F427" s="10" t="s">
        <v>155</v>
      </c>
      <c r="G427" s="10" t="s">
        <v>168</v>
      </c>
      <c r="H427" s="40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980</v>
      </c>
      <c r="B428" s="10" t="s">
        <v>509</v>
      </c>
      <c r="C428" s="11">
        <v>7</v>
      </c>
      <c r="D428" s="10" t="s">
        <v>18</v>
      </c>
      <c r="E428" s="10" t="s">
        <v>11</v>
      </c>
      <c r="F428" s="10" t="s">
        <v>155</v>
      </c>
      <c r="G428" s="10" t="s">
        <v>156</v>
      </c>
      <c r="H428" s="40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981</v>
      </c>
      <c r="B429" s="10" t="s">
        <v>510</v>
      </c>
      <c r="C429" s="11">
        <v>7</v>
      </c>
      <c r="D429" s="10" t="s">
        <v>18</v>
      </c>
      <c r="E429" s="10" t="s">
        <v>41</v>
      </c>
      <c r="F429" s="10" t="s">
        <v>155</v>
      </c>
      <c r="G429" s="10" t="s">
        <v>168</v>
      </c>
      <c r="H429" s="40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982</v>
      </c>
      <c r="B430" s="10" t="s">
        <v>511</v>
      </c>
      <c r="C430" s="11">
        <v>7</v>
      </c>
      <c r="D430" s="10" t="s">
        <v>18</v>
      </c>
      <c r="E430" s="10" t="s">
        <v>11</v>
      </c>
      <c r="F430" s="10" t="s">
        <v>155</v>
      </c>
      <c r="G430" s="10" t="s">
        <v>156</v>
      </c>
      <c r="H430" s="40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983</v>
      </c>
      <c r="B431" s="10" t="s">
        <v>512</v>
      </c>
      <c r="C431" s="11">
        <v>7</v>
      </c>
      <c r="D431" s="10" t="s">
        <v>18</v>
      </c>
      <c r="E431" s="10" t="s">
        <v>41</v>
      </c>
      <c r="F431" s="10" t="s">
        <v>155</v>
      </c>
      <c r="G431" s="10" t="s">
        <v>168</v>
      </c>
      <c r="H431" s="40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984</v>
      </c>
      <c r="B432" s="10" t="s">
        <v>513</v>
      </c>
      <c r="C432" s="11">
        <v>7</v>
      </c>
      <c r="D432" s="10" t="s">
        <v>18</v>
      </c>
      <c r="E432" s="10" t="s">
        <v>11</v>
      </c>
      <c r="F432" s="10" t="s">
        <v>155</v>
      </c>
      <c r="G432" s="10" t="s">
        <v>156</v>
      </c>
      <c r="H432" s="40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9">
        <v>985</v>
      </c>
      <c r="B433" s="10" t="s">
        <v>514</v>
      </c>
      <c r="C433" s="11">
        <v>8</v>
      </c>
      <c r="D433" s="10" t="s">
        <v>18</v>
      </c>
      <c r="E433" s="10" t="s">
        <v>41</v>
      </c>
      <c r="F433" s="10" t="s">
        <v>155</v>
      </c>
      <c r="G433" s="10" t="s">
        <v>168</v>
      </c>
      <c r="H433" s="40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9">
        <v>986</v>
      </c>
      <c r="B434" s="10" t="s">
        <v>515</v>
      </c>
      <c r="C434" s="11">
        <v>8</v>
      </c>
      <c r="D434" s="10" t="s">
        <v>18</v>
      </c>
      <c r="E434" s="10" t="s">
        <v>11</v>
      </c>
      <c r="F434" s="10" t="s">
        <v>155</v>
      </c>
      <c r="G434" s="10" t="s">
        <v>156</v>
      </c>
      <c r="H434" s="6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987</v>
      </c>
      <c r="B435" s="10" t="s">
        <v>516</v>
      </c>
      <c r="C435" s="11">
        <v>8</v>
      </c>
      <c r="D435" s="10" t="s">
        <v>18</v>
      </c>
      <c r="E435" s="10" t="s">
        <v>11</v>
      </c>
      <c r="F435" s="10" t="s">
        <v>155</v>
      </c>
      <c r="G435" s="10" t="s">
        <v>156</v>
      </c>
      <c r="H435" s="40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988</v>
      </c>
      <c r="B436" s="10" t="s">
        <v>517</v>
      </c>
      <c r="C436" s="11">
        <v>8</v>
      </c>
      <c r="D436" s="10" t="s">
        <v>18</v>
      </c>
      <c r="E436" s="10" t="s">
        <v>41</v>
      </c>
      <c r="F436" s="10" t="s">
        <v>155</v>
      </c>
      <c r="G436" s="10" t="s">
        <v>168</v>
      </c>
      <c r="H436" s="6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989</v>
      </c>
      <c r="B437" s="10" t="s">
        <v>518</v>
      </c>
      <c r="C437" s="11">
        <v>8</v>
      </c>
      <c r="D437" s="10" t="s">
        <v>18</v>
      </c>
      <c r="E437" s="10" t="s">
        <v>41</v>
      </c>
      <c r="F437" s="10" t="s">
        <v>155</v>
      </c>
      <c r="G437" s="10" t="s">
        <v>168</v>
      </c>
      <c r="H437" s="40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990</v>
      </c>
      <c r="B438" s="10" t="s">
        <v>519</v>
      </c>
      <c r="C438" s="11">
        <v>8</v>
      </c>
      <c r="D438" s="10" t="s">
        <v>18</v>
      </c>
      <c r="E438" s="10" t="s">
        <v>11</v>
      </c>
      <c r="F438" s="10" t="s">
        <v>155</v>
      </c>
      <c r="G438" s="10" t="s">
        <v>156</v>
      </c>
      <c r="H438" s="40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991</v>
      </c>
      <c r="B439" s="10" t="s">
        <v>520</v>
      </c>
      <c r="C439" s="11">
        <v>4</v>
      </c>
      <c r="D439" s="10" t="s">
        <v>18</v>
      </c>
      <c r="E439" s="10" t="s">
        <v>41</v>
      </c>
      <c r="F439" s="10" t="s">
        <v>12</v>
      </c>
      <c r="G439" s="10" t="s">
        <v>42</v>
      </c>
      <c r="H439" s="40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10">
        <v>1000</v>
      </c>
      <c r="B440" s="10" t="s">
        <v>521</v>
      </c>
      <c r="C440" s="11">
        <v>3</v>
      </c>
      <c r="D440" s="11" t="s">
        <v>33</v>
      </c>
      <c r="E440" s="10" t="s">
        <v>242</v>
      </c>
      <c r="F440" s="10" t="s">
        <v>12</v>
      </c>
      <c r="G440" s="10" t="s">
        <v>42</v>
      </c>
      <c r="H440" s="40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10">
        <v>1001</v>
      </c>
      <c r="B441" s="10" t="s">
        <v>522</v>
      </c>
      <c r="C441" s="11">
        <v>3</v>
      </c>
      <c r="D441" s="11" t="s">
        <v>33</v>
      </c>
      <c r="E441" s="10" t="s">
        <v>242</v>
      </c>
      <c r="F441" s="10" t="s">
        <v>12</v>
      </c>
      <c r="G441" s="10" t="s">
        <v>42</v>
      </c>
      <c r="H441" s="40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10">
        <v>1002</v>
      </c>
      <c r="B442" s="10" t="s">
        <v>523</v>
      </c>
      <c r="C442" s="11">
        <v>3</v>
      </c>
      <c r="D442" s="11" t="s">
        <v>33</v>
      </c>
      <c r="E442" s="10" t="s">
        <v>242</v>
      </c>
      <c r="F442" s="10" t="s">
        <v>12</v>
      </c>
      <c r="G442" s="10" t="s">
        <v>42</v>
      </c>
      <c r="H442" s="6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" customHeight="1">
      <c r="A443" s="10">
        <v>1003</v>
      </c>
      <c r="B443" s="10" t="s">
        <v>524</v>
      </c>
      <c r="C443" s="11">
        <v>3</v>
      </c>
      <c r="D443" s="11" t="s">
        <v>33</v>
      </c>
      <c r="E443" s="10" t="s">
        <v>242</v>
      </c>
      <c r="F443" s="10" t="s">
        <v>12</v>
      </c>
      <c r="G443" s="10" t="s">
        <v>42</v>
      </c>
      <c r="H443" s="40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10">
        <v>1004</v>
      </c>
      <c r="B444" s="10" t="s">
        <v>525</v>
      </c>
      <c r="C444" s="11">
        <v>3</v>
      </c>
      <c r="D444" s="11" t="s">
        <v>33</v>
      </c>
      <c r="E444" s="10" t="s">
        <v>242</v>
      </c>
      <c r="F444" s="10" t="s">
        <v>12</v>
      </c>
      <c r="G444" s="10" t="s">
        <v>42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10">
        <v>1005</v>
      </c>
      <c r="B445" s="10" t="s">
        <v>526</v>
      </c>
      <c r="C445" s="11">
        <v>5</v>
      </c>
      <c r="D445" s="11" t="s">
        <v>33</v>
      </c>
      <c r="E445" s="10" t="s">
        <v>242</v>
      </c>
      <c r="F445" s="11" t="s">
        <v>93</v>
      </c>
      <c r="G445" s="10" t="s">
        <v>131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10">
        <v>1006</v>
      </c>
      <c r="B446" s="10" t="s">
        <v>527</v>
      </c>
      <c r="C446" s="11">
        <v>3</v>
      </c>
      <c r="D446" s="11" t="s">
        <v>33</v>
      </c>
      <c r="E446" s="10" t="s">
        <v>242</v>
      </c>
      <c r="F446" s="10" t="s">
        <v>12</v>
      </c>
      <c r="G446" s="10" t="s">
        <v>42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10">
        <v>1007</v>
      </c>
      <c r="B447" s="10" t="s">
        <v>528</v>
      </c>
      <c r="C447" s="11">
        <v>3</v>
      </c>
      <c r="D447" s="11" t="s">
        <v>33</v>
      </c>
      <c r="E447" s="10" t="s">
        <v>242</v>
      </c>
      <c r="F447" s="10" t="s">
        <v>12</v>
      </c>
      <c r="G447" s="10" t="s">
        <v>42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10">
        <v>1008</v>
      </c>
      <c r="B448" s="10" t="s">
        <v>529</v>
      </c>
      <c r="C448" s="11">
        <v>3</v>
      </c>
      <c r="D448" s="11" t="s">
        <v>33</v>
      </c>
      <c r="E448" s="10" t="s">
        <v>242</v>
      </c>
      <c r="F448" s="10" t="s">
        <v>12</v>
      </c>
      <c r="G448" s="10" t="s">
        <v>42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10">
        <v>1009</v>
      </c>
      <c r="B449" s="10" t="s">
        <v>530</v>
      </c>
      <c r="C449" s="11">
        <v>3</v>
      </c>
      <c r="D449" s="11" t="s">
        <v>33</v>
      </c>
      <c r="E449" s="10" t="s">
        <v>242</v>
      </c>
      <c r="F449" s="10" t="s">
        <v>12</v>
      </c>
      <c r="G449" s="10" t="s">
        <v>42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10">
        <v>1010</v>
      </c>
      <c r="B450" s="10" t="s">
        <v>531</v>
      </c>
      <c r="C450" s="11">
        <v>4</v>
      </c>
      <c r="D450" s="11" t="s">
        <v>33</v>
      </c>
      <c r="E450" s="10" t="s">
        <v>242</v>
      </c>
      <c r="F450" s="10" t="s">
        <v>12</v>
      </c>
      <c r="G450" s="10" t="s">
        <v>42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10">
        <v>1011</v>
      </c>
      <c r="B451" s="10" t="s">
        <v>532</v>
      </c>
      <c r="C451" s="11">
        <v>4</v>
      </c>
      <c r="D451" s="11" t="s">
        <v>33</v>
      </c>
      <c r="E451" s="10" t="s">
        <v>242</v>
      </c>
      <c r="F451" s="10" t="s">
        <v>12</v>
      </c>
      <c r="G451" s="10" t="s">
        <v>42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10">
        <v>1012</v>
      </c>
      <c r="B452" s="10" t="s">
        <v>533</v>
      </c>
      <c r="C452" s="11">
        <v>4</v>
      </c>
      <c r="D452" s="11" t="s">
        <v>33</v>
      </c>
      <c r="E452" s="10" t="s">
        <v>242</v>
      </c>
      <c r="F452" s="10" t="s">
        <v>12</v>
      </c>
      <c r="G452" s="10" t="s">
        <v>42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10">
        <v>1013</v>
      </c>
      <c r="B453" s="10" t="s">
        <v>534</v>
      </c>
      <c r="C453" s="11">
        <v>3</v>
      </c>
      <c r="D453" s="11" t="s">
        <v>33</v>
      </c>
      <c r="E453" s="10" t="s">
        <v>11</v>
      </c>
      <c r="F453" s="10" t="s">
        <v>12</v>
      </c>
      <c r="G453" s="10" t="s">
        <v>13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10">
        <v>1014</v>
      </c>
      <c r="B454" s="10" t="s">
        <v>535</v>
      </c>
      <c r="C454" s="11">
        <v>3</v>
      </c>
      <c r="D454" s="11" t="s">
        <v>33</v>
      </c>
      <c r="E454" s="10" t="s">
        <v>11</v>
      </c>
      <c r="F454" s="10" t="s">
        <v>12</v>
      </c>
      <c r="G454" s="10" t="s">
        <v>13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10">
        <v>1015</v>
      </c>
      <c r="B455" s="10" t="s">
        <v>536</v>
      </c>
      <c r="C455" s="11">
        <v>3</v>
      </c>
      <c r="D455" s="11" t="s">
        <v>33</v>
      </c>
      <c r="E455" s="10" t="s">
        <v>11</v>
      </c>
      <c r="F455" s="10" t="s">
        <v>12</v>
      </c>
      <c r="G455" s="10" t="s">
        <v>13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10">
        <v>1016</v>
      </c>
      <c r="B456" s="10" t="s">
        <v>537</v>
      </c>
      <c r="C456" s="11">
        <v>3</v>
      </c>
      <c r="D456" s="11" t="s">
        <v>33</v>
      </c>
      <c r="E456" s="10" t="s">
        <v>11</v>
      </c>
      <c r="F456" s="10" t="s">
        <v>12</v>
      </c>
      <c r="G456" s="10" t="s">
        <v>13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10">
        <v>1017</v>
      </c>
      <c r="B457" s="10" t="s">
        <v>538</v>
      </c>
      <c r="C457" s="11">
        <v>3</v>
      </c>
      <c r="D457" s="11" t="s">
        <v>33</v>
      </c>
      <c r="E457" s="10" t="s">
        <v>11</v>
      </c>
      <c r="F457" s="10" t="s">
        <v>12</v>
      </c>
      <c r="G457" s="10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10">
        <v>1018</v>
      </c>
      <c r="B458" s="10" t="s">
        <v>539</v>
      </c>
      <c r="C458" s="11">
        <v>4</v>
      </c>
      <c r="D458" s="11" t="s">
        <v>33</v>
      </c>
      <c r="E458" s="10" t="s">
        <v>11</v>
      </c>
      <c r="F458" s="10" t="s">
        <v>12</v>
      </c>
      <c r="G458" s="10" t="s">
        <v>13</v>
      </c>
      <c r="H458" s="6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10">
        <v>1019</v>
      </c>
      <c r="B459" s="10" t="s">
        <v>540</v>
      </c>
      <c r="C459" s="11">
        <v>4</v>
      </c>
      <c r="D459" s="11" t="s">
        <v>33</v>
      </c>
      <c r="E459" s="10" t="s">
        <v>11</v>
      </c>
      <c r="F459" s="10" t="s">
        <v>12</v>
      </c>
      <c r="G459" s="10" t="s">
        <v>13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10">
        <v>1020</v>
      </c>
      <c r="B460" s="10" t="s">
        <v>541</v>
      </c>
      <c r="C460" s="11">
        <v>4</v>
      </c>
      <c r="D460" s="11" t="s">
        <v>33</v>
      </c>
      <c r="E460" s="10" t="s">
        <v>11</v>
      </c>
      <c r="F460" s="10" t="s">
        <v>12</v>
      </c>
      <c r="G460" s="10" t="s">
        <v>13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10">
        <v>1021</v>
      </c>
      <c r="B461" s="10" t="s">
        <v>542</v>
      </c>
      <c r="C461" s="11">
        <v>5</v>
      </c>
      <c r="D461" s="11" t="s">
        <v>33</v>
      </c>
      <c r="E461" s="10" t="s">
        <v>242</v>
      </c>
      <c r="F461" s="11" t="s">
        <v>93</v>
      </c>
      <c r="G461" s="10" t="s">
        <v>131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10">
        <v>1022</v>
      </c>
      <c r="B462" s="10" t="s">
        <v>543</v>
      </c>
      <c r="C462" s="11">
        <v>5</v>
      </c>
      <c r="D462" s="11" t="s">
        <v>33</v>
      </c>
      <c r="E462" s="10" t="s">
        <v>242</v>
      </c>
      <c r="F462" s="11" t="s">
        <v>93</v>
      </c>
      <c r="G462" s="10" t="s">
        <v>131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10">
        <v>1023</v>
      </c>
      <c r="B463" s="10" t="s">
        <v>544</v>
      </c>
      <c r="C463" s="11">
        <v>5</v>
      </c>
      <c r="D463" s="11" t="s">
        <v>33</v>
      </c>
      <c r="E463" s="10" t="s">
        <v>242</v>
      </c>
      <c r="F463" s="11" t="s">
        <v>93</v>
      </c>
      <c r="G463" s="10" t="s">
        <v>131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10">
        <v>1024</v>
      </c>
      <c r="B464" s="10" t="s">
        <v>545</v>
      </c>
      <c r="C464" s="11">
        <v>5</v>
      </c>
      <c r="D464" s="11" t="s">
        <v>33</v>
      </c>
      <c r="E464" s="10" t="s">
        <v>242</v>
      </c>
      <c r="F464" s="11" t="s">
        <v>93</v>
      </c>
      <c r="G464" s="10" t="s">
        <v>131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10">
        <v>1025</v>
      </c>
      <c r="B465" s="10" t="s">
        <v>546</v>
      </c>
      <c r="C465" s="11">
        <v>5</v>
      </c>
      <c r="D465" s="11" t="s">
        <v>33</v>
      </c>
      <c r="E465" s="10" t="s">
        <v>242</v>
      </c>
      <c r="F465" s="11" t="s">
        <v>93</v>
      </c>
      <c r="G465" s="10" t="s">
        <v>131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10">
        <v>1026</v>
      </c>
      <c r="B466" s="10" t="s">
        <v>547</v>
      </c>
      <c r="C466" s="11">
        <v>5</v>
      </c>
      <c r="D466" s="11" t="s">
        <v>33</v>
      </c>
      <c r="E466" s="10" t="s">
        <v>242</v>
      </c>
      <c r="F466" s="11" t="s">
        <v>93</v>
      </c>
      <c r="G466" s="10" t="s">
        <v>131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10">
        <v>1027</v>
      </c>
      <c r="B467" s="10" t="s">
        <v>548</v>
      </c>
      <c r="C467" s="11">
        <v>5</v>
      </c>
      <c r="D467" s="11" t="s">
        <v>33</v>
      </c>
      <c r="E467" s="10" t="s">
        <v>242</v>
      </c>
      <c r="F467" s="11" t="s">
        <v>93</v>
      </c>
      <c r="G467" s="10" t="s">
        <v>131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10">
        <v>1028</v>
      </c>
      <c r="B468" s="10" t="s">
        <v>549</v>
      </c>
      <c r="C468" s="11">
        <v>5</v>
      </c>
      <c r="D468" s="11" t="s">
        <v>33</v>
      </c>
      <c r="E468" s="10" t="s">
        <v>242</v>
      </c>
      <c r="F468" s="11" t="s">
        <v>93</v>
      </c>
      <c r="G468" s="10" t="s">
        <v>131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10">
        <v>1029</v>
      </c>
      <c r="B469" s="10" t="s">
        <v>550</v>
      </c>
      <c r="C469" s="11">
        <v>5</v>
      </c>
      <c r="D469" s="11" t="s">
        <v>33</v>
      </c>
      <c r="E469" s="10" t="s">
        <v>242</v>
      </c>
      <c r="F469" s="11" t="s">
        <v>93</v>
      </c>
      <c r="G469" s="10" t="s">
        <v>131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10">
        <v>1030</v>
      </c>
      <c r="B470" s="10" t="s">
        <v>551</v>
      </c>
      <c r="C470" s="11">
        <v>5</v>
      </c>
      <c r="D470" s="11" t="s">
        <v>33</v>
      </c>
      <c r="E470" s="10" t="s">
        <v>242</v>
      </c>
      <c r="F470" s="11" t="s">
        <v>93</v>
      </c>
      <c r="G470" s="10" t="s">
        <v>131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10">
        <v>1031</v>
      </c>
      <c r="B471" s="10" t="s">
        <v>552</v>
      </c>
      <c r="C471" s="11">
        <v>5</v>
      </c>
      <c r="D471" s="11" t="s">
        <v>33</v>
      </c>
      <c r="E471" s="10" t="s">
        <v>242</v>
      </c>
      <c r="F471" s="11" t="s">
        <v>93</v>
      </c>
      <c r="G471" s="10" t="s">
        <v>131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10">
        <v>1032</v>
      </c>
      <c r="B472" s="10" t="s">
        <v>553</v>
      </c>
      <c r="C472" s="11">
        <v>6</v>
      </c>
      <c r="D472" s="11" t="s">
        <v>33</v>
      </c>
      <c r="E472" s="10" t="s">
        <v>242</v>
      </c>
      <c r="F472" s="11" t="s">
        <v>93</v>
      </c>
      <c r="G472" s="10" t="s">
        <v>131</v>
      </c>
      <c r="H472" s="4"/>
      <c r="I472" s="4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10">
        <v>1033</v>
      </c>
      <c r="B473" s="10" t="s">
        <v>554</v>
      </c>
      <c r="C473" s="11">
        <v>6</v>
      </c>
      <c r="D473" s="11" t="s">
        <v>33</v>
      </c>
      <c r="E473" s="10" t="s">
        <v>242</v>
      </c>
      <c r="F473" s="11" t="s">
        <v>93</v>
      </c>
      <c r="G473" s="10" t="s">
        <v>131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10">
        <v>1034</v>
      </c>
      <c r="B474" s="10" t="s">
        <v>555</v>
      </c>
      <c r="C474" s="11">
        <v>6</v>
      </c>
      <c r="D474" s="11" t="s">
        <v>33</v>
      </c>
      <c r="E474" s="10" t="s">
        <v>242</v>
      </c>
      <c r="F474" s="11" t="s">
        <v>93</v>
      </c>
      <c r="G474" s="10" t="s">
        <v>131</v>
      </c>
      <c r="H474" s="4"/>
      <c r="I474" s="6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10">
        <v>1035</v>
      </c>
      <c r="B475" s="10" t="s">
        <v>556</v>
      </c>
      <c r="C475" s="11">
        <v>6</v>
      </c>
      <c r="D475" s="11" t="s">
        <v>33</v>
      </c>
      <c r="E475" s="10" t="s">
        <v>242</v>
      </c>
      <c r="F475" s="11" t="s">
        <v>93</v>
      </c>
      <c r="G475" s="10" t="s">
        <v>131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10">
        <v>1036</v>
      </c>
      <c r="B476" s="10" t="s">
        <v>557</v>
      </c>
      <c r="C476" s="11">
        <v>6</v>
      </c>
      <c r="D476" s="11" t="s">
        <v>33</v>
      </c>
      <c r="E476" s="10" t="s">
        <v>242</v>
      </c>
      <c r="F476" s="11" t="s">
        <v>93</v>
      </c>
      <c r="G476" s="10" t="s">
        <v>131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10">
        <v>1037</v>
      </c>
      <c r="B477" s="10" t="s">
        <v>558</v>
      </c>
      <c r="C477" s="11">
        <v>6</v>
      </c>
      <c r="D477" s="11" t="s">
        <v>33</v>
      </c>
      <c r="E477" s="10" t="s">
        <v>242</v>
      </c>
      <c r="F477" s="11" t="s">
        <v>93</v>
      </c>
      <c r="G477" s="10" t="s">
        <v>131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10">
        <v>1038</v>
      </c>
      <c r="B478" s="10" t="s">
        <v>559</v>
      </c>
      <c r="C478" s="11">
        <v>6</v>
      </c>
      <c r="D478" s="11" t="s">
        <v>33</v>
      </c>
      <c r="E478" s="10" t="s">
        <v>242</v>
      </c>
      <c r="F478" s="11" t="s">
        <v>93</v>
      </c>
      <c r="G478" s="10" t="s">
        <v>131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10">
        <v>1039</v>
      </c>
      <c r="B479" s="10" t="s">
        <v>560</v>
      </c>
      <c r="C479" s="11">
        <v>6</v>
      </c>
      <c r="D479" s="11" t="s">
        <v>33</v>
      </c>
      <c r="E479" s="10" t="s">
        <v>242</v>
      </c>
      <c r="F479" s="11" t="s">
        <v>93</v>
      </c>
      <c r="G479" s="10" t="s">
        <v>131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10">
        <v>1040</v>
      </c>
      <c r="B480" s="10" t="s">
        <v>561</v>
      </c>
      <c r="C480" s="11">
        <v>6</v>
      </c>
      <c r="D480" s="11" t="s">
        <v>33</v>
      </c>
      <c r="E480" s="10" t="s">
        <v>242</v>
      </c>
      <c r="F480" s="11" t="s">
        <v>93</v>
      </c>
      <c r="G480" s="10" t="s">
        <v>131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10">
        <v>1041</v>
      </c>
      <c r="B481" s="10" t="s">
        <v>562</v>
      </c>
      <c r="C481" s="11">
        <v>6</v>
      </c>
      <c r="D481" s="11" t="s">
        <v>33</v>
      </c>
      <c r="E481" s="10" t="s">
        <v>242</v>
      </c>
      <c r="F481" s="11" t="s">
        <v>93</v>
      </c>
      <c r="G481" s="10" t="s">
        <v>131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10">
        <v>1042</v>
      </c>
      <c r="B482" s="10" t="s">
        <v>563</v>
      </c>
      <c r="C482" s="11">
        <v>6</v>
      </c>
      <c r="D482" s="11" t="s">
        <v>33</v>
      </c>
      <c r="E482" s="10" t="s">
        <v>242</v>
      </c>
      <c r="F482" s="11" t="s">
        <v>93</v>
      </c>
      <c r="G482" s="10" t="s">
        <v>131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10">
        <v>1043</v>
      </c>
      <c r="B483" s="10" t="s">
        <v>564</v>
      </c>
      <c r="C483" s="11">
        <v>5</v>
      </c>
      <c r="D483" s="11" t="s">
        <v>33</v>
      </c>
      <c r="E483" s="10" t="s">
        <v>11</v>
      </c>
      <c r="F483" s="11" t="s">
        <v>93</v>
      </c>
      <c r="G483" s="10" t="s">
        <v>94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10">
        <v>1044</v>
      </c>
      <c r="B484" s="10" t="s">
        <v>565</v>
      </c>
      <c r="C484" s="11">
        <v>5</v>
      </c>
      <c r="D484" s="11" t="s">
        <v>33</v>
      </c>
      <c r="E484" s="10" t="s">
        <v>11</v>
      </c>
      <c r="F484" s="11" t="s">
        <v>93</v>
      </c>
      <c r="G484" s="10" t="s">
        <v>94</v>
      </c>
      <c r="H484" s="4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10">
        <v>1045</v>
      </c>
      <c r="B485" s="10" t="s">
        <v>566</v>
      </c>
      <c r="C485" s="11">
        <v>5</v>
      </c>
      <c r="D485" s="11" t="s">
        <v>33</v>
      </c>
      <c r="E485" s="10" t="s">
        <v>11</v>
      </c>
      <c r="F485" s="11" t="s">
        <v>93</v>
      </c>
      <c r="G485" s="10" t="s">
        <v>94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10">
        <v>1046</v>
      </c>
      <c r="B486" s="10" t="s">
        <v>567</v>
      </c>
      <c r="C486" s="11">
        <v>5</v>
      </c>
      <c r="D486" s="11" t="s">
        <v>33</v>
      </c>
      <c r="E486" s="10" t="s">
        <v>11</v>
      </c>
      <c r="F486" s="11" t="s">
        <v>93</v>
      </c>
      <c r="G486" s="10" t="s">
        <v>94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10">
        <v>1047</v>
      </c>
      <c r="B487" s="10" t="s">
        <v>568</v>
      </c>
      <c r="C487" s="11">
        <v>5</v>
      </c>
      <c r="D487" s="11" t="s">
        <v>33</v>
      </c>
      <c r="E487" s="10" t="s">
        <v>11</v>
      </c>
      <c r="F487" s="11" t="s">
        <v>93</v>
      </c>
      <c r="G487" s="10" t="s">
        <v>94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10">
        <v>1048</v>
      </c>
      <c r="B488" s="10" t="s">
        <v>569</v>
      </c>
      <c r="C488" s="11">
        <v>5</v>
      </c>
      <c r="D488" s="11" t="s">
        <v>33</v>
      </c>
      <c r="E488" s="10" t="s">
        <v>11</v>
      </c>
      <c r="F488" s="11" t="s">
        <v>93</v>
      </c>
      <c r="G488" s="10" t="s">
        <v>94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10">
        <v>1049</v>
      </c>
      <c r="B489" s="10" t="s">
        <v>570</v>
      </c>
      <c r="C489" s="11">
        <v>5</v>
      </c>
      <c r="D489" s="11" t="s">
        <v>33</v>
      </c>
      <c r="E489" s="10" t="s">
        <v>11</v>
      </c>
      <c r="F489" s="11" t="s">
        <v>93</v>
      </c>
      <c r="G489" s="10" t="s">
        <v>94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10">
        <v>1050</v>
      </c>
      <c r="B490" s="10" t="s">
        <v>571</v>
      </c>
      <c r="C490" s="11">
        <v>5</v>
      </c>
      <c r="D490" s="11" t="s">
        <v>33</v>
      </c>
      <c r="E490" s="10" t="s">
        <v>11</v>
      </c>
      <c r="F490" s="11" t="s">
        <v>93</v>
      </c>
      <c r="G490" s="10" t="s">
        <v>94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10">
        <v>1051</v>
      </c>
      <c r="B491" s="10" t="s">
        <v>572</v>
      </c>
      <c r="C491" s="11">
        <v>6</v>
      </c>
      <c r="D491" s="11" t="s">
        <v>33</v>
      </c>
      <c r="E491" s="10" t="s">
        <v>11</v>
      </c>
      <c r="F491" s="11" t="s">
        <v>93</v>
      </c>
      <c r="G491" s="10" t="s">
        <v>94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10">
        <v>1052</v>
      </c>
      <c r="B492" s="10" t="s">
        <v>573</v>
      </c>
      <c r="C492" s="11">
        <v>6</v>
      </c>
      <c r="D492" s="11" t="s">
        <v>33</v>
      </c>
      <c r="E492" s="10" t="s">
        <v>11</v>
      </c>
      <c r="F492" s="11" t="s">
        <v>93</v>
      </c>
      <c r="G492" s="10" t="s">
        <v>94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10">
        <v>1053</v>
      </c>
      <c r="B493" s="10" t="s">
        <v>574</v>
      </c>
      <c r="C493" s="11">
        <v>6</v>
      </c>
      <c r="D493" s="11" t="s">
        <v>33</v>
      </c>
      <c r="E493" s="10" t="s">
        <v>11</v>
      </c>
      <c r="F493" s="11" t="s">
        <v>93</v>
      </c>
      <c r="G493" s="10" t="s">
        <v>94</v>
      </c>
      <c r="H493" s="6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10">
        <v>1054</v>
      </c>
      <c r="B494" s="10" t="s">
        <v>575</v>
      </c>
      <c r="C494" s="11">
        <v>7</v>
      </c>
      <c r="D494" s="11" t="s">
        <v>33</v>
      </c>
      <c r="E494" s="10" t="s">
        <v>242</v>
      </c>
      <c r="F494" s="11" t="s">
        <v>155</v>
      </c>
      <c r="G494" s="10" t="s">
        <v>168</v>
      </c>
      <c r="H494" s="40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10">
        <v>1055</v>
      </c>
      <c r="B495" s="10" t="s">
        <v>576</v>
      </c>
      <c r="C495" s="11">
        <v>7</v>
      </c>
      <c r="D495" s="11" t="s">
        <v>33</v>
      </c>
      <c r="E495" s="10" t="s">
        <v>242</v>
      </c>
      <c r="F495" s="11" t="s">
        <v>155</v>
      </c>
      <c r="G495" s="10" t="s">
        <v>168</v>
      </c>
      <c r="H495" s="6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10">
        <v>1056</v>
      </c>
      <c r="B496" s="10" t="s">
        <v>577</v>
      </c>
      <c r="C496" s="11">
        <v>7</v>
      </c>
      <c r="D496" s="11" t="s">
        <v>33</v>
      </c>
      <c r="E496" s="10" t="s">
        <v>242</v>
      </c>
      <c r="F496" s="11" t="s">
        <v>155</v>
      </c>
      <c r="G496" s="10" t="s">
        <v>168</v>
      </c>
      <c r="H496" s="40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10">
        <v>1057</v>
      </c>
      <c r="B497" s="10" t="s">
        <v>578</v>
      </c>
      <c r="C497" s="11">
        <v>7</v>
      </c>
      <c r="D497" s="11" t="s">
        <v>33</v>
      </c>
      <c r="E497" s="10" t="s">
        <v>242</v>
      </c>
      <c r="F497" s="11" t="s">
        <v>155</v>
      </c>
      <c r="G497" s="10" t="s">
        <v>168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10">
        <v>1058</v>
      </c>
      <c r="B498" s="10" t="s">
        <v>579</v>
      </c>
      <c r="C498" s="11">
        <v>7</v>
      </c>
      <c r="D498" s="11" t="s">
        <v>33</v>
      </c>
      <c r="E498" s="10" t="s">
        <v>242</v>
      </c>
      <c r="F498" s="11" t="s">
        <v>155</v>
      </c>
      <c r="G498" s="10" t="s">
        <v>168</v>
      </c>
      <c r="H498" s="6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10">
        <v>1059</v>
      </c>
      <c r="B499" s="10" t="s">
        <v>580</v>
      </c>
      <c r="C499" s="11">
        <v>7</v>
      </c>
      <c r="D499" s="11" t="s">
        <v>33</v>
      </c>
      <c r="E499" s="10" t="s">
        <v>242</v>
      </c>
      <c r="F499" s="11" t="s">
        <v>155</v>
      </c>
      <c r="G499" s="10" t="s">
        <v>168</v>
      </c>
      <c r="H499" s="40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10">
        <v>1060</v>
      </c>
      <c r="B500" s="10" t="s">
        <v>581</v>
      </c>
      <c r="C500" s="11">
        <v>7</v>
      </c>
      <c r="D500" s="11" t="s">
        <v>33</v>
      </c>
      <c r="E500" s="10" t="s">
        <v>242</v>
      </c>
      <c r="F500" s="11" t="s">
        <v>155</v>
      </c>
      <c r="G500" s="10" t="s">
        <v>168</v>
      </c>
      <c r="H500" s="40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10">
        <v>1061</v>
      </c>
      <c r="B501" s="10" t="s">
        <v>582</v>
      </c>
      <c r="C501" s="11">
        <v>7</v>
      </c>
      <c r="D501" s="11" t="s">
        <v>33</v>
      </c>
      <c r="E501" s="10" t="s">
        <v>242</v>
      </c>
      <c r="F501" s="11" t="s">
        <v>155</v>
      </c>
      <c r="G501" s="10" t="s">
        <v>168</v>
      </c>
      <c r="H501" s="40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10">
        <v>1062</v>
      </c>
      <c r="B502" s="10" t="s">
        <v>583</v>
      </c>
      <c r="C502" s="11">
        <v>7</v>
      </c>
      <c r="D502" s="11" t="s">
        <v>33</v>
      </c>
      <c r="E502" s="10" t="s">
        <v>242</v>
      </c>
      <c r="F502" s="11" t="s">
        <v>155</v>
      </c>
      <c r="G502" s="10" t="s">
        <v>168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10">
        <v>1063</v>
      </c>
      <c r="B503" s="10" t="s">
        <v>584</v>
      </c>
      <c r="C503" s="11">
        <v>7</v>
      </c>
      <c r="D503" s="11" t="s">
        <v>33</v>
      </c>
      <c r="E503" s="10" t="s">
        <v>242</v>
      </c>
      <c r="F503" s="11" t="s">
        <v>155</v>
      </c>
      <c r="G503" s="10" t="s">
        <v>168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10">
        <v>1064</v>
      </c>
      <c r="B504" s="10" t="s">
        <v>585</v>
      </c>
      <c r="C504" s="11">
        <v>7</v>
      </c>
      <c r="D504" s="11" t="s">
        <v>33</v>
      </c>
      <c r="E504" s="10" t="s">
        <v>242</v>
      </c>
      <c r="F504" s="11" t="s">
        <v>155</v>
      </c>
      <c r="G504" s="10" t="s">
        <v>168</v>
      </c>
      <c r="H504" s="6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10">
        <v>1065</v>
      </c>
      <c r="B505" s="10" t="s">
        <v>586</v>
      </c>
      <c r="C505" s="11">
        <v>7</v>
      </c>
      <c r="D505" s="11" t="s">
        <v>33</v>
      </c>
      <c r="E505" s="10" t="s">
        <v>242</v>
      </c>
      <c r="F505" s="11" t="s">
        <v>155</v>
      </c>
      <c r="G505" s="10" t="s">
        <v>168</v>
      </c>
      <c r="H505" s="40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10">
        <v>1066</v>
      </c>
      <c r="B506" s="10" t="s">
        <v>587</v>
      </c>
      <c r="C506" s="11">
        <v>7</v>
      </c>
      <c r="D506" s="11" t="s">
        <v>33</v>
      </c>
      <c r="E506" s="10" t="s">
        <v>242</v>
      </c>
      <c r="F506" s="11" t="s">
        <v>155</v>
      </c>
      <c r="G506" s="10" t="s">
        <v>168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10">
        <v>1067</v>
      </c>
      <c r="B507" s="10" t="s">
        <v>588</v>
      </c>
      <c r="C507" s="11">
        <v>7</v>
      </c>
      <c r="D507" s="11" t="s">
        <v>33</v>
      </c>
      <c r="E507" s="10" t="s">
        <v>242</v>
      </c>
      <c r="F507" s="11" t="s">
        <v>155</v>
      </c>
      <c r="G507" s="10" t="s">
        <v>168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10">
        <v>1068</v>
      </c>
      <c r="B508" s="10" t="s">
        <v>589</v>
      </c>
      <c r="C508" s="11">
        <v>8</v>
      </c>
      <c r="D508" s="11" t="s">
        <v>33</v>
      </c>
      <c r="E508" s="10" t="s">
        <v>242</v>
      </c>
      <c r="F508" s="11" t="s">
        <v>155</v>
      </c>
      <c r="G508" s="10" t="s">
        <v>168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10">
        <v>1069</v>
      </c>
      <c r="B509" s="10" t="s">
        <v>590</v>
      </c>
      <c r="C509" s="11">
        <v>8</v>
      </c>
      <c r="D509" s="11" t="s">
        <v>33</v>
      </c>
      <c r="E509" s="10" t="s">
        <v>242</v>
      </c>
      <c r="F509" s="11" t="s">
        <v>155</v>
      </c>
      <c r="G509" s="10" t="s">
        <v>168</v>
      </c>
      <c r="H509" s="6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10">
        <v>1070</v>
      </c>
      <c r="B510" s="10" t="s">
        <v>591</v>
      </c>
      <c r="C510" s="11">
        <v>8</v>
      </c>
      <c r="D510" s="11" t="s">
        <v>33</v>
      </c>
      <c r="E510" s="10" t="s">
        <v>242</v>
      </c>
      <c r="F510" s="11" t="s">
        <v>155</v>
      </c>
      <c r="G510" s="10" t="s">
        <v>168</v>
      </c>
      <c r="H510" s="40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10">
        <v>1071</v>
      </c>
      <c r="B511" s="10" t="s">
        <v>592</v>
      </c>
      <c r="C511" s="11">
        <v>8</v>
      </c>
      <c r="D511" s="11" t="s">
        <v>33</v>
      </c>
      <c r="E511" s="10" t="s">
        <v>242</v>
      </c>
      <c r="F511" s="11" t="s">
        <v>155</v>
      </c>
      <c r="G511" s="10" t="s">
        <v>168</v>
      </c>
      <c r="H511" s="40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10">
        <v>1072</v>
      </c>
      <c r="B512" s="10" t="s">
        <v>593</v>
      </c>
      <c r="C512" s="11">
        <v>7</v>
      </c>
      <c r="D512" s="11" t="s">
        <v>33</v>
      </c>
      <c r="E512" s="10" t="s">
        <v>11</v>
      </c>
      <c r="F512" s="11" t="s">
        <v>155</v>
      </c>
      <c r="G512" s="10" t="s">
        <v>156</v>
      </c>
      <c r="H512" s="40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10">
        <v>1073</v>
      </c>
      <c r="B513" s="10" t="s">
        <v>594</v>
      </c>
      <c r="C513" s="11">
        <v>7</v>
      </c>
      <c r="D513" s="11" t="s">
        <v>33</v>
      </c>
      <c r="E513" s="10" t="s">
        <v>11</v>
      </c>
      <c r="F513" s="11" t="s">
        <v>155</v>
      </c>
      <c r="G513" s="10" t="s">
        <v>156</v>
      </c>
      <c r="H513" s="40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10">
        <v>1074</v>
      </c>
      <c r="B514" s="10" t="s">
        <v>595</v>
      </c>
      <c r="C514" s="11">
        <v>7</v>
      </c>
      <c r="D514" s="11" t="s">
        <v>33</v>
      </c>
      <c r="E514" s="10" t="s">
        <v>11</v>
      </c>
      <c r="F514" s="11" t="s">
        <v>155</v>
      </c>
      <c r="G514" s="10" t="s">
        <v>156</v>
      </c>
      <c r="H514" s="40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10">
        <v>1075</v>
      </c>
      <c r="B515" s="10" t="s">
        <v>596</v>
      </c>
      <c r="C515" s="11">
        <v>7</v>
      </c>
      <c r="D515" s="11" t="s">
        <v>33</v>
      </c>
      <c r="E515" s="10" t="s">
        <v>11</v>
      </c>
      <c r="F515" s="11" t="s">
        <v>155</v>
      </c>
      <c r="G515" s="10" t="s">
        <v>156</v>
      </c>
      <c r="H515" s="40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10">
        <v>1076</v>
      </c>
      <c r="B516" s="10" t="s">
        <v>597</v>
      </c>
      <c r="C516" s="11">
        <v>7</v>
      </c>
      <c r="D516" s="11" t="s">
        <v>33</v>
      </c>
      <c r="E516" s="10" t="s">
        <v>11</v>
      </c>
      <c r="F516" s="11" t="s">
        <v>155</v>
      </c>
      <c r="G516" s="10" t="s">
        <v>156</v>
      </c>
      <c r="H516" s="40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10">
        <v>1077</v>
      </c>
      <c r="B517" s="10" t="s">
        <v>598</v>
      </c>
      <c r="C517" s="11">
        <v>7</v>
      </c>
      <c r="D517" s="11" t="s">
        <v>33</v>
      </c>
      <c r="E517" s="10" t="s">
        <v>11</v>
      </c>
      <c r="F517" s="11" t="s">
        <v>155</v>
      </c>
      <c r="G517" s="10" t="s">
        <v>156</v>
      </c>
      <c r="H517" s="40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10">
        <v>1078</v>
      </c>
      <c r="B518" s="10" t="s">
        <v>599</v>
      </c>
      <c r="C518" s="11">
        <v>7</v>
      </c>
      <c r="D518" s="11" t="s">
        <v>33</v>
      </c>
      <c r="E518" s="10" t="s">
        <v>11</v>
      </c>
      <c r="F518" s="11" t="s">
        <v>155</v>
      </c>
      <c r="G518" s="10" t="s">
        <v>156</v>
      </c>
      <c r="H518" s="40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10">
        <v>1079</v>
      </c>
      <c r="B519" s="10" t="s">
        <v>600</v>
      </c>
      <c r="C519" s="11">
        <v>7</v>
      </c>
      <c r="D519" s="11" t="s">
        <v>33</v>
      </c>
      <c r="E519" s="10" t="s">
        <v>11</v>
      </c>
      <c r="F519" s="11" t="s">
        <v>155</v>
      </c>
      <c r="G519" s="10" t="s">
        <v>156</v>
      </c>
      <c r="H519" s="40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10">
        <v>1080</v>
      </c>
      <c r="B520" s="10" t="s">
        <v>601</v>
      </c>
      <c r="C520" s="11">
        <v>7</v>
      </c>
      <c r="D520" s="11" t="s">
        <v>33</v>
      </c>
      <c r="E520" s="10" t="s">
        <v>11</v>
      </c>
      <c r="F520" s="11" t="s">
        <v>155</v>
      </c>
      <c r="G520" s="10" t="s">
        <v>156</v>
      </c>
      <c r="H520" s="40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10">
        <v>1081</v>
      </c>
      <c r="B521" s="10" t="s">
        <v>602</v>
      </c>
      <c r="C521" s="11">
        <v>7</v>
      </c>
      <c r="D521" s="11" t="s">
        <v>33</v>
      </c>
      <c r="E521" s="10" t="s">
        <v>11</v>
      </c>
      <c r="F521" s="11" t="s">
        <v>155</v>
      </c>
      <c r="G521" s="10" t="s">
        <v>156</v>
      </c>
      <c r="H521" s="40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10">
        <v>1082</v>
      </c>
      <c r="B522" s="10" t="s">
        <v>603</v>
      </c>
      <c r="C522" s="11">
        <v>7</v>
      </c>
      <c r="D522" s="11" t="s">
        <v>33</v>
      </c>
      <c r="E522" s="10" t="s">
        <v>11</v>
      </c>
      <c r="F522" s="11" t="s">
        <v>155</v>
      </c>
      <c r="G522" s="10" t="s">
        <v>156</v>
      </c>
      <c r="H522" s="40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10">
        <v>1083</v>
      </c>
      <c r="B523" s="10" t="s">
        <v>604</v>
      </c>
      <c r="C523" s="11">
        <v>8</v>
      </c>
      <c r="D523" s="11" t="s">
        <v>33</v>
      </c>
      <c r="E523" s="10" t="s">
        <v>11</v>
      </c>
      <c r="F523" s="11" t="s">
        <v>155</v>
      </c>
      <c r="G523" s="10" t="s">
        <v>156</v>
      </c>
      <c r="H523" s="40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10">
        <v>1084</v>
      </c>
      <c r="B524" s="10" t="s">
        <v>605</v>
      </c>
      <c r="C524" s="11">
        <v>8</v>
      </c>
      <c r="D524" s="11" t="s">
        <v>33</v>
      </c>
      <c r="E524" s="10" t="s">
        <v>11</v>
      </c>
      <c r="F524" s="11" t="s">
        <v>155</v>
      </c>
      <c r="G524" s="10" t="s">
        <v>156</v>
      </c>
      <c r="H524" s="40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10">
        <v>1085</v>
      </c>
      <c r="B525" s="10" t="s">
        <v>606</v>
      </c>
      <c r="C525" s="11">
        <v>8</v>
      </c>
      <c r="D525" s="11" t="s">
        <v>33</v>
      </c>
      <c r="E525" s="10" t="s">
        <v>11</v>
      </c>
      <c r="F525" s="11" t="s">
        <v>155</v>
      </c>
      <c r="G525" s="10" t="s">
        <v>156</v>
      </c>
      <c r="H525" s="40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10">
        <v>1086</v>
      </c>
      <c r="B526" s="10" t="s">
        <v>607</v>
      </c>
      <c r="C526" s="11">
        <v>8</v>
      </c>
      <c r="D526" s="11" t="s">
        <v>33</v>
      </c>
      <c r="E526" s="10" t="s">
        <v>11</v>
      </c>
      <c r="F526" s="11" t="s">
        <v>155</v>
      </c>
      <c r="G526" s="10" t="s">
        <v>156</v>
      </c>
      <c r="H526" s="40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10">
        <v>1087</v>
      </c>
      <c r="B527" s="10" t="s">
        <v>608</v>
      </c>
      <c r="C527" s="10">
        <v>7</v>
      </c>
      <c r="D527" s="10" t="s">
        <v>33</v>
      </c>
      <c r="E527" s="10" t="s">
        <v>11</v>
      </c>
      <c r="F527" s="10" t="s">
        <v>155</v>
      </c>
      <c r="G527" s="10" t="s">
        <v>156</v>
      </c>
      <c r="H527" s="40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10">
        <v>1100</v>
      </c>
      <c r="B528" s="10" t="s">
        <v>609</v>
      </c>
      <c r="C528" s="10" t="s">
        <v>610</v>
      </c>
      <c r="D528" s="10" t="s">
        <v>53</v>
      </c>
      <c r="E528" s="10" t="s">
        <v>11</v>
      </c>
      <c r="F528" s="10" t="s">
        <v>12</v>
      </c>
      <c r="G528" s="10" t="s">
        <v>13</v>
      </c>
      <c r="H528" s="40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10">
        <v>1101</v>
      </c>
      <c r="B529" s="10" t="s">
        <v>611</v>
      </c>
      <c r="C529" s="10" t="s">
        <v>610</v>
      </c>
      <c r="D529" s="10" t="s">
        <v>53</v>
      </c>
      <c r="E529" s="10" t="s">
        <v>242</v>
      </c>
      <c r="F529" s="10" t="s">
        <v>12</v>
      </c>
      <c r="G529" s="10" t="s">
        <v>42</v>
      </c>
      <c r="H529" s="40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10">
        <v>1102</v>
      </c>
      <c r="B530" s="10" t="s">
        <v>612</v>
      </c>
      <c r="C530" s="10" t="s">
        <v>610</v>
      </c>
      <c r="D530" s="10" t="s">
        <v>53</v>
      </c>
      <c r="E530" s="10" t="s">
        <v>242</v>
      </c>
      <c r="F530" s="10" t="s">
        <v>12</v>
      </c>
      <c r="G530" s="10" t="s">
        <v>42</v>
      </c>
      <c r="H530" s="40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10">
        <v>1103</v>
      </c>
      <c r="B531" s="10" t="s">
        <v>613</v>
      </c>
      <c r="C531" s="10" t="s">
        <v>610</v>
      </c>
      <c r="D531" s="10" t="s">
        <v>53</v>
      </c>
      <c r="E531" s="10" t="s">
        <v>242</v>
      </c>
      <c r="F531" s="10" t="s">
        <v>12</v>
      </c>
      <c r="G531" s="10" t="s">
        <v>42</v>
      </c>
      <c r="H531" s="40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10">
        <v>1104</v>
      </c>
      <c r="B532" s="10" t="s">
        <v>614</v>
      </c>
      <c r="C532" s="10" t="s">
        <v>610</v>
      </c>
      <c r="D532" s="10" t="s">
        <v>53</v>
      </c>
      <c r="E532" s="10" t="s">
        <v>11</v>
      </c>
      <c r="F532" s="10" t="s">
        <v>12</v>
      </c>
      <c r="G532" s="10" t="s">
        <v>13</v>
      </c>
      <c r="H532" s="40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10">
        <v>1105</v>
      </c>
      <c r="B533" s="10" t="s">
        <v>615</v>
      </c>
      <c r="C533" s="10" t="s">
        <v>610</v>
      </c>
      <c r="D533" s="10" t="s">
        <v>53</v>
      </c>
      <c r="E533" s="10" t="s">
        <v>11</v>
      </c>
      <c r="F533" s="10" t="s">
        <v>12</v>
      </c>
      <c r="G533" s="10" t="s">
        <v>13</v>
      </c>
      <c r="H533" s="40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10">
        <v>1106</v>
      </c>
      <c r="B534" s="10" t="s">
        <v>616</v>
      </c>
      <c r="C534" s="10">
        <v>2</v>
      </c>
      <c r="D534" s="10" t="s">
        <v>53</v>
      </c>
      <c r="E534" s="10" t="s">
        <v>242</v>
      </c>
      <c r="F534" s="10" t="s">
        <v>12</v>
      </c>
      <c r="G534" s="10" t="s">
        <v>42</v>
      </c>
      <c r="H534" s="40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10">
        <v>1107</v>
      </c>
      <c r="B535" s="10" t="s">
        <v>617</v>
      </c>
      <c r="C535" s="10">
        <v>2</v>
      </c>
      <c r="D535" s="10" t="s">
        <v>53</v>
      </c>
      <c r="E535" s="10" t="s">
        <v>11</v>
      </c>
      <c r="F535" s="10" t="s">
        <v>12</v>
      </c>
      <c r="G535" s="10" t="s">
        <v>13</v>
      </c>
      <c r="H535" s="40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10">
        <v>1108</v>
      </c>
      <c r="B536" s="10" t="s">
        <v>618</v>
      </c>
      <c r="C536" s="10">
        <v>2</v>
      </c>
      <c r="D536" s="10" t="s">
        <v>53</v>
      </c>
      <c r="E536" s="10" t="s">
        <v>242</v>
      </c>
      <c r="F536" s="10" t="s">
        <v>12</v>
      </c>
      <c r="G536" s="10" t="s">
        <v>42</v>
      </c>
      <c r="H536" s="40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10">
        <v>1109</v>
      </c>
      <c r="B537" s="10" t="s">
        <v>619</v>
      </c>
      <c r="C537" s="10">
        <v>2</v>
      </c>
      <c r="D537" s="10" t="s">
        <v>53</v>
      </c>
      <c r="E537" s="10" t="s">
        <v>11</v>
      </c>
      <c r="F537" s="10" t="s">
        <v>12</v>
      </c>
      <c r="G537" s="10" t="s">
        <v>13</v>
      </c>
      <c r="H537" s="40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10">
        <v>1110</v>
      </c>
      <c r="B538" s="10" t="s">
        <v>620</v>
      </c>
      <c r="C538" s="10">
        <v>2</v>
      </c>
      <c r="D538" s="10" t="s">
        <v>53</v>
      </c>
      <c r="E538" s="10" t="s">
        <v>242</v>
      </c>
      <c r="F538" s="10" t="s">
        <v>12</v>
      </c>
      <c r="G538" s="10" t="s">
        <v>42</v>
      </c>
      <c r="H538" s="40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10">
        <v>1111</v>
      </c>
      <c r="B539" s="10" t="s">
        <v>621</v>
      </c>
      <c r="C539" s="10">
        <v>2</v>
      </c>
      <c r="D539" s="10" t="s">
        <v>53</v>
      </c>
      <c r="E539" s="10" t="s">
        <v>11</v>
      </c>
      <c r="F539" s="10" t="s">
        <v>12</v>
      </c>
      <c r="G539" s="10" t="s">
        <v>13</v>
      </c>
      <c r="H539" s="40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10">
        <v>1112</v>
      </c>
      <c r="B540" s="10" t="s">
        <v>622</v>
      </c>
      <c r="C540" s="10">
        <v>3</v>
      </c>
      <c r="D540" s="10" t="s">
        <v>53</v>
      </c>
      <c r="E540" s="10" t="s">
        <v>242</v>
      </c>
      <c r="F540" s="10" t="s">
        <v>12</v>
      </c>
      <c r="G540" s="10" t="s">
        <v>42</v>
      </c>
      <c r="H540" s="40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10">
        <v>1113</v>
      </c>
      <c r="B541" s="10" t="s">
        <v>623</v>
      </c>
      <c r="C541" s="10">
        <v>4</v>
      </c>
      <c r="D541" s="10" t="s">
        <v>53</v>
      </c>
      <c r="E541" s="10" t="s">
        <v>242</v>
      </c>
      <c r="F541" s="10" t="s">
        <v>12</v>
      </c>
      <c r="G541" s="10" t="s">
        <v>42</v>
      </c>
      <c r="H541" s="40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10">
        <v>1114</v>
      </c>
      <c r="B542" s="10" t="s">
        <v>624</v>
      </c>
      <c r="C542" s="10">
        <v>5</v>
      </c>
      <c r="D542" s="10" t="s">
        <v>53</v>
      </c>
      <c r="E542" s="10" t="s">
        <v>242</v>
      </c>
      <c r="F542" s="10" t="s">
        <v>93</v>
      </c>
      <c r="G542" s="10" t="s">
        <v>131</v>
      </c>
      <c r="H542" s="40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10">
        <v>1115</v>
      </c>
      <c r="B543" s="10" t="s">
        <v>625</v>
      </c>
      <c r="C543" s="10">
        <v>5</v>
      </c>
      <c r="D543" s="10" t="s">
        <v>53</v>
      </c>
      <c r="E543" s="10" t="s">
        <v>11</v>
      </c>
      <c r="F543" s="10" t="s">
        <v>93</v>
      </c>
      <c r="G543" s="10" t="s">
        <v>94</v>
      </c>
      <c r="H543" s="40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10">
        <v>1116</v>
      </c>
      <c r="B544" s="10" t="s">
        <v>626</v>
      </c>
      <c r="C544" s="10">
        <v>5</v>
      </c>
      <c r="D544" s="10" t="s">
        <v>53</v>
      </c>
      <c r="E544" s="10" t="s">
        <v>242</v>
      </c>
      <c r="F544" s="10" t="s">
        <v>93</v>
      </c>
      <c r="G544" s="10" t="s">
        <v>131</v>
      </c>
      <c r="H544" s="40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10">
        <v>1117</v>
      </c>
      <c r="B545" s="10" t="s">
        <v>627</v>
      </c>
      <c r="C545" s="10">
        <v>5</v>
      </c>
      <c r="D545" s="10" t="s">
        <v>53</v>
      </c>
      <c r="E545" s="10" t="s">
        <v>242</v>
      </c>
      <c r="F545" s="10" t="s">
        <v>93</v>
      </c>
      <c r="G545" s="10" t="s">
        <v>131</v>
      </c>
      <c r="H545" s="40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10">
        <v>1118</v>
      </c>
      <c r="B546" s="10" t="s">
        <v>628</v>
      </c>
      <c r="C546" s="10">
        <v>5</v>
      </c>
      <c r="D546" s="10" t="s">
        <v>53</v>
      </c>
      <c r="E546" s="10" t="s">
        <v>242</v>
      </c>
      <c r="F546" s="10" t="s">
        <v>93</v>
      </c>
      <c r="G546" s="10" t="s">
        <v>131</v>
      </c>
      <c r="H546" s="40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10">
        <v>1119</v>
      </c>
      <c r="B547" s="10" t="s">
        <v>629</v>
      </c>
      <c r="C547" s="10">
        <v>5</v>
      </c>
      <c r="D547" s="10" t="s">
        <v>53</v>
      </c>
      <c r="E547" s="10" t="s">
        <v>242</v>
      </c>
      <c r="F547" s="10" t="s">
        <v>93</v>
      </c>
      <c r="G547" s="10" t="s">
        <v>131</v>
      </c>
      <c r="H547" s="40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10">
        <v>1120</v>
      </c>
      <c r="B548" s="10" t="s">
        <v>630</v>
      </c>
      <c r="C548" s="10">
        <v>5</v>
      </c>
      <c r="D548" s="10" t="s">
        <v>53</v>
      </c>
      <c r="E548" s="10" t="s">
        <v>11</v>
      </c>
      <c r="F548" s="10" t="s">
        <v>93</v>
      </c>
      <c r="G548" s="10" t="s">
        <v>94</v>
      </c>
      <c r="H548" s="40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10">
        <v>1121</v>
      </c>
      <c r="B549" s="10" t="s">
        <v>631</v>
      </c>
      <c r="C549" s="10">
        <v>5</v>
      </c>
      <c r="D549" s="10" t="s">
        <v>53</v>
      </c>
      <c r="E549" s="10" t="s">
        <v>242</v>
      </c>
      <c r="F549" s="10" t="s">
        <v>93</v>
      </c>
      <c r="G549" s="10" t="s">
        <v>131</v>
      </c>
      <c r="H549" s="40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10">
        <v>1122</v>
      </c>
      <c r="B550" s="10" t="s">
        <v>632</v>
      </c>
      <c r="C550" s="10">
        <v>6</v>
      </c>
      <c r="D550" s="10" t="s">
        <v>53</v>
      </c>
      <c r="E550" s="10" t="s">
        <v>242</v>
      </c>
      <c r="F550" s="10" t="s">
        <v>93</v>
      </c>
      <c r="G550" s="10" t="s">
        <v>131</v>
      </c>
      <c r="H550" s="40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10">
        <v>1123</v>
      </c>
      <c r="B551" s="10" t="s">
        <v>633</v>
      </c>
      <c r="C551" s="10">
        <v>6</v>
      </c>
      <c r="D551" s="10" t="s">
        <v>53</v>
      </c>
      <c r="E551" s="10" t="s">
        <v>242</v>
      </c>
      <c r="F551" s="10" t="s">
        <v>93</v>
      </c>
      <c r="G551" s="10" t="s">
        <v>131</v>
      </c>
      <c r="H551" s="40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10">
        <v>1124</v>
      </c>
      <c r="B552" s="10" t="s">
        <v>634</v>
      </c>
      <c r="C552" s="10">
        <v>6</v>
      </c>
      <c r="D552" s="10" t="s">
        <v>53</v>
      </c>
      <c r="E552" s="10" t="s">
        <v>242</v>
      </c>
      <c r="F552" s="10" t="s">
        <v>93</v>
      </c>
      <c r="G552" s="10" t="s">
        <v>131</v>
      </c>
      <c r="H552" s="40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10">
        <v>1125</v>
      </c>
      <c r="B553" s="10" t="s">
        <v>635</v>
      </c>
      <c r="C553" s="10">
        <v>7</v>
      </c>
      <c r="D553" s="10" t="s">
        <v>53</v>
      </c>
      <c r="E553" s="10" t="s">
        <v>242</v>
      </c>
      <c r="F553" s="10" t="s">
        <v>155</v>
      </c>
      <c r="G553" s="10" t="s">
        <v>168</v>
      </c>
      <c r="H553" s="40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10">
        <v>1126</v>
      </c>
      <c r="B554" s="10" t="s">
        <v>636</v>
      </c>
      <c r="C554" s="10">
        <v>8</v>
      </c>
      <c r="D554" s="10" t="s">
        <v>53</v>
      </c>
      <c r="E554" s="10" t="s">
        <v>242</v>
      </c>
      <c r="F554" s="10" t="s">
        <v>155</v>
      </c>
      <c r="G554" s="10" t="s">
        <v>168</v>
      </c>
      <c r="H554" s="40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10">
        <v>1127</v>
      </c>
      <c r="B555" s="10" t="s">
        <v>637</v>
      </c>
      <c r="C555" s="10">
        <v>8</v>
      </c>
      <c r="D555" s="10" t="s">
        <v>53</v>
      </c>
      <c r="E555" s="10" t="s">
        <v>242</v>
      </c>
      <c r="F555" s="10" t="s">
        <v>155</v>
      </c>
      <c r="G555" s="10" t="s">
        <v>168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10">
        <v>1128</v>
      </c>
      <c r="B556" s="10" t="s">
        <v>638</v>
      </c>
      <c r="C556" s="10">
        <v>8</v>
      </c>
      <c r="D556" s="10" t="s">
        <v>53</v>
      </c>
      <c r="E556" s="10" t="s">
        <v>242</v>
      </c>
      <c r="F556" s="10" t="s">
        <v>155</v>
      </c>
      <c r="G556" s="10" t="s">
        <v>168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10">
        <v>1129</v>
      </c>
      <c r="B557" s="10" t="s">
        <v>639</v>
      </c>
      <c r="C557" s="10">
        <v>5</v>
      </c>
      <c r="D557" s="10" t="s">
        <v>53</v>
      </c>
      <c r="E557" s="10" t="s">
        <v>242</v>
      </c>
      <c r="F557" s="10" t="s">
        <v>93</v>
      </c>
      <c r="G557" s="10" t="s">
        <v>131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10">
        <v>1430</v>
      </c>
      <c r="B558" s="10" t="s">
        <v>640</v>
      </c>
      <c r="C558" s="41">
        <v>3</v>
      </c>
      <c r="D558" s="10" t="s">
        <v>76</v>
      </c>
      <c r="E558" s="41" t="s">
        <v>11</v>
      </c>
      <c r="F558" s="10" t="s">
        <v>12</v>
      </c>
      <c r="G558" s="10" t="s">
        <v>13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10">
        <v>1431</v>
      </c>
      <c r="B559" s="10" t="s">
        <v>641</v>
      </c>
      <c r="C559" s="41">
        <v>3</v>
      </c>
      <c r="D559" s="10" t="s">
        <v>76</v>
      </c>
      <c r="E559" s="41" t="s">
        <v>11</v>
      </c>
      <c r="F559" s="10" t="s">
        <v>12</v>
      </c>
      <c r="G559" s="10" t="s">
        <v>13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10">
        <v>1432</v>
      </c>
      <c r="B560" s="10" t="s">
        <v>642</v>
      </c>
      <c r="C560" s="41">
        <v>3</v>
      </c>
      <c r="D560" s="10" t="s">
        <v>76</v>
      </c>
      <c r="E560" s="41" t="s">
        <v>41</v>
      </c>
      <c r="F560" s="10" t="s">
        <v>12</v>
      </c>
      <c r="G560" s="10" t="s">
        <v>42</v>
      </c>
      <c r="H560" s="6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10">
        <v>1433</v>
      </c>
      <c r="B561" s="10" t="s">
        <v>643</v>
      </c>
      <c r="C561" s="41">
        <v>3</v>
      </c>
      <c r="D561" s="10" t="s">
        <v>76</v>
      </c>
      <c r="E561" s="41" t="s">
        <v>11</v>
      </c>
      <c r="F561" s="10" t="s">
        <v>12</v>
      </c>
      <c r="G561" s="10" t="s">
        <v>13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10">
        <v>1434</v>
      </c>
      <c r="B562" s="10" t="s">
        <v>644</v>
      </c>
      <c r="C562" s="41">
        <v>3</v>
      </c>
      <c r="D562" s="10" t="s">
        <v>76</v>
      </c>
      <c r="E562" s="41" t="s">
        <v>11</v>
      </c>
      <c r="F562" s="10" t="s">
        <v>12</v>
      </c>
      <c r="G562" s="10" t="s">
        <v>13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10">
        <v>1435</v>
      </c>
      <c r="B563" s="10" t="s">
        <v>645</v>
      </c>
      <c r="C563" s="41">
        <v>3</v>
      </c>
      <c r="D563" s="10" t="s">
        <v>76</v>
      </c>
      <c r="E563" s="41" t="s">
        <v>41</v>
      </c>
      <c r="F563" s="10" t="s">
        <v>12</v>
      </c>
      <c r="G563" s="10" t="s">
        <v>42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10">
        <v>1436</v>
      </c>
      <c r="B564" s="10" t="s">
        <v>646</v>
      </c>
      <c r="C564" s="41">
        <v>3</v>
      </c>
      <c r="D564" s="10" t="s">
        <v>76</v>
      </c>
      <c r="E564" s="41" t="s">
        <v>41</v>
      </c>
      <c r="F564" s="10" t="s">
        <v>12</v>
      </c>
      <c r="G564" s="10" t="s">
        <v>42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10">
        <v>1437</v>
      </c>
      <c r="B565" s="10" t="s">
        <v>647</v>
      </c>
      <c r="C565" s="41">
        <v>3</v>
      </c>
      <c r="D565" s="10" t="s">
        <v>76</v>
      </c>
      <c r="E565" s="41" t="s">
        <v>11</v>
      </c>
      <c r="F565" s="10" t="s">
        <v>12</v>
      </c>
      <c r="G565" s="10" t="s">
        <v>13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10">
        <v>1438</v>
      </c>
      <c r="B566" s="10" t="s">
        <v>648</v>
      </c>
      <c r="C566" s="41">
        <v>4</v>
      </c>
      <c r="D566" s="10" t="s">
        <v>76</v>
      </c>
      <c r="E566" s="41" t="s">
        <v>41</v>
      </c>
      <c r="F566" s="10" t="s">
        <v>12</v>
      </c>
      <c r="G566" s="10" t="s">
        <v>42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10">
        <v>1439</v>
      </c>
      <c r="B567" s="10" t="s">
        <v>649</v>
      </c>
      <c r="C567" s="41">
        <v>4</v>
      </c>
      <c r="D567" s="10" t="s">
        <v>76</v>
      </c>
      <c r="E567" s="41" t="s">
        <v>41</v>
      </c>
      <c r="F567" s="10" t="s">
        <v>12</v>
      </c>
      <c r="G567" s="10" t="s">
        <v>42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10">
        <v>1440</v>
      </c>
      <c r="B568" s="10" t="s">
        <v>650</v>
      </c>
      <c r="C568" s="41">
        <v>4</v>
      </c>
      <c r="D568" s="10" t="s">
        <v>76</v>
      </c>
      <c r="E568" s="41" t="s">
        <v>41</v>
      </c>
      <c r="F568" s="10" t="s">
        <v>12</v>
      </c>
      <c r="G568" s="10" t="s">
        <v>42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10">
        <v>1441</v>
      </c>
      <c r="B569" s="10" t="s">
        <v>651</v>
      </c>
      <c r="C569" s="41">
        <v>4</v>
      </c>
      <c r="D569" s="10" t="s">
        <v>76</v>
      </c>
      <c r="E569" s="41" t="s">
        <v>41</v>
      </c>
      <c r="F569" s="10" t="s">
        <v>12</v>
      </c>
      <c r="G569" s="10" t="s">
        <v>42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10">
        <v>1442</v>
      </c>
      <c r="B570" s="10" t="s">
        <v>652</v>
      </c>
      <c r="C570" s="41">
        <v>4</v>
      </c>
      <c r="D570" s="10" t="s">
        <v>76</v>
      </c>
      <c r="E570" s="41" t="s">
        <v>41</v>
      </c>
      <c r="F570" s="10" t="s">
        <v>12</v>
      </c>
      <c r="G570" s="10" t="s">
        <v>42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10">
        <v>1443</v>
      </c>
      <c r="B571" s="10" t="s">
        <v>653</v>
      </c>
      <c r="C571" s="41">
        <v>4</v>
      </c>
      <c r="D571" s="10" t="s">
        <v>76</v>
      </c>
      <c r="E571" s="41" t="s">
        <v>41</v>
      </c>
      <c r="F571" s="10" t="s">
        <v>12</v>
      </c>
      <c r="G571" s="10" t="s">
        <v>42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10">
        <v>1444</v>
      </c>
      <c r="B572" s="10" t="s">
        <v>654</v>
      </c>
      <c r="C572" s="41">
        <v>4</v>
      </c>
      <c r="D572" s="10" t="s">
        <v>76</v>
      </c>
      <c r="E572" s="41" t="s">
        <v>41</v>
      </c>
      <c r="F572" s="10" t="s">
        <v>12</v>
      </c>
      <c r="G572" s="10" t="s">
        <v>42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10">
        <v>1445</v>
      </c>
      <c r="B573" s="10" t="s">
        <v>655</v>
      </c>
      <c r="C573" s="41">
        <v>4</v>
      </c>
      <c r="D573" s="10" t="s">
        <v>76</v>
      </c>
      <c r="E573" s="41" t="s">
        <v>41</v>
      </c>
      <c r="F573" s="10" t="s">
        <v>12</v>
      </c>
      <c r="G573" s="10" t="s">
        <v>42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10">
        <v>1446</v>
      </c>
      <c r="B574" s="10" t="s">
        <v>656</v>
      </c>
      <c r="C574" s="41">
        <v>4</v>
      </c>
      <c r="D574" s="10" t="s">
        <v>76</v>
      </c>
      <c r="E574" s="41" t="s">
        <v>41</v>
      </c>
      <c r="F574" s="10" t="s">
        <v>12</v>
      </c>
      <c r="G574" s="10" t="s">
        <v>42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10">
        <v>1447</v>
      </c>
      <c r="B575" s="10" t="s">
        <v>657</v>
      </c>
      <c r="C575" s="41">
        <v>4</v>
      </c>
      <c r="D575" s="10" t="s">
        <v>76</v>
      </c>
      <c r="E575" s="41" t="s">
        <v>41</v>
      </c>
      <c r="F575" s="10" t="s">
        <v>12</v>
      </c>
      <c r="G575" s="10" t="s">
        <v>42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10">
        <v>1448</v>
      </c>
      <c r="B576" s="10" t="s">
        <v>658</v>
      </c>
      <c r="C576" s="41">
        <v>4</v>
      </c>
      <c r="D576" s="10" t="s">
        <v>76</v>
      </c>
      <c r="E576" s="41" t="s">
        <v>41</v>
      </c>
      <c r="F576" s="10" t="s">
        <v>12</v>
      </c>
      <c r="G576" s="10" t="s">
        <v>42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10">
        <v>1449</v>
      </c>
      <c r="B577" s="10" t="s">
        <v>659</v>
      </c>
      <c r="C577" s="41">
        <v>5</v>
      </c>
      <c r="D577" s="10" t="s">
        <v>76</v>
      </c>
      <c r="E577" s="41" t="s">
        <v>11</v>
      </c>
      <c r="F577" s="10" t="s">
        <v>93</v>
      </c>
      <c r="G577" s="10" t="s">
        <v>94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10">
        <v>1450</v>
      </c>
      <c r="B578" s="10" t="s">
        <v>660</v>
      </c>
      <c r="C578" s="41">
        <v>5</v>
      </c>
      <c r="D578" s="10" t="s">
        <v>76</v>
      </c>
      <c r="E578" s="41" t="s">
        <v>41</v>
      </c>
      <c r="F578" s="10" t="s">
        <v>93</v>
      </c>
      <c r="G578" s="10" t="s">
        <v>131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10">
        <v>1451</v>
      </c>
      <c r="B579" s="10" t="s">
        <v>661</v>
      </c>
      <c r="C579" s="41">
        <v>5</v>
      </c>
      <c r="D579" s="10" t="s">
        <v>76</v>
      </c>
      <c r="E579" s="41" t="s">
        <v>11</v>
      </c>
      <c r="F579" s="10" t="s">
        <v>93</v>
      </c>
      <c r="G579" s="10" t="s">
        <v>94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10">
        <v>1452</v>
      </c>
      <c r="B580" s="10" t="s">
        <v>662</v>
      </c>
      <c r="C580" s="41">
        <v>5</v>
      </c>
      <c r="D580" s="10" t="s">
        <v>76</v>
      </c>
      <c r="E580" s="41" t="s">
        <v>41</v>
      </c>
      <c r="F580" s="10" t="s">
        <v>93</v>
      </c>
      <c r="G580" s="10" t="s">
        <v>131</v>
      </c>
      <c r="H580" s="4"/>
      <c r="I580" s="4"/>
      <c r="J580" s="4"/>
      <c r="K580" s="4"/>
      <c r="L580" s="4"/>
      <c r="M580" s="7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10">
        <v>1453</v>
      </c>
      <c r="B581" s="10" t="s">
        <v>663</v>
      </c>
      <c r="C581" s="41">
        <v>5</v>
      </c>
      <c r="D581" s="10" t="s">
        <v>76</v>
      </c>
      <c r="E581" s="41" t="s">
        <v>41</v>
      </c>
      <c r="F581" s="10" t="s">
        <v>93</v>
      </c>
      <c r="G581" s="10" t="s">
        <v>131</v>
      </c>
    </row>
    <row r="582" spans="1:26" ht="15.75" customHeight="1">
      <c r="A582" s="10">
        <v>1454</v>
      </c>
      <c r="B582" s="10" t="s">
        <v>664</v>
      </c>
      <c r="C582" s="41">
        <v>6</v>
      </c>
      <c r="D582" s="10" t="s">
        <v>76</v>
      </c>
      <c r="E582" s="41" t="s">
        <v>11</v>
      </c>
      <c r="F582" s="10" t="s">
        <v>93</v>
      </c>
      <c r="G582" s="10" t="s">
        <v>94</v>
      </c>
    </row>
    <row r="583" spans="1:26" ht="15.75" customHeight="1">
      <c r="A583" s="10">
        <v>1455</v>
      </c>
      <c r="B583" s="10" t="s">
        <v>665</v>
      </c>
      <c r="C583" s="41">
        <v>6</v>
      </c>
      <c r="D583" s="10" t="s">
        <v>76</v>
      </c>
      <c r="E583" s="41" t="s">
        <v>41</v>
      </c>
      <c r="F583" s="10" t="s">
        <v>93</v>
      </c>
      <c r="G583" s="10" t="s">
        <v>131</v>
      </c>
    </row>
    <row r="584" spans="1:26" ht="15.75" customHeight="1">
      <c r="A584" s="10">
        <v>1456</v>
      </c>
      <c r="B584" s="10" t="s">
        <v>666</v>
      </c>
      <c r="C584" s="41">
        <v>6</v>
      </c>
      <c r="D584" s="10" t="s">
        <v>76</v>
      </c>
      <c r="E584" s="41" t="s">
        <v>11</v>
      </c>
      <c r="F584" s="10" t="s">
        <v>93</v>
      </c>
      <c r="G584" s="10" t="s">
        <v>94</v>
      </c>
    </row>
    <row r="585" spans="1:26" ht="15.75" customHeight="1">
      <c r="A585" s="10">
        <v>1457</v>
      </c>
      <c r="B585" s="10" t="s">
        <v>667</v>
      </c>
      <c r="C585" s="41">
        <v>6</v>
      </c>
      <c r="D585" s="10" t="s">
        <v>76</v>
      </c>
      <c r="E585" s="41" t="s">
        <v>41</v>
      </c>
      <c r="F585" s="10" t="s">
        <v>93</v>
      </c>
      <c r="G585" s="10" t="s">
        <v>131</v>
      </c>
    </row>
    <row r="586" spans="1:26" ht="15.75" customHeight="1">
      <c r="A586" s="10">
        <v>1458</v>
      </c>
      <c r="B586" s="10" t="s">
        <v>668</v>
      </c>
      <c r="C586" s="41">
        <v>7</v>
      </c>
      <c r="D586" s="10" t="s">
        <v>76</v>
      </c>
      <c r="E586" s="41" t="s">
        <v>11</v>
      </c>
      <c r="F586" s="10" t="s">
        <v>155</v>
      </c>
      <c r="G586" s="10" t="s">
        <v>156</v>
      </c>
    </row>
    <row r="587" spans="1:26" ht="15.75" customHeight="1">
      <c r="A587" s="10">
        <v>1459</v>
      </c>
      <c r="B587" s="10" t="s">
        <v>669</v>
      </c>
      <c r="C587" s="41">
        <v>7</v>
      </c>
      <c r="D587" s="10" t="s">
        <v>76</v>
      </c>
      <c r="E587" s="41" t="s">
        <v>11</v>
      </c>
      <c r="F587" s="10" t="s">
        <v>155</v>
      </c>
      <c r="G587" s="10" t="s">
        <v>156</v>
      </c>
    </row>
    <row r="588" spans="1:26" ht="15.75" customHeight="1">
      <c r="A588" s="10">
        <v>1460</v>
      </c>
      <c r="B588" s="10" t="s">
        <v>670</v>
      </c>
      <c r="C588" s="41">
        <v>7</v>
      </c>
      <c r="D588" s="10" t="s">
        <v>76</v>
      </c>
      <c r="E588" s="41" t="s">
        <v>41</v>
      </c>
      <c r="F588" s="10" t="s">
        <v>155</v>
      </c>
      <c r="G588" s="10" t="s">
        <v>168</v>
      </c>
    </row>
    <row r="589" spans="1:26" ht="15.75" customHeight="1">
      <c r="A589" s="10">
        <v>1461</v>
      </c>
      <c r="B589" s="10" t="s">
        <v>671</v>
      </c>
      <c r="C589" s="41">
        <v>7</v>
      </c>
      <c r="D589" s="10" t="s">
        <v>76</v>
      </c>
      <c r="E589" s="41" t="s">
        <v>41</v>
      </c>
      <c r="F589" s="10" t="s">
        <v>155</v>
      </c>
      <c r="G589" s="10" t="s">
        <v>168</v>
      </c>
    </row>
    <row r="590" spans="1:26" ht="15.75" customHeight="1">
      <c r="A590" s="10">
        <v>1462</v>
      </c>
      <c r="B590" s="10" t="s">
        <v>672</v>
      </c>
      <c r="C590" s="41">
        <v>7</v>
      </c>
      <c r="D590" s="10" t="s">
        <v>76</v>
      </c>
      <c r="E590" s="41" t="s">
        <v>11</v>
      </c>
      <c r="F590" s="10" t="s">
        <v>155</v>
      </c>
      <c r="G590" s="10" t="s">
        <v>156</v>
      </c>
    </row>
    <row r="591" spans="1:26" ht="15.75" customHeight="1">
      <c r="A591" s="10">
        <v>1463</v>
      </c>
      <c r="B591" s="10" t="s">
        <v>673</v>
      </c>
      <c r="C591" s="41">
        <v>8</v>
      </c>
      <c r="D591" s="10" t="s">
        <v>76</v>
      </c>
      <c r="E591" s="41" t="s">
        <v>41</v>
      </c>
      <c r="F591" s="10" t="s">
        <v>155</v>
      </c>
      <c r="G591" s="10" t="s">
        <v>168</v>
      </c>
    </row>
    <row r="592" spans="1:26" ht="15.75" customHeight="1">
      <c r="A592" s="10">
        <v>1464</v>
      </c>
      <c r="B592" s="10" t="s">
        <v>674</v>
      </c>
      <c r="C592" s="41">
        <v>8</v>
      </c>
      <c r="D592" s="10" t="s">
        <v>76</v>
      </c>
      <c r="E592" s="41" t="s">
        <v>11</v>
      </c>
      <c r="F592" s="10" t="s">
        <v>155</v>
      </c>
      <c r="G592" s="10" t="s">
        <v>156</v>
      </c>
    </row>
    <row r="593" spans="1:7" ht="15.75" customHeight="1">
      <c r="A593" s="10">
        <v>1465</v>
      </c>
      <c r="B593" s="10" t="s">
        <v>675</v>
      </c>
      <c r="C593" s="41">
        <v>8</v>
      </c>
      <c r="D593" s="10" t="s">
        <v>76</v>
      </c>
      <c r="E593" s="41" t="s">
        <v>11</v>
      </c>
      <c r="F593" s="10" t="s">
        <v>155</v>
      </c>
      <c r="G593" s="10" t="s">
        <v>156</v>
      </c>
    </row>
    <row r="594" spans="1:7" ht="15.75" customHeight="1">
      <c r="A594" s="10">
        <v>1466</v>
      </c>
      <c r="B594" s="10" t="s">
        <v>676</v>
      </c>
      <c r="C594" s="41">
        <v>8</v>
      </c>
      <c r="D594" s="10" t="s">
        <v>76</v>
      </c>
      <c r="E594" s="41" t="s">
        <v>41</v>
      </c>
      <c r="F594" s="10" t="s">
        <v>155</v>
      </c>
      <c r="G594" s="10" t="s">
        <v>168</v>
      </c>
    </row>
    <row r="595" spans="1:7" ht="15.75" customHeight="1">
      <c r="A595" s="10">
        <v>1467</v>
      </c>
      <c r="B595" s="10" t="s">
        <v>677</v>
      </c>
      <c r="C595" s="41">
        <v>8</v>
      </c>
      <c r="D595" s="10" t="s">
        <v>76</v>
      </c>
      <c r="E595" s="41" t="s">
        <v>41</v>
      </c>
      <c r="F595" s="10" t="s">
        <v>155</v>
      </c>
      <c r="G595" s="10" t="s">
        <v>168</v>
      </c>
    </row>
    <row r="596" spans="1:7" ht="15.75" customHeight="1">
      <c r="A596" s="10">
        <v>1468</v>
      </c>
      <c r="B596" s="10" t="s">
        <v>678</v>
      </c>
      <c r="C596" s="10">
        <v>5</v>
      </c>
      <c r="D596" s="10" t="s">
        <v>76</v>
      </c>
      <c r="E596" s="10" t="s">
        <v>41</v>
      </c>
      <c r="F596" s="10" t="s">
        <v>93</v>
      </c>
      <c r="G596" s="10" t="s">
        <v>131</v>
      </c>
    </row>
    <row r="597" spans="1:7" ht="15.75" customHeight="1"/>
    <row r="598" spans="1:7" ht="15.75" customHeight="1"/>
    <row r="599" spans="1:7" ht="15.75" customHeight="1"/>
    <row r="600" spans="1:7" ht="15.75" customHeight="1"/>
    <row r="601" spans="1:7" ht="15.75" customHeight="1"/>
    <row r="602" spans="1:7" ht="15.75" customHeight="1"/>
    <row r="603" spans="1:7" ht="15.75" customHeight="1"/>
    <row r="604" spans="1:7" ht="15.75" customHeight="1"/>
    <row r="605" spans="1:7" ht="15.75" customHeight="1"/>
    <row r="606" spans="1:7" ht="15.75" customHeight="1"/>
    <row r="607" spans="1:7" ht="15.75" customHeight="1"/>
    <row r="608" spans="1:7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1.2" right="1.2" top="0.25" bottom="0.2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82"/>
  <sheetViews>
    <sheetView workbookViewId="0">
      <pane ySplit="1" topLeftCell="A2" activePane="bottomLeft" state="frozen"/>
      <selection pane="bottomLeft" activeCell="E31" sqref="E31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9" t="s">
        <v>720</v>
      </c>
      <c r="B1" s="99" t="s">
        <v>680</v>
      </c>
      <c r="C1" s="99" t="s">
        <v>681</v>
      </c>
      <c r="D1" s="99" t="s">
        <v>682</v>
      </c>
      <c r="E1" s="99" t="s">
        <v>683</v>
      </c>
      <c r="F1" s="99" t="s">
        <v>1</v>
      </c>
      <c r="G1" s="99" t="s">
        <v>3</v>
      </c>
      <c r="H1" s="99" t="s">
        <v>684</v>
      </c>
      <c r="I1" s="99" t="s">
        <v>2</v>
      </c>
      <c r="J1" s="99" t="s">
        <v>5</v>
      </c>
      <c r="K1" s="99" t="s">
        <v>685</v>
      </c>
      <c r="L1" s="99" t="s">
        <v>686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ht="14.25" customHeight="1">
      <c r="A2" s="101" t="s">
        <v>720</v>
      </c>
      <c r="B2" s="53">
        <v>6</v>
      </c>
      <c r="C2" s="53">
        <v>32.61</v>
      </c>
      <c r="D2" s="53">
        <v>4</v>
      </c>
      <c r="E2" s="53">
        <v>546</v>
      </c>
      <c r="F2" s="50" t="str">
        <f>+VLOOKUP(E2,Participants!$A$1:$F$1000,2,FALSE)</f>
        <v>Kaitlyn Lindenfelser</v>
      </c>
      <c r="G2" s="50" t="str">
        <f>+VLOOKUP(E2,Participants!$A$1:$F$1000,4,FALSE)</f>
        <v>BFS</v>
      </c>
      <c r="H2" s="50" t="str">
        <f>+VLOOKUP(E2,Participants!$A$1:$F$1000,5,FALSE)</f>
        <v>F</v>
      </c>
      <c r="I2" s="50">
        <f>+VLOOKUP(E2,Participants!$A$1:$F$1000,3,FALSE)</f>
        <v>4</v>
      </c>
      <c r="J2" s="50" t="str">
        <f>+VLOOKUP(E2,Participants!$A$1:$G$1000,7,FALSE)</f>
        <v>DEV GIRLS</v>
      </c>
      <c r="K2" s="54">
        <v>1</v>
      </c>
      <c r="L2" s="54">
        <v>10</v>
      </c>
    </row>
    <row r="3" spans="1:27" ht="14.25" customHeight="1">
      <c r="A3" s="101" t="s">
        <v>720</v>
      </c>
      <c r="B3" s="48">
        <v>5</v>
      </c>
      <c r="C3" s="48">
        <v>33.9</v>
      </c>
      <c r="D3" s="48">
        <v>4</v>
      </c>
      <c r="E3" s="51">
        <v>964</v>
      </c>
      <c r="F3" s="50" t="str">
        <f>+VLOOKUP(E3,Participants!$A$1:$F$1000,2,FALSE)</f>
        <v>Ashlyn Murray</v>
      </c>
      <c r="G3" s="50" t="str">
        <f>+VLOOKUP(E3,Participants!$A$1:$F$1000,4,FALSE)</f>
        <v>BTA</v>
      </c>
      <c r="H3" s="50" t="str">
        <f>+VLOOKUP(E3,Participants!$A$1:$F$1000,5,FALSE)</f>
        <v>F</v>
      </c>
      <c r="I3" s="50">
        <f>+VLOOKUP(E3,Participants!$A$1:$F$1000,3,FALSE)</f>
        <v>4</v>
      </c>
      <c r="J3" s="50" t="str">
        <f>+VLOOKUP(E3,Participants!$A$1:$G$1000,7,FALSE)</f>
        <v>DEV GIRLS</v>
      </c>
      <c r="K3" s="50">
        <v>2</v>
      </c>
      <c r="L3" s="50">
        <v>8</v>
      </c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ht="14.25" customHeight="1">
      <c r="A4" s="101" t="s">
        <v>720</v>
      </c>
      <c r="B4" s="48">
        <v>3</v>
      </c>
      <c r="C4" s="48">
        <v>34.68</v>
      </c>
      <c r="D4" s="48">
        <v>7</v>
      </c>
      <c r="E4" s="51">
        <v>874</v>
      </c>
      <c r="F4" s="50" t="str">
        <f>+VLOOKUP(E4,Participants!$A$1:$F$1000,2,FALSE)</f>
        <v>Claire Cummings</v>
      </c>
      <c r="G4" s="50" t="str">
        <f>+VLOOKUP(E4,Participants!$A$1:$F$1000,4,FALSE)</f>
        <v>SSPP</v>
      </c>
      <c r="H4" s="50" t="str">
        <f>+VLOOKUP(E4,Participants!$A$1:$F$1000,5,FALSE)</f>
        <v>F</v>
      </c>
      <c r="I4" s="50">
        <f>+VLOOKUP(E4,Participants!$A$1:$F$1000,3,FALSE)</f>
        <v>3</v>
      </c>
      <c r="J4" s="50" t="str">
        <f>+VLOOKUP(E4,Participants!$A$1:$G$1000,7,FALSE)</f>
        <v>DEV GIRLS</v>
      </c>
      <c r="K4" s="50">
        <v>3</v>
      </c>
      <c r="L4" s="50">
        <v>6</v>
      </c>
    </row>
    <row r="5" spans="1:27" ht="14.25" customHeight="1">
      <c r="A5" s="101" t="s">
        <v>720</v>
      </c>
      <c r="B5" s="48">
        <v>5</v>
      </c>
      <c r="C5" s="48">
        <v>35.22</v>
      </c>
      <c r="D5" s="48">
        <v>6</v>
      </c>
      <c r="E5" s="51">
        <v>545</v>
      </c>
      <c r="F5" s="50" t="str">
        <f>+VLOOKUP(E5,Participants!$A$1:$F$1000,2,FALSE)</f>
        <v>Jocelyn Miller</v>
      </c>
      <c r="G5" s="50" t="str">
        <f>+VLOOKUP(E5,Participants!$A$1:$F$1000,4,FALSE)</f>
        <v>BFS</v>
      </c>
      <c r="H5" s="50" t="str">
        <f>+VLOOKUP(E5,Participants!$A$1:$F$1000,5,FALSE)</f>
        <v>F</v>
      </c>
      <c r="I5" s="50">
        <f>+VLOOKUP(E5,Participants!$A$1:$F$1000,3,FALSE)</f>
        <v>4</v>
      </c>
      <c r="J5" s="50" t="str">
        <f>+VLOOKUP(E5,Participants!$A$1:$G$1000,7,FALSE)</f>
        <v>DEV GIRLS</v>
      </c>
      <c r="K5" s="50">
        <v>4</v>
      </c>
      <c r="L5" s="50">
        <v>5</v>
      </c>
    </row>
    <row r="6" spans="1:27" ht="14.25" customHeight="1">
      <c r="A6" s="101" t="s">
        <v>720</v>
      </c>
      <c r="B6" s="53">
        <v>6</v>
      </c>
      <c r="C6" s="53">
        <v>35.380000000000003</v>
      </c>
      <c r="D6" s="53">
        <v>7</v>
      </c>
      <c r="E6" s="53">
        <v>1439</v>
      </c>
      <c r="F6" s="50" t="str">
        <f>+VLOOKUP(E6,Participants!$A$1:$F$1000,2,FALSE)</f>
        <v>Aspen Viehmann</v>
      </c>
      <c r="G6" s="50" t="str">
        <f>+VLOOKUP(E6,Participants!$A$1:$F$1000,4,FALSE)</f>
        <v>BCS</v>
      </c>
      <c r="H6" s="50" t="str">
        <f>+VLOOKUP(E6,Participants!$A$1:$F$1000,5,FALSE)</f>
        <v>F</v>
      </c>
      <c r="I6" s="50">
        <f>+VLOOKUP(E6,Participants!$A$1:$F$1000,3,FALSE)</f>
        <v>4</v>
      </c>
      <c r="J6" s="50" t="str">
        <f>+VLOOKUP(E6,Participants!$A$1:$G$1000,7,FALSE)</f>
        <v>DEV GIRLS</v>
      </c>
      <c r="K6" s="54">
        <f>K5+1</f>
        <v>5</v>
      </c>
      <c r="L6" s="54">
        <v>4</v>
      </c>
    </row>
    <row r="7" spans="1:27" ht="14.25" customHeight="1">
      <c r="A7" s="101" t="s">
        <v>720</v>
      </c>
      <c r="B7" s="53">
        <v>2</v>
      </c>
      <c r="C7" s="53">
        <v>36.06</v>
      </c>
      <c r="D7" s="53">
        <v>8</v>
      </c>
      <c r="E7" s="53">
        <v>535</v>
      </c>
      <c r="F7" s="50" t="str">
        <f>+VLOOKUP(E7,Participants!$A$1:$F$1000,2,FALSE)</f>
        <v>Harper Lange</v>
      </c>
      <c r="G7" s="50" t="str">
        <f>+VLOOKUP(E7,Participants!$A$1:$F$1000,4,FALSE)</f>
        <v>BFS</v>
      </c>
      <c r="H7" s="50" t="str">
        <f>+VLOOKUP(E7,Participants!$A$1:$F$1000,5,FALSE)</f>
        <v>F</v>
      </c>
      <c r="I7" s="50">
        <f>+VLOOKUP(E7,Participants!$A$1:$F$1000,3,FALSE)</f>
        <v>3</v>
      </c>
      <c r="J7" s="50" t="str">
        <f>+VLOOKUP(E7,Participants!$A$1:$G$1000,7,FALSE)</f>
        <v>DEV GIRLS</v>
      </c>
      <c r="K7" s="54">
        <f t="shared" ref="K7:K49" si="0">K6+1</f>
        <v>6</v>
      </c>
      <c r="L7" s="54">
        <v>3</v>
      </c>
    </row>
    <row r="8" spans="1:27" ht="14.25" customHeight="1">
      <c r="A8" s="101" t="s">
        <v>720</v>
      </c>
      <c r="B8" s="48">
        <v>3</v>
      </c>
      <c r="C8" s="48">
        <v>36.450000000000003</v>
      </c>
      <c r="D8" s="48">
        <v>3</v>
      </c>
      <c r="E8" s="51">
        <v>955</v>
      </c>
      <c r="F8" s="50" t="str">
        <f>+VLOOKUP(E8,Participants!$A$1:$F$1000,2,FALSE)</f>
        <v>Whitney Luka</v>
      </c>
      <c r="G8" s="50" t="str">
        <f>+VLOOKUP(E8,Participants!$A$1:$F$1000,4,FALSE)</f>
        <v>BTA</v>
      </c>
      <c r="H8" s="50" t="str">
        <f>+VLOOKUP(E8,Participants!$A$1:$F$1000,5,FALSE)</f>
        <v>F</v>
      </c>
      <c r="I8" s="50">
        <f>+VLOOKUP(E8,Participants!$A$1:$F$1000,3,FALSE)</f>
        <v>3</v>
      </c>
      <c r="J8" s="50" t="str">
        <f>+VLOOKUP(E8,Participants!$A$1:$G$1000,7,FALSE)</f>
        <v>DEV GIRLS</v>
      </c>
      <c r="K8" s="54">
        <f t="shared" si="0"/>
        <v>7</v>
      </c>
      <c r="L8" s="50">
        <v>2</v>
      </c>
    </row>
    <row r="9" spans="1:27" ht="14.25" customHeight="1">
      <c r="A9" s="101" t="s">
        <v>720</v>
      </c>
      <c r="B9" s="53">
        <v>2</v>
      </c>
      <c r="C9" s="53">
        <v>36.46</v>
      </c>
      <c r="D9" s="53">
        <v>6</v>
      </c>
      <c r="E9" s="53">
        <v>873</v>
      </c>
      <c r="F9" s="50" t="str">
        <f>+VLOOKUP(E9,Participants!$A$1:$F$1000,2,FALSE)</f>
        <v>Joelle Berringer</v>
      </c>
      <c r="G9" s="50" t="str">
        <f>+VLOOKUP(E9,Participants!$A$1:$F$1000,4,FALSE)</f>
        <v>SSPP</v>
      </c>
      <c r="H9" s="50" t="str">
        <f>+VLOOKUP(E9,Participants!$A$1:$F$1000,5,FALSE)</f>
        <v>F</v>
      </c>
      <c r="I9" s="50">
        <f>+VLOOKUP(E9,Participants!$A$1:$F$1000,3,FALSE)</f>
        <v>3</v>
      </c>
      <c r="J9" s="50" t="str">
        <f>+VLOOKUP(E9,Participants!$A$1:$G$1000,7,FALSE)</f>
        <v>DEV GIRLS</v>
      </c>
      <c r="K9" s="54">
        <f t="shared" si="0"/>
        <v>8</v>
      </c>
      <c r="L9" s="54">
        <v>1</v>
      </c>
    </row>
    <row r="10" spans="1:27" ht="14.25" customHeight="1">
      <c r="A10" s="101" t="s">
        <v>720</v>
      </c>
      <c r="B10" s="51">
        <v>5</v>
      </c>
      <c r="C10" s="51">
        <v>36.92</v>
      </c>
      <c r="D10" s="51">
        <v>8</v>
      </c>
      <c r="E10" s="51">
        <v>549</v>
      </c>
      <c r="F10" s="50" t="str">
        <f>+VLOOKUP(E10,Participants!$A$1:$F$1000,2,FALSE)</f>
        <v>Lucy Kaufman</v>
      </c>
      <c r="G10" s="50" t="str">
        <f>+VLOOKUP(E10,Participants!$A$1:$F$1000,4,FALSE)</f>
        <v>BFS</v>
      </c>
      <c r="H10" s="50" t="str">
        <f>+VLOOKUP(E10,Participants!$A$1:$F$1000,5,FALSE)</f>
        <v>F</v>
      </c>
      <c r="I10" s="50">
        <f>+VLOOKUP(E10,Participants!$A$1:$F$1000,3,FALSE)</f>
        <v>4</v>
      </c>
      <c r="J10" s="50" t="str">
        <f>+VLOOKUP(E10,Participants!$A$1:$G$1000,7,FALSE)</f>
        <v>DEV GIRLS</v>
      </c>
      <c r="K10" s="54">
        <f t="shared" si="0"/>
        <v>9</v>
      </c>
      <c r="L10" s="50"/>
    </row>
    <row r="11" spans="1:27" ht="14.25" customHeight="1">
      <c r="A11" s="101" t="s">
        <v>720</v>
      </c>
      <c r="B11" s="51">
        <v>3</v>
      </c>
      <c r="C11" s="51">
        <v>37.54</v>
      </c>
      <c r="D11" s="51">
        <v>8</v>
      </c>
      <c r="E11" s="51">
        <v>174</v>
      </c>
      <c r="F11" s="50" t="str">
        <f>+VLOOKUP(E11,Participants!$A$1:$F$1000,2,FALSE)</f>
        <v>Gemma Silvis</v>
      </c>
      <c r="G11" s="50" t="str">
        <f>+VLOOKUP(E11,Participants!$A$1:$F$1000,4,FALSE)</f>
        <v>AMA</v>
      </c>
      <c r="H11" s="50" t="str">
        <f>+VLOOKUP(E11,Participants!$A$1:$F$1000,5,FALSE)</f>
        <v>F</v>
      </c>
      <c r="I11" s="50">
        <f>+VLOOKUP(E11,Participants!$A$1:$F$1000,3,FALSE)</f>
        <v>3</v>
      </c>
      <c r="J11" s="50" t="str">
        <f>+VLOOKUP(E11,Participants!$A$1:$G$1000,7,FALSE)</f>
        <v>DEV GIRLS</v>
      </c>
      <c r="K11" s="54">
        <f t="shared" si="0"/>
        <v>10</v>
      </c>
      <c r="L11" s="50"/>
    </row>
    <row r="12" spans="1:27" ht="14.25" customHeight="1">
      <c r="A12" s="101" t="s">
        <v>720</v>
      </c>
      <c r="B12" s="52">
        <v>6</v>
      </c>
      <c r="C12" s="52">
        <v>37.9</v>
      </c>
      <c r="D12" s="52">
        <v>1</v>
      </c>
      <c r="E12" s="53">
        <v>1011</v>
      </c>
      <c r="F12" s="50" t="str">
        <f>+VLOOKUP(E12,Participants!$A$1:$F$1000,2,FALSE)</f>
        <v>Olivia Menz</v>
      </c>
      <c r="G12" s="50" t="str">
        <f>+VLOOKUP(E12,Participants!$A$1:$F$1000,4,FALSE)</f>
        <v>KIL</v>
      </c>
      <c r="H12" s="50" t="str">
        <f>+VLOOKUP(E12,Participants!$A$1:$F$1000,5,FALSE)</f>
        <v xml:space="preserve">F </v>
      </c>
      <c r="I12" s="50">
        <f>+VLOOKUP(E12,Participants!$A$1:$F$1000,3,FALSE)</f>
        <v>4</v>
      </c>
      <c r="J12" s="50" t="str">
        <f>+VLOOKUP(E12,Participants!$A$1:$G$1000,7,FALSE)</f>
        <v>DEV GIRLS</v>
      </c>
      <c r="K12" s="54">
        <f t="shared" si="0"/>
        <v>11</v>
      </c>
      <c r="L12" s="54"/>
    </row>
    <row r="13" spans="1:27" ht="14.25" customHeight="1">
      <c r="A13" s="101" t="s">
        <v>720</v>
      </c>
      <c r="B13" s="51">
        <v>5</v>
      </c>
      <c r="C13" s="51">
        <v>38.520000000000003</v>
      </c>
      <c r="D13" s="51">
        <v>1</v>
      </c>
      <c r="E13" s="51">
        <v>1012</v>
      </c>
      <c r="F13" s="50" t="str">
        <f>+VLOOKUP(E13,Participants!$A$1:$F$1000,2,FALSE)</f>
        <v>Nora Narwold</v>
      </c>
      <c r="G13" s="50" t="str">
        <f>+VLOOKUP(E13,Participants!$A$1:$F$1000,4,FALSE)</f>
        <v>KIL</v>
      </c>
      <c r="H13" s="50" t="str">
        <f>+VLOOKUP(E13,Participants!$A$1:$F$1000,5,FALSE)</f>
        <v xml:space="preserve">F </v>
      </c>
      <c r="I13" s="50">
        <f>+VLOOKUP(E13,Participants!$A$1:$F$1000,3,FALSE)</f>
        <v>4</v>
      </c>
      <c r="J13" s="50" t="str">
        <f>+VLOOKUP(E13,Participants!$A$1:$G$1000,7,FALSE)</f>
        <v>DEV GIRLS</v>
      </c>
      <c r="K13" s="54">
        <f t="shared" si="0"/>
        <v>12</v>
      </c>
      <c r="L13" s="50"/>
    </row>
    <row r="14" spans="1:27" ht="14.25" customHeight="1">
      <c r="A14" s="101" t="s">
        <v>720</v>
      </c>
      <c r="B14" s="52">
        <v>6</v>
      </c>
      <c r="C14" s="52">
        <v>38.58</v>
      </c>
      <c r="D14" s="52">
        <v>5</v>
      </c>
      <c r="E14" s="53">
        <v>166</v>
      </c>
      <c r="F14" s="50" t="str">
        <f>+VLOOKUP(E14,Participants!$A$1:$F$1000,2,FALSE)</f>
        <v>Martina Lutz</v>
      </c>
      <c r="G14" s="50" t="str">
        <f>+VLOOKUP(E14,Participants!$A$1:$F$1000,4,FALSE)</f>
        <v>AMA</v>
      </c>
      <c r="H14" s="50" t="str">
        <f>+VLOOKUP(E14,Participants!$A$1:$F$1000,5,FALSE)</f>
        <v>F</v>
      </c>
      <c r="I14" s="50">
        <f>+VLOOKUP(E14,Participants!$A$1:$F$1000,3,FALSE)</f>
        <v>4</v>
      </c>
      <c r="J14" s="50" t="str">
        <f>+VLOOKUP(E14,Participants!$A$1:$G$1000,7,FALSE)</f>
        <v>DEV GIRLS</v>
      </c>
      <c r="K14" s="54">
        <f t="shared" si="0"/>
        <v>13</v>
      </c>
      <c r="L14" s="54"/>
    </row>
    <row r="15" spans="1:27" ht="14.25" customHeight="1">
      <c r="A15" s="101" t="s">
        <v>720</v>
      </c>
      <c r="B15" s="52">
        <v>6</v>
      </c>
      <c r="C15" s="52">
        <v>38.75</v>
      </c>
      <c r="D15" s="52">
        <v>3</v>
      </c>
      <c r="E15" s="53">
        <v>1440</v>
      </c>
      <c r="F15" s="50" t="str">
        <f>+VLOOKUP(E15,Participants!$A$1:$F$1000,2,FALSE)</f>
        <v>Emily Graff</v>
      </c>
      <c r="G15" s="50" t="str">
        <f>+VLOOKUP(E15,Participants!$A$1:$F$1000,4,FALSE)</f>
        <v>BCS</v>
      </c>
      <c r="H15" s="50" t="str">
        <f>+VLOOKUP(E15,Participants!$A$1:$F$1000,5,FALSE)</f>
        <v>F</v>
      </c>
      <c r="I15" s="50">
        <f>+VLOOKUP(E15,Participants!$A$1:$F$1000,3,FALSE)</f>
        <v>4</v>
      </c>
      <c r="J15" s="50" t="str">
        <f>+VLOOKUP(E15,Participants!$A$1:$G$1000,7,FALSE)</f>
        <v>DEV GIRLS</v>
      </c>
      <c r="K15" s="54">
        <f t="shared" si="0"/>
        <v>14</v>
      </c>
      <c r="L15" s="54"/>
    </row>
    <row r="16" spans="1:27" ht="14.25" customHeight="1">
      <c r="A16" s="101" t="s">
        <v>720</v>
      </c>
      <c r="B16" s="52">
        <v>4</v>
      </c>
      <c r="C16" s="52">
        <v>39.119999999999997</v>
      </c>
      <c r="D16" s="52">
        <v>8</v>
      </c>
      <c r="E16" s="53">
        <v>959</v>
      </c>
      <c r="F16" s="50" t="str">
        <f>+VLOOKUP(E16,Participants!$A$1:$F$1000,2,FALSE)</f>
        <v>Rowan Blauvelt</v>
      </c>
      <c r="G16" s="50" t="str">
        <f>+VLOOKUP(E16,Participants!$A$1:$F$1000,4,FALSE)</f>
        <v>BTA</v>
      </c>
      <c r="H16" s="50" t="str">
        <f>+VLOOKUP(E16,Participants!$A$1:$F$1000,5,FALSE)</f>
        <v>F</v>
      </c>
      <c r="I16" s="50">
        <f>+VLOOKUP(E16,Participants!$A$1:$F$1000,3,FALSE)</f>
        <v>4</v>
      </c>
      <c r="J16" s="50" t="str">
        <f>+VLOOKUP(E16,Participants!$A$1:$G$1000,7,FALSE)</f>
        <v>DEV GIRLS</v>
      </c>
      <c r="K16" s="54">
        <f t="shared" si="0"/>
        <v>15</v>
      </c>
      <c r="L16" s="54"/>
    </row>
    <row r="17" spans="1:12" ht="14.25" customHeight="1">
      <c r="A17" s="101" t="s">
        <v>720</v>
      </c>
      <c r="B17" s="52">
        <v>6</v>
      </c>
      <c r="C17" s="52">
        <v>39.200000000000003</v>
      </c>
      <c r="D17" s="52">
        <v>2</v>
      </c>
      <c r="E17" s="53">
        <v>539</v>
      </c>
      <c r="F17" s="50" t="str">
        <f>+VLOOKUP(E17,Participants!$A$1:$F$1000,2,FALSE)</f>
        <v>Alaina Vargo</v>
      </c>
      <c r="G17" s="50" t="str">
        <f>+VLOOKUP(E17,Participants!$A$1:$F$1000,4,FALSE)</f>
        <v>BFS</v>
      </c>
      <c r="H17" s="50" t="str">
        <f>+VLOOKUP(E17,Participants!$A$1:$F$1000,5,FALSE)</f>
        <v>F</v>
      </c>
      <c r="I17" s="50">
        <f>+VLOOKUP(E17,Participants!$A$1:$F$1000,3,FALSE)</f>
        <v>4</v>
      </c>
      <c r="J17" s="50" t="str">
        <f>+VLOOKUP(E17,Participants!$A$1:$G$1000,7,FALSE)</f>
        <v>DEV GIRLS</v>
      </c>
      <c r="K17" s="54">
        <f t="shared" si="0"/>
        <v>16</v>
      </c>
      <c r="L17" s="54"/>
    </row>
    <row r="18" spans="1:12" ht="14.25" customHeight="1">
      <c r="A18" s="101" t="s">
        <v>720</v>
      </c>
      <c r="B18" s="53">
        <v>4</v>
      </c>
      <c r="C18" s="53">
        <v>39.729999999999997</v>
      </c>
      <c r="D18" s="53">
        <v>6</v>
      </c>
      <c r="E18" s="53">
        <v>172</v>
      </c>
      <c r="F18" s="50" t="str">
        <f>+VLOOKUP(E18,Participants!$A$1:$F$1000,2,FALSE)</f>
        <v>Finley Schran</v>
      </c>
      <c r="G18" s="50" t="str">
        <f>+VLOOKUP(E18,Participants!$A$1:$F$1000,4,FALSE)</f>
        <v>AMA</v>
      </c>
      <c r="H18" s="50" t="str">
        <f>+VLOOKUP(E18,Participants!$A$1:$F$1000,5,FALSE)</f>
        <v>F</v>
      </c>
      <c r="I18" s="50">
        <f>+VLOOKUP(E18,Participants!$A$1:$F$1000,3,FALSE)</f>
        <v>3</v>
      </c>
      <c r="J18" s="50" t="str">
        <f>+VLOOKUP(E18,Participants!$A$1:$G$1000,7,FALSE)</f>
        <v>DEV GIRLS</v>
      </c>
      <c r="K18" s="54">
        <f t="shared" si="0"/>
        <v>17</v>
      </c>
      <c r="L18" s="54"/>
    </row>
    <row r="19" spans="1:12" ht="14.25" customHeight="1">
      <c r="A19" s="101" t="s">
        <v>720</v>
      </c>
      <c r="B19" s="48">
        <v>1</v>
      </c>
      <c r="C19" s="48">
        <v>40.35</v>
      </c>
      <c r="D19" s="48">
        <v>4</v>
      </c>
      <c r="E19" s="49">
        <v>1110</v>
      </c>
      <c r="F19" s="50" t="str">
        <f>+VLOOKUP(E19,Participants!$A$1:$F$1000,2,FALSE)</f>
        <v>Cecilia "CC" Benjamin</v>
      </c>
      <c r="G19" s="50" t="str">
        <f>+VLOOKUP(E19,Participants!$A$1:$F$1000,4,FALSE)</f>
        <v>PHA</v>
      </c>
      <c r="H19" s="50" t="str">
        <f>+VLOOKUP(E19,Participants!$A$1:$F$1000,5,FALSE)</f>
        <v xml:space="preserve">F </v>
      </c>
      <c r="I19" s="50">
        <f>+VLOOKUP(E19,Participants!$A$1:$F$1000,3,FALSE)</f>
        <v>2</v>
      </c>
      <c r="J19" s="50" t="str">
        <f>+VLOOKUP(E19,Participants!$A$1:$G$1000,7,FALSE)</f>
        <v>DEV GIRLS</v>
      </c>
      <c r="K19" s="54">
        <f t="shared" si="0"/>
        <v>18</v>
      </c>
      <c r="L19" s="50"/>
    </row>
    <row r="20" spans="1:12" ht="14.25" customHeight="1">
      <c r="A20" s="101" t="s">
        <v>720</v>
      </c>
      <c r="B20" s="48">
        <v>3</v>
      </c>
      <c r="C20" s="48">
        <v>41.08</v>
      </c>
      <c r="D20" s="48">
        <v>1</v>
      </c>
      <c r="E20" s="51">
        <v>956</v>
      </c>
      <c r="F20" s="50" t="str">
        <f>+VLOOKUP(E20,Participants!$A$1:$F$1000,2,FALSE)</f>
        <v>Reagan Straub</v>
      </c>
      <c r="G20" s="50" t="str">
        <f>+VLOOKUP(E20,Participants!$A$1:$F$1000,4,FALSE)</f>
        <v>BTA</v>
      </c>
      <c r="H20" s="50" t="str">
        <f>+VLOOKUP(E20,Participants!$A$1:$F$1000,5,FALSE)</f>
        <v>F</v>
      </c>
      <c r="I20" s="50">
        <f>+VLOOKUP(E20,Participants!$A$1:$F$1000,3,FALSE)</f>
        <v>3</v>
      </c>
      <c r="J20" s="50" t="str">
        <f>+VLOOKUP(E20,Participants!$A$1:$G$1000,7,FALSE)</f>
        <v>DEV GIRLS</v>
      </c>
      <c r="K20" s="54">
        <f t="shared" si="0"/>
        <v>19</v>
      </c>
      <c r="L20" s="50"/>
    </row>
    <row r="21" spans="1:12" ht="14.25" customHeight="1">
      <c r="A21" s="101" t="s">
        <v>720</v>
      </c>
      <c r="B21" s="48">
        <v>5</v>
      </c>
      <c r="C21" s="48">
        <v>41.08</v>
      </c>
      <c r="D21" s="48">
        <v>5</v>
      </c>
      <c r="E21" s="51">
        <v>1445</v>
      </c>
      <c r="F21" s="50" t="str">
        <f>+VLOOKUP(E21,Participants!$A$1:$F$1000,2,FALSE)</f>
        <v>Evelyn Quinn</v>
      </c>
      <c r="G21" s="50" t="str">
        <f>+VLOOKUP(E21,Participants!$A$1:$F$1000,4,FALSE)</f>
        <v>BCS</v>
      </c>
      <c r="H21" s="50" t="str">
        <f>+VLOOKUP(E21,Participants!$A$1:$F$1000,5,FALSE)</f>
        <v>F</v>
      </c>
      <c r="I21" s="50">
        <f>+VLOOKUP(E21,Participants!$A$1:$F$1000,3,FALSE)</f>
        <v>4</v>
      </c>
      <c r="J21" s="50" t="str">
        <f>+VLOOKUP(E21,Participants!$A$1:$G$1000,7,FALSE)</f>
        <v>DEV GIRLS</v>
      </c>
      <c r="K21" s="54">
        <f t="shared" si="0"/>
        <v>20</v>
      </c>
      <c r="L21" s="50"/>
    </row>
    <row r="22" spans="1:12" ht="14.25" customHeight="1">
      <c r="A22" s="101" t="s">
        <v>720</v>
      </c>
      <c r="B22" s="53">
        <v>2</v>
      </c>
      <c r="C22" s="53">
        <v>41.66</v>
      </c>
      <c r="D22" s="53">
        <v>5</v>
      </c>
      <c r="E22" s="53">
        <v>1000</v>
      </c>
      <c r="F22" s="50" t="str">
        <f>+VLOOKUP(E22,Participants!$A$1:$F$1000,2,FALSE)</f>
        <v>Ella Scaltz</v>
      </c>
      <c r="G22" s="50" t="str">
        <f>+VLOOKUP(E22,Participants!$A$1:$F$1000,4,FALSE)</f>
        <v>KIL</v>
      </c>
      <c r="H22" s="50" t="str">
        <f>+VLOOKUP(E22,Participants!$A$1:$F$1000,5,FALSE)</f>
        <v xml:space="preserve">F </v>
      </c>
      <c r="I22" s="50">
        <f>+VLOOKUP(E22,Participants!$A$1:$F$1000,3,FALSE)</f>
        <v>3</v>
      </c>
      <c r="J22" s="50" t="str">
        <f>+VLOOKUP(E22,Participants!$A$1:$G$1000,7,FALSE)</f>
        <v>DEV GIRLS</v>
      </c>
      <c r="K22" s="54">
        <f t="shared" si="0"/>
        <v>21</v>
      </c>
      <c r="L22" s="54"/>
    </row>
    <row r="23" spans="1:12" ht="14.25" customHeight="1">
      <c r="A23" s="101" t="s">
        <v>720</v>
      </c>
      <c r="B23" s="48">
        <v>5</v>
      </c>
      <c r="C23" s="48">
        <v>41.72</v>
      </c>
      <c r="D23" s="48">
        <v>3</v>
      </c>
      <c r="E23" s="51">
        <v>1006</v>
      </c>
      <c r="F23" s="50" t="str">
        <f>+VLOOKUP(E23,Participants!$A$1:$F$1000,2,FALSE)</f>
        <v>Olivia colangelo</v>
      </c>
      <c r="G23" s="50" t="str">
        <f>+VLOOKUP(E23,Participants!$A$1:$F$1000,4,FALSE)</f>
        <v>KIL</v>
      </c>
      <c r="H23" s="50" t="str">
        <f>+VLOOKUP(E23,Participants!$A$1:$F$1000,5,FALSE)</f>
        <v xml:space="preserve">F </v>
      </c>
      <c r="I23" s="50">
        <f>+VLOOKUP(E23,Participants!$A$1:$F$1000,3,FALSE)</f>
        <v>3</v>
      </c>
      <c r="J23" s="50" t="str">
        <f>+VLOOKUP(E23,Participants!$A$1:$G$1000,7,FALSE)</f>
        <v>DEV GIRLS</v>
      </c>
      <c r="K23" s="54">
        <f t="shared" si="0"/>
        <v>22</v>
      </c>
      <c r="L23" s="50"/>
    </row>
    <row r="24" spans="1:12" ht="14.25" customHeight="1">
      <c r="A24" s="101" t="s">
        <v>720</v>
      </c>
      <c r="B24" s="53">
        <v>4</v>
      </c>
      <c r="C24" s="53">
        <v>42.21</v>
      </c>
      <c r="D24" s="53">
        <v>7</v>
      </c>
      <c r="E24" s="53">
        <v>1432</v>
      </c>
      <c r="F24" s="50" t="str">
        <f>+VLOOKUP(E24,Participants!$A$1:$F$1000,2,FALSE)</f>
        <v>Taetum Dougherty</v>
      </c>
      <c r="G24" s="50" t="str">
        <f>+VLOOKUP(E24,Participants!$A$1:$F$1000,4,FALSE)</f>
        <v>BCS</v>
      </c>
      <c r="H24" s="50" t="str">
        <f>+VLOOKUP(E24,Participants!$A$1:$F$1000,5,FALSE)</f>
        <v>F</v>
      </c>
      <c r="I24" s="50">
        <f>+VLOOKUP(E24,Participants!$A$1:$F$1000,3,FALSE)</f>
        <v>3</v>
      </c>
      <c r="J24" s="50" t="str">
        <f>+VLOOKUP(E24,Participants!$A$1:$G$1000,7,FALSE)</f>
        <v>DEV GIRLS</v>
      </c>
      <c r="K24" s="54">
        <f t="shared" si="0"/>
        <v>23</v>
      </c>
      <c r="L24" s="54"/>
    </row>
    <row r="25" spans="1:12" ht="14.25" customHeight="1">
      <c r="A25" s="101" t="s">
        <v>720</v>
      </c>
      <c r="B25" s="53">
        <v>2</v>
      </c>
      <c r="C25" s="53">
        <v>42.37</v>
      </c>
      <c r="D25" s="53">
        <v>4</v>
      </c>
      <c r="E25" s="53">
        <v>957</v>
      </c>
      <c r="F25" s="50" t="str">
        <f>+VLOOKUP(E25,Participants!$A$1:$F$1000,2,FALSE)</f>
        <v>Charlotte Tedesco</v>
      </c>
      <c r="G25" s="50" t="str">
        <f>+VLOOKUP(E25,Participants!$A$1:$F$1000,4,FALSE)</f>
        <v>BTA</v>
      </c>
      <c r="H25" s="50" t="str">
        <f>+VLOOKUP(E25,Participants!$A$1:$F$1000,5,FALSE)</f>
        <v>F</v>
      </c>
      <c r="I25" s="50">
        <f>+VLOOKUP(E25,Participants!$A$1:$F$1000,3,FALSE)</f>
        <v>3</v>
      </c>
      <c r="J25" s="50" t="str">
        <f>+VLOOKUP(E25,Participants!$A$1:$G$1000,7,FALSE)</f>
        <v>DEV GIRLS</v>
      </c>
      <c r="K25" s="54">
        <f t="shared" si="0"/>
        <v>24</v>
      </c>
      <c r="L25" s="54"/>
    </row>
    <row r="26" spans="1:12" ht="14.25" customHeight="1">
      <c r="A26" s="101" t="s">
        <v>720</v>
      </c>
      <c r="B26" s="52">
        <v>2</v>
      </c>
      <c r="C26" s="52">
        <v>42.94</v>
      </c>
      <c r="D26" s="52">
        <v>7</v>
      </c>
      <c r="E26" s="53">
        <v>1002</v>
      </c>
      <c r="F26" s="50" t="str">
        <f>+VLOOKUP(E26,Participants!$A$1:$F$1000,2,FALSE)</f>
        <v>Cora Cole</v>
      </c>
      <c r="G26" s="50" t="str">
        <f>+VLOOKUP(E26,Participants!$A$1:$F$1000,4,FALSE)</f>
        <v>KIL</v>
      </c>
      <c r="H26" s="50" t="str">
        <f>+VLOOKUP(E26,Participants!$A$1:$F$1000,5,FALSE)</f>
        <v xml:space="preserve">F </v>
      </c>
      <c r="I26" s="50">
        <f>+VLOOKUP(E26,Participants!$A$1:$F$1000,3,FALSE)</f>
        <v>3</v>
      </c>
      <c r="J26" s="50" t="str">
        <f>+VLOOKUP(E26,Participants!$A$1:$G$1000,7,FALSE)</f>
        <v>DEV GIRLS</v>
      </c>
      <c r="K26" s="54">
        <f t="shared" si="0"/>
        <v>25</v>
      </c>
      <c r="L26" s="54"/>
    </row>
    <row r="27" spans="1:12" ht="14.25" customHeight="1">
      <c r="A27" s="101" t="s">
        <v>720</v>
      </c>
      <c r="B27" s="51">
        <v>3</v>
      </c>
      <c r="C27" s="51">
        <v>43.21</v>
      </c>
      <c r="D27" s="51">
        <v>2</v>
      </c>
      <c r="E27" s="51">
        <v>428</v>
      </c>
      <c r="F27" s="50" t="str">
        <f>+VLOOKUP(E27,Participants!$A$1:$F$1000,2,FALSE)</f>
        <v>Johannah Fox</v>
      </c>
      <c r="G27" s="50" t="str">
        <f>+VLOOKUP(E27,Participants!$A$1:$F$1000,4,FALSE)</f>
        <v>STT</v>
      </c>
      <c r="H27" s="50" t="str">
        <f>+VLOOKUP(E27,Participants!$A$1:$F$1000,5,FALSE)</f>
        <v xml:space="preserve">F </v>
      </c>
      <c r="I27" s="50">
        <f>+VLOOKUP(E27,Participants!$A$1:$F$1000,3,FALSE)</f>
        <v>3</v>
      </c>
      <c r="J27" s="50" t="str">
        <f>+VLOOKUP(E27,Participants!$A$1:$G$1000,7,FALSE)</f>
        <v>DEV GIRLS</v>
      </c>
      <c r="K27" s="54">
        <f t="shared" si="0"/>
        <v>26</v>
      </c>
      <c r="L27" s="50"/>
    </row>
    <row r="28" spans="1:12" ht="14.25" customHeight="1">
      <c r="A28" s="101" t="s">
        <v>720</v>
      </c>
      <c r="B28" s="51">
        <v>3</v>
      </c>
      <c r="C28" s="51">
        <v>43.24</v>
      </c>
      <c r="D28" s="51">
        <v>6</v>
      </c>
      <c r="E28" s="51">
        <v>530</v>
      </c>
      <c r="F28" s="50" t="str">
        <f>+VLOOKUP(E28,Participants!$A$1:$F$1000,2,FALSE)</f>
        <v>Hadley Moritz</v>
      </c>
      <c r="G28" s="50" t="str">
        <f>+VLOOKUP(E28,Participants!$A$1:$F$1000,4,FALSE)</f>
        <v>BFS</v>
      </c>
      <c r="H28" s="50" t="str">
        <f>+VLOOKUP(E28,Participants!$A$1:$F$1000,5,FALSE)</f>
        <v>F</v>
      </c>
      <c r="I28" s="50">
        <f>+VLOOKUP(E28,Participants!$A$1:$F$1000,3,FALSE)</f>
        <v>2</v>
      </c>
      <c r="J28" s="50" t="str">
        <f>+VLOOKUP(E28,Participants!$A$1:$G$1000,7,FALSE)</f>
        <v>DEV GIRLS</v>
      </c>
      <c r="K28" s="54">
        <f t="shared" si="0"/>
        <v>27</v>
      </c>
      <c r="L28" s="50"/>
    </row>
    <row r="29" spans="1:12" ht="14.25" customHeight="1">
      <c r="A29" s="101" t="s">
        <v>720</v>
      </c>
      <c r="B29" s="51">
        <v>3</v>
      </c>
      <c r="C29" s="51">
        <v>43.34</v>
      </c>
      <c r="D29" s="51">
        <v>5</v>
      </c>
      <c r="E29" s="51">
        <v>876</v>
      </c>
      <c r="F29" s="50" t="str">
        <f>+VLOOKUP(E29,Participants!$A$1:$F$1000,2,FALSE)</f>
        <v>Remy Petrick</v>
      </c>
      <c r="G29" s="50" t="str">
        <f>+VLOOKUP(E29,Participants!$A$1:$F$1000,4,FALSE)</f>
        <v>SSPP</v>
      </c>
      <c r="H29" s="50" t="str">
        <f>+VLOOKUP(E29,Participants!$A$1:$F$1000,5,FALSE)</f>
        <v>F</v>
      </c>
      <c r="I29" s="50">
        <f>+VLOOKUP(E29,Participants!$A$1:$F$1000,3,FALSE)</f>
        <v>3</v>
      </c>
      <c r="J29" s="50" t="str">
        <f>+VLOOKUP(E29,Participants!$A$1:$G$1000,7,FALSE)</f>
        <v>DEV GIRLS</v>
      </c>
      <c r="K29" s="54">
        <f t="shared" si="0"/>
        <v>28</v>
      </c>
      <c r="L29" s="50"/>
    </row>
    <row r="30" spans="1:12" ht="14.25" customHeight="1">
      <c r="A30" s="101" t="s">
        <v>720</v>
      </c>
      <c r="B30" s="52">
        <v>4</v>
      </c>
      <c r="C30" s="52">
        <v>43.43</v>
      </c>
      <c r="D30" s="52">
        <v>2</v>
      </c>
      <c r="E30" s="53">
        <v>163</v>
      </c>
      <c r="F30" s="50" t="str">
        <f>+VLOOKUP(E30,Participants!$A$1:$F$1000,2,FALSE)</f>
        <v>Olivia Evans</v>
      </c>
      <c r="G30" s="50" t="str">
        <f>+VLOOKUP(E30,Participants!$A$1:$F$1000,4,FALSE)</f>
        <v>AMA</v>
      </c>
      <c r="H30" s="50" t="str">
        <f>+VLOOKUP(E30,Participants!$A$1:$F$1000,5,FALSE)</f>
        <v>F</v>
      </c>
      <c r="I30" s="50">
        <f>+VLOOKUP(E30,Participants!$A$1:$F$1000,3,FALSE)</f>
        <v>3</v>
      </c>
      <c r="J30" s="50" t="str">
        <f>+VLOOKUP(E30,Participants!$A$1:$G$1000,7,FALSE)</f>
        <v>DEV GIRLS</v>
      </c>
      <c r="K30" s="54">
        <f t="shared" si="0"/>
        <v>29</v>
      </c>
      <c r="L30" s="54"/>
    </row>
    <row r="31" spans="1:12" ht="14.25" customHeight="1">
      <c r="A31" s="101" t="s">
        <v>720</v>
      </c>
      <c r="B31" s="52">
        <v>2</v>
      </c>
      <c r="C31" s="52">
        <v>43.46</v>
      </c>
      <c r="D31" s="52">
        <v>3</v>
      </c>
      <c r="E31" s="53">
        <v>1004</v>
      </c>
      <c r="F31" s="50" t="str">
        <f>+VLOOKUP(E31,Participants!$A$1:$F$1000,2,FALSE)</f>
        <v>Alexa Smarrelli</v>
      </c>
      <c r="G31" s="50" t="str">
        <f>+VLOOKUP(E31,Participants!$A$1:$F$1000,4,FALSE)</f>
        <v>KIL</v>
      </c>
      <c r="H31" s="50" t="str">
        <f>+VLOOKUP(E31,Participants!$A$1:$F$1000,5,FALSE)</f>
        <v xml:space="preserve">F </v>
      </c>
      <c r="I31" s="50">
        <f>+VLOOKUP(E31,Participants!$A$1:$F$1000,3,FALSE)</f>
        <v>3</v>
      </c>
      <c r="J31" s="50" t="str">
        <f>+VLOOKUP(E31,Participants!$A$1:$G$1000,7,FALSE)</f>
        <v>DEV GIRLS</v>
      </c>
      <c r="K31" s="54">
        <f t="shared" si="0"/>
        <v>30</v>
      </c>
      <c r="L31" s="54"/>
    </row>
    <row r="32" spans="1:12" ht="14.25" customHeight="1">
      <c r="A32" s="101" t="s">
        <v>720</v>
      </c>
      <c r="B32" s="51">
        <v>1</v>
      </c>
      <c r="C32" s="51">
        <v>43.58</v>
      </c>
      <c r="D32" s="51">
        <v>2</v>
      </c>
      <c r="E32" s="49">
        <v>1106</v>
      </c>
      <c r="F32" s="50" t="str">
        <f>+VLOOKUP(E32,Participants!$A$1:$F$1000,2,FALSE)</f>
        <v>Charlie Kane</v>
      </c>
      <c r="G32" s="50" t="str">
        <f>+VLOOKUP(E32,Participants!$A$1:$F$1000,4,FALSE)</f>
        <v>PHA</v>
      </c>
      <c r="H32" s="50" t="str">
        <f>+VLOOKUP(E32,Participants!$A$1:$F$1000,5,FALSE)</f>
        <v xml:space="preserve">F </v>
      </c>
      <c r="I32" s="50">
        <f>+VLOOKUP(E32,Participants!$A$1:$F$1000,3,FALSE)</f>
        <v>2</v>
      </c>
      <c r="J32" s="50" t="str">
        <f>+VLOOKUP(E32,Participants!$A$1:$G$1000,7,FALSE)</f>
        <v>DEV GIRLS</v>
      </c>
      <c r="K32" s="54">
        <f t="shared" si="0"/>
        <v>31</v>
      </c>
      <c r="L32" s="50"/>
    </row>
    <row r="33" spans="1:12" ht="14.25" customHeight="1">
      <c r="A33" s="101" t="s">
        <v>720</v>
      </c>
      <c r="B33" s="51">
        <v>5</v>
      </c>
      <c r="C33" s="51">
        <v>43.66</v>
      </c>
      <c r="D33" s="51">
        <v>7</v>
      </c>
      <c r="E33" s="51">
        <v>963</v>
      </c>
      <c r="F33" s="50" t="str">
        <f>+VLOOKUP(E33,Participants!$A$1:$F$1000,2,FALSE)</f>
        <v>Angelina Lukitsch</v>
      </c>
      <c r="G33" s="50" t="str">
        <f>+VLOOKUP(E33,Participants!$A$1:$F$1000,4,FALSE)</f>
        <v>BTA</v>
      </c>
      <c r="H33" s="50" t="str">
        <f>+VLOOKUP(E33,Participants!$A$1:$F$1000,5,FALSE)</f>
        <v>F</v>
      </c>
      <c r="I33" s="50">
        <f>+VLOOKUP(E33,Participants!$A$1:$F$1000,3,FALSE)</f>
        <v>4</v>
      </c>
      <c r="J33" s="50" t="str">
        <f>+VLOOKUP(E33,Participants!$A$1:$G$1000,7,FALSE)</f>
        <v>DEV GIRLS</v>
      </c>
      <c r="K33" s="54">
        <f t="shared" si="0"/>
        <v>32</v>
      </c>
      <c r="L33" s="50"/>
    </row>
    <row r="34" spans="1:12" ht="14.25" customHeight="1">
      <c r="A34" s="101" t="s">
        <v>720</v>
      </c>
      <c r="B34" s="53">
        <v>2</v>
      </c>
      <c r="C34" s="53">
        <v>44.34</v>
      </c>
      <c r="D34" s="53">
        <v>2</v>
      </c>
      <c r="E34" s="53">
        <v>953</v>
      </c>
      <c r="F34" s="50" t="str">
        <f>+VLOOKUP(E34,Participants!$A$1:$F$1000,2,FALSE)</f>
        <v>Rebeca de Souza Saraiva</v>
      </c>
      <c r="G34" s="50" t="str">
        <f>+VLOOKUP(E34,Participants!$A$1:$F$1000,4,FALSE)</f>
        <v>BTA</v>
      </c>
      <c r="H34" s="50" t="str">
        <f>+VLOOKUP(E34,Participants!$A$1:$F$1000,5,FALSE)</f>
        <v>F</v>
      </c>
      <c r="I34" s="50">
        <f>+VLOOKUP(E34,Participants!$A$1:$F$1000,3,FALSE)</f>
        <v>3</v>
      </c>
      <c r="J34" s="50" t="str">
        <f>+VLOOKUP(E34,Participants!$A$1:$G$1000,7,FALSE)</f>
        <v>DEV GIRLS</v>
      </c>
      <c r="K34" s="54">
        <f t="shared" si="0"/>
        <v>33</v>
      </c>
      <c r="L34" s="54"/>
    </row>
    <row r="35" spans="1:12" ht="14.25" customHeight="1">
      <c r="A35" s="101" t="s">
        <v>720</v>
      </c>
      <c r="B35" s="48">
        <v>1</v>
      </c>
      <c r="C35" s="48">
        <v>44.36</v>
      </c>
      <c r="D35" s="48">
        <v>5</v>
      </c>
      <c r="E35" s="51">
        <v>424</v>
      </c>
      <c r="F35" s="50" t="str">
        <f>+VLOOKUP(E35,Participants!$A$1:$F$1000,2,FALSE)</f>
        <v>Eve Bovee</v>
      </c>
      <c r="G35" s="50" t="str">
        <f>+VLOOKUP(E35,Participants!$A$1:$F$1000,4,FALSE)</f>
        <v>STT</v>
      </c>
      <c r="H35" s="50" t="str">
        <f>+VLOOKUP(E35,Participants!$A$1:$F$1000,5,FALSE)</f>
        <v xml:space="preserve">F </v>
      </c>
      <c r="I35" s="50">
        <f>+VLOOKUP(E35,Participants!$A$1:$F$1000,3,FALSE)</f>
        <v>2</v>
      </c>
      <c r="J35" s="50" t="str">
        <f>+VLOOKUP(E35,Participants!$A$1:$G$1000,7,FALSE)</f>
        <v>DEV GIRLS</v>
      </c>
      <c r="K35" s="54">
        <f t="shared" si="0"/>
        <v>34</v>
      </c>
      <c r="L35" s="50"/>
    </row>
    <row r="36" spans="1:12" ht="14.25" customHeight="1">
      <c r="A36" s="101" t="s">
        <v>720</v>
      </c>
      <c r="B36" s="53">
        <v>6</v>
      </c>
      <c r="C36" s="53">
        <v>44.74</v>
      </c>
      <c r="D36" s="53">
        <v>8</v>
      </c>
      <c r="E36" s="53">
        <v>878</v>
      </c>
      <c r="F36" s="50" t="str">
        <f>+VLOOKUP(E36,Participants!$A$1:$F$1000,2,FALSE)</f>
        <v>Zienna Berarducci</v>
      </c>
      <c r="G36" s="50" t="str">
        <f>+VLOOKUP(E36,Participants!$A$1:$F$1000,4,FALSE)</f>
        <v>SSPP</v>
      </c>
      <c r="H36" s="50" t="str">
        <f>+VLOOKUP(E36,Participants!$A$1:$F$1000,5,FALSE)</f>
        <v>F</v>
      </c>
      <c r="I36" s="50">
        <f>+VLOOKUP(E36,Participants!$A$1:$F$1000,3,FALSE)</f>
        <v>4</v>
      </c>
      <c r="J36" s="50" t="str">
        <f>+VLOOKUP(E36,Participants!$A$1:$G$1000,7,FALSE)</f>
        <v>DEV GIRLS</v>
      </c>
      <c r="K36" s="54">
        <f t="shared" si="0"/>
        <v>35</v>
      </c>
      <c r="L36" s="54"/>
    </row>
    <row r="37" spans="1:12" ht="14.25" customHeight="1">
      <c r="A37" s="101" t="s">
        <v>720</v>
      </c>
      <c r="B37" s="53">
        <v>4</v>
      </c>
      <c r="C37" s="53">
        <v>45.01</v>
      </c>
      <c r="D37" s="53">
        <v>5</v>
      </c>
      <c r="E37" s="53">
        <v>1435</v>
      </c>
      <c r="F37" s="50" t="str">
        <f>+VLOOKUP(E37,Participants!$A$1:$F$1000,2,FALSE)</f>
        <v>Madelyn Miklavic</v>
      </c>
      <c r="G37" s="50" t="str">
        <f>+VLOOKUP(E37,Participants!$A$1:$F$1000,4,FALSE)</f>
        <v>BCS</v>
      </c>
      <c r="H37" s="50" t="str">
        <f>+VLOOKUP(E37,Participants!$A$1:$F$1000,5,FALSE)</f>
        <v>F</v>
      </c>
      <c r="I37" s="50">
        <f>+VLOOKUP(E37,Participants!$A$1:$F$1000,3,FALSE)</f>
        <v>3</v>
      </c>
      <c r="J37" s="50" t="str">
        <f>+VLOOKUP(E37,Participants!$A$1:$G$1000,7,FALSE)</f>
        <v>DEV GIRLS</v>
      </c>
      <c r="K37" s="54">
        <f t="shared" si="0"/>
        <v>36</v>
      </c>
      <c r="L37" s="54"/>
    </row>
    <row r="38" spans="1:12" ht="14.25" customHeight="1">
      <c r="A38" s="101" t="s">
        <v>720</v>
      </c>
      <c r="B38" s="48">
        <v>3</v>
      </c>
      <c r="C38" s="48">
        <v>45.65</v>
      </c>
      <c r="D38" s="48">
        <v>4</v>
      </c>
      <c r="E38" s="51">
        <v>448</v>
      </c>
      <c r="F38" s="50" t="str">
        <f>+VLOOKUP(E38,Participants!$A$1:$F$1000,2,FALSE)</f>
        <v>Addelynn Stack</v>
      </c>
      <c r="G38" s="50" t="str">
        <f>+VLOOKUP(E38,Participants!$A$1:$F$1000,4,FALSE)</f>
        <v>STT</v>
      </c>
      <c r="H38" s="50" t="str">
        <f>+VLOOKUP(E38,Participants!$A$1:$F$1000,5,FALSE)</f>
        <v xml:space="preserve">F </v>
      </c>
      <c r="I38" s="50">
        <f>+VLOOKUP(E38,Participants!$A$1:$F$1000,3,FALSE)</f>
        <v>3</v>
      </c>
      <c r="J38" s="50" t="str">
        <f>+VLOOKUP(E38,Participants!$A$1:$G$1000,7,FALSE)</f>
        <v>DEV GIRLS</v>
      </c>
      <c r="K38" s="54">
        <f t="shared" si="0"/>
        <v>37</v>
      </c>
      <c r="L38" s="50"/>
    </row>
    <row r="39" spans="1:12" ht="14.25" customHeight="1">
      <c r="A39" s="101" t="s">
        <v>720</v>
      </c>
      <c r="B39" s="53">
        <v>4</v>
      </c>
      <c r="C39" s="53">
        <v>45.86</v>
      </c>
      <c r="D39" s="53">
        <v>4</v>
      </c>
      <c r="E39" s="53">
        <v>171</v>
      </c>
      <c r="F39" s="50" t="str">
        <f>+VLOOKUP(E39,Participants!$A$1:$F$1000,2,FALSE)</f>
        <v>Nicole Paschke</v>
      </c>
      <c r="G39" s="50" t="str">
        <f>+VLOOKUP(E39,Participants!$A$1:$F$1000,4,FALSE)</f>
        <v>AMA</v>
      </c>
      <c r="H39" s="50" t="str">
        <f>+VLOOKUP(E39,Participants!$A$1:$F$1000,5,FALSE)</f>
        <v>F</v>
      </c>
      <c r="I39" s="50">
        <f>+VLOOKUP(E39,Participants!$A$1:$F$1000,3,FALSE)</f>
        <v>3</v>
      </c>
      <c r="J39" s="50" t="str">
        <f>+VLOOKUP(E39,Participants!$A$1:$G$1000,7,FALSE)</f>
        <v>DEV GIRLS</v>
      </c>
      <c r="K39" s="54">
        <f t="shared" si="0"/>
        <v>38</v>
      </c>
      <c r="L39" s="54"/>
    </row>
    <row r="40" spans="1:12" ht="14.25" customHeight="1">
      <c r="A40" s="101" t="s">
        <v>720</v>
      </c>
      <c r="B40" s="48">
        <v>1</v>
      </c>
      <c r="C40" s="48">
        <v>46.85</v>
      </c>
      <c r="D40" s="48">
        <v>6</v>
      </c>
      <c r="E40" s="51">
        <v>527</v>
      </c>
      <c r="F40" s="50" t="str">
        <f>+VLOOKUP(E40,Participants!$A$1:$F$1000,2,FALSE)</f>
        <v>Jayden Risdon</v>
      </c>
      <c r="G40" s="50" t="str">
        <f>+VLOOKUP(E40,Participants!$A$1:$F$1000,4,FALSE)</f>
        <v>BFS</v>
      </c>
      <c r="H40" s="50" t="str">
        <f>+VLOOKUP(E40,Participants!$A$1:$F$1000,5,FALSE)</f>
        <v>F</v>
      </c>
      <c r="I40" s="50">
        <f>+VLOOKUP(E40,Participants!$A$1:$F$1000,3,FALSE)</f>
        <v>1</v>
      </c>
      <c r="J40" s="50" t="str">
        <f>+VLOOKUP(E40,Participants!$A$1:$G$1000,7,FALSE)</f>
        <v>DEV GIRLS</v>
      </c>
      <c r="K40" s="54">
        <f t="shared" si="0"/>
        <v>39</v>
      </c>
      <c r="L40" s="50"/>
    </row>
    <row r="41" spans="1:12" ht="14.25" customHeight="1">
      <c r="A41" s="101" t="s">
        <v>720</v>
      </c>
      <c r="B41" s="53">
        <v>4</v>
      </c>
      <c r="C41" s="53">
        <v>47.66</v>
      </c>
      <c r="D41" s="53">
        <v>1</v>
      </c>
      <c r="E41" s="53">
        <v>159</v>
      </c>
      <c r="F41" s="50" t="str">
        <f>+VLOOKUP(E41,Participants!$A$1:$F$1000,2,FALSE)</f>
        <v>Gianna Baldonieri</v>
      </c>
      <c r="G41" s="50" t="str">
        <f>+VLOOKUP(E41,Participants!$A$1:$F$1000,4,FALSE)</f>
        <v>AMA</v>
      </c>
      <c r="H41" s="50" t="str">
        <f>+VLOOKUP(E41,Participants!$A$1:$F$1000,5,FALSE)</f>
        <v>F</v>
      </c>
      <c r="I41" s="50">
        <f>+VLOOKUP(E41,Participants!$A$1:$F$1000,3,FALSE)</f>
        <v>3</v>
      </c>
      <c r="J41" s="50" t="str">
        <f>+VLOOKUP(E41,Participants!$A$1:$G$1000,7,FALSE)</f>
        <v>DEV GIRLS</v>
      </c>
      <c r="K41" s="54">
        <f t="shared" si="0"/>
        <v>40</v>
      </c>
      <c r="L41" s="54"/>
    </row>
    <row r="42" spans="1:12" ht="14.25" customHeight="1">
      <c r="A42" s="101" t="s">
        <v>720</v>
      </c>
      <c r="B42" s="52">
        <v>6</v>
      </c>
      <c r="C42" s="52">
        <v>47.67</v>
      </c>
      <c r="D42" s="52">
        <v>6</v>
      </c>
      <c r="E42" s="53">
        <v>548</v>
      </c>
      <c r="F42" s="50" t="str">
        <f>+VLOOKUP(E42,Participants!$A$1:$F$1000,2,FALSE)</f>
        <v>Lilliana Venturella</v>
      </c>
      <c r="G42" s="50" t="str">
        <f>+VLOOKUP(E42,Participants!$A$1:$F$1000,4,FALSE)</f>
        <v>BFS</v>
      </c>
      <c r="H42" s="50" t="str">
        <f>+VLOOKUP(E42,Participants!$A$1:$F$1000,5,FALSE)</f>
        <v>F</v>
      </c>
      <c r="I42" s="50">
        <f>+VLOOKUP(E42,Participants!$A$1:$F$1000,3,FALSE)</f>
        <v>4</v>
      </c>
      <c r="J42" s="50" t="str">
        <f>+VLOOKUP(E42,Participants!$A$1:$G$1000,7,FALSE)</f>
        <v>DEV GIRLS</v>
      </c>
      <c r="K42" s="54">
        <f t="shared" si="0"/>
        <v>41</v>
      </c>
      <c r="L42" s="54"/>
    </row>
    <row r="43" spans="1:12" ht="14.25" customHeight="1">
      <c r="A43" s="101" t="s">
        <v>720</v>
      </c>
      <c r="B43" s="52">
        <v>4</v>
      </c>
      <c r="C43" s="52">
        <v>47.68</v>
      </c>
      <c r="D43" s="52">
        <v>3</v>
      </c>
      <c r="E43" s="53">
        <v>1436</v>
      </c>
      <c r="F43" s="50" t="str">
        <f>+VLOOKUP(E43,Participants!$A$1:$F$1000,2,FALSE)</f>
        <v>Elyzabith Robinson</v>
      </c>
      <c r="G43" s="50" t="str">
        <f>+VLOOKUP(E43,Participants!$A$1:$F$1000,4,FALSE)</f>
        <v>BCS</v>
      </c>
      <c r="H43" s="50" t="str">
        <f>+VLOOKUP(E43,Participants!$A$1:$F$1000,5,FALSE)</f>
        <v>F</v>
      </c>
      <c r="I43" s="50">
        <f>+VLOOKUP(E43,Participants!$A$1:$F$1000,3,FALSE)</f>
        <v>3</v>
      </c>
      <c r="J43" s="50" t="str">
        <f>+VLOOKUP(E43,Participants!$A$1:$G$1000,7,FALSE)</f>
        <v>DEV GIRLS</v>
      </c>
      <c r="K43" s="54">
        <f t="shared" si="0"/>
        <v>42</v>
      </c>
      <c r="L43" s="54"/>
    </row>
    <row r="44" spans="1:12" ht="14.25" customHeight="1">
      <c r="A44" s="101" t="s">
        <v>720</v>
      </c>
      <c r="B44" s="51">
        <v>5</v>
      </c>
      <c r="C44" s="51">
        <v>48.25</v>
      </c>
      <c r="D44" s="51">
        <v>2</v>
      </c>
      <c r="E44" s="51">
        <v>991</v>
      </c>
      <c r="F44" s="50" t="str">
        <f>+VLOOKUP(E44,Participants!$A$1:$F$1000,2,FALSE)</f>
        <v>Lindsey Sulkowski</v>
      </c>
      <c r="G44" s="50" t="str">
        <f>+VLOOKUP(E44,Participants!$A$1:$F$1000,4,FALSE)</f>
        <v>BTA</v>
      </c>
      <c r="H44" s="50" t="str">
        <f>+VLOOKUP(E44,Participants!$A$1:$F$1000,5,FALSE)</f>
        <v>F</v>
      </c>
      <c r="I44" s="50">
        <f>+VLOOKUP(E44,Participants!$A$1:$F$1000,3,FALSE)</f>
        <v>4</v>
      </c>
      <c r="J44" s="50" t="str">
        <f>+VLOOKUP(E44,Participants!$A$1:$G$1000,7,FALSE)</f>
        <v>DEV GIRLS</v>
      </c>
      <c r="K44" s="54">
        <f t="shared" si="0"/>
        <v>43</v>
      </c>
      <c r="L44" s="50"/>
    </row>
    <row r="45" spans="1:12" ht="14.25" customHeight="1">
      <c r="A45" s="101" t="s">
        <v>720</v>
      </c>
      <c r="B45" s="51">
        <v>1</v>
      </c>
      <c r="C45" s="51">
        <v>51.55</v>
      </c>
      <c r="D45" s="51">
        <v>3</v>
      </c>
      <c r="E45" s="49">
        <v>458</v>
      </c>
      <c r="F45" s="50" t="str">
        <f>+VLOOKUP(E45,Participants!$A$1:$F$1000,2,FALSE)</f>
        <v>Violet Newton</v>
      </c>
      <c r="G45" s="50" t="str">
        <f>+VLOOKUP(E45,Participants!$A$1:$F$1000,4,FALSE)</f>
        <v>STT</v>
      </c>
      <c r="H45" s="50" t="str">
        <f>+VLOOKUP(E45,Participants!$A$1:$F$1000,5,FALSE)</f>
        <v xml:space="preserve">F </v>
      </c>
      <c r="I45" s="50" t="str">
        <f>+VLOOKUP(E45,Participants!$A$1:$F$1000,3,FALSE)</f>
        <v>K</v>
      </c>
      <c r="J45" s="50" t="str">
        <f>+VLOOKUP(E45,Participants!$A$1:$G$1000,7,FALSE)</f>
        <v>DEV GIRLS</v>
      </c>
      <c r="K45" s="54">
        <f t="shared" si="0"/>
        <v>44</v>
      </c>
      <c r="L45" s="50"/>
    </row>
    <row r="46" spans="1:12" ht="14.25" customHeight="1">
      <c r="A46" s="101" t="s">
        <v>720</v>
      </c>
      <c r="B46" s="51">
        <v>1</v>
      </c>
      <c r="C46" s="51">
        <v>51.75</v>
      </c>
      <c r="D46" s="51">
        <v>8</v>
      </c>
      <c r="E46" s="51">
        <v>528</v>
      </c>
      <c r="F46" s="50" t="str">
        <f>+VLOOKUP(E46,Participants!$A$1:$F$1000,2,FALSE)</f>
        <v>London Lange</v>
      </c>
      <c r="G46" s="50" t="str">
        <f>+VLOOKUP(E46,Participants!$A$1:$F$1000,4,FALSE)</f>
        <v>BFS</v>
      </c>
      <c r="H46" s="50" t="str">
        <f>+VLOOKUP(E46,Participants!$A$1:$F$1000,5,FALSE)</f>
        <v>F</v>
      </c>
      <c r="I46" s="50">
        <f>+VLOOKUP(E46,Participants!$A$1:$F$1000,3,FALSE)</f>
        <v>1</v>
      </c>
      <c r="J46" s="50" t="str">
        <f>+VLOOKUP(E46,Participants!$A$1:$G$1000,7,FALSE)</f>
        <v>DEV GIRLS</v>
      </c>
      <c r="K46" s="54">
        <f t="shared" si="0"/>
        <v>45</v>
      </c>
      <c r="L46" s="50"/>
    </row>
    <row r="47" spans="1:12" ht="14.25" customHeight="1">
      <c r="A47" s="101" t="s">
        <v>720</v>
      </c>
      <c r="B47" s="52">
        <v>2</v>
      </c>
      <c r="C47" s="52">
        <v>52.37</v>
      </c>
      <c r="D47" s="52">
        <v>1</v>
      </c>
      <c r="E47" s="53">
        <v>436</v>
      </c>
      <c r="F47" s="50" t="str">
        <f>+VLOOKUP(E47,Participants!$A$1:$F$1000,2,FALSE)</f>
        <v>Sophia Hatala</v>
      </c>
      <c r="G47" s="50" t="str">
        <f>+VLOOKUP(E47,Participants!$A$1:$F$1000,4,FALSE)</f>
        <v>STT</v>
      </c>
      <c r="H47" s="50" t="str">
        <f>+VLOOKUP(E47,Participants!$A$1:$F$1000,5,FALSE)</f>
        <v xml:space="preserve">F </v>
      </c>
      <c r="I47" s="50">
        <f>+VLOOKUP(E47,Participants!$A$1:$F$1000,3,FALSE)</f>
        <v>3</v>
      </c>
      <c r="J47" s="50" t="str">
        <f>+VLOOKUP(E47,Participants!$A$1:$G$1000,7,FALSE)</f>
        <v>DEV GIRLS</v>
      </c>
      <c r="K47" s="54">
        <f t="shared" si="0"/>
        <v>46</v>
      </c>
      <c r="L47" s="54"/>
    </row>
    <row r="48" spans="1:12" ht="14.25" customHeight="1">
      <c r="A48" s="101" t="s">
        <v>720</v>
      </c>
      <c r="B48" s="51">
        <v>1</v>
      </c>
      <c r="C48" s="51">
        <v>52.46</v>
      </c>
      <c r="D48" s="51">
        <v>7</v>
      </c>
      <c r="E48" s="51">
        <v>488</v>
      </c>
      <c r="F48" s="50" t="str">
        <f>+VLOOKUP(E48,Participants!$A$1:$F$1000,2,FALSE)</f>
        <v>Aria Perri</v>
      </c>
      <c r="G48" s="50" t="str">
        <f>+VLOOKUP(E48,Participants!$A$1:$F$1000,4,FALSE)</f>
        <v>STT</v>
      </c>
      <c r="H48" s="50" t="str">
        <f>+VLOOKUP(E48,Participants!$A$1:$F$1000,5,FALSE)</f>
        <v xml:space="preserve">F </v>
      </c>
      <c r="I48" s="50">
        <f>+VLOOKUP(E48,Participants!$A$1:$F$1000,3,FALSE)</f>
        <v>2</v>
      </c>
      <c r="J48" s="50" t="str">
        <f>+VLOOKUP(E48,Participants!$A$1:$G$1000,7,FALSE)</f>
        <v>DEV GIRLS</v>
      </c>
      <c r="K48" s="54">
        <f t="shared" si="0"/>
        <v>47</v>
      </c>
      <c r="L48" s="50"/>
    </row>
    <row r="49" spans="1:12" ht="14.25" customHeight="1">
      <c r="A49" s="101" t="s">
        <v>720</v>
      </c>
      <c r="B49" s="51">
        <v>1</v>
      </c>
      <c r="C49" s="51">
        <v>60.22</v>
      </c>
      <c r="D49" s="51">
        <v>1</v>
      </c>
      <c r="E49" s="49">
        <v>425</v>
      </c>
      <c r="F49" s="50" t="str">
        <f>+VLOOKUP(E49,Participants!$A$1:$F$1000,2,FALSE)</f>
        <v>Arden  Bovee</v>
      </c>
      <c r="G49" s="50" t="str">
        <f>+VLOOKUP(E49,Participants!$A$1:$F$1000,4,FALSE)</f>
        <v>STT</v>
      </c>
      <c r="H49" s="50" t="str">
        <f>+VLOOKUP(E49,Participants!$A$1:$F$1000,5,FALSE)</f>
        <v xml:space="preserve">F </v>
      </c>
      <c r="I49" s="50" t="str">
        <f>+VLOOKUP(E49,Participants!$A$1:$F$1000,3,FALSE)</f>
        <v>K</v>
      </c>
      <c r="J49" s="50" t="str">
        <f>+VLOOKUP(E49,Participants!$A$1:$G$1000,7,FALSE)</f>
        <v>DEV GIRLS</v>
      </c>
      <c r="K49" s="54">
        <f t="shared" si="0"/>
        <v>48</v>
      </c>
      <c r="L49" s="50"/>
    </row>
    <row r="50" spans="1:12" ht="14.25" customHeight="1">
      <c r="A50" s="101"/>
      <c r="B50" s="53"/>
      <c r="C50" s="53"/>
      <c r="D50" s="53"/>
      <c r="E50" s="53"/>
      <c r="F50" s="50"/>
      <c r="G50" s="50"/>
      <c r="H50" s="50"/>
      <c r="I50" s="50"/>
      <c r="J50" s="50"/>
      <c r="K50" s="54"/>
      <c r="L50" s="54"/>
    </row>
    <row r="51" spans="1:12" ht="14.25" customHeight="1">
      <c r="A51" s="101" t="s">
        <v>720</v>
      </c>
      <c r="B51" s="48">
        <v>7</v>
      </c>
      <c r="C51" s="53">
        <v>32.89</v>
      </c>
      <c r="D51" s="53">
        <v>1</v>
      </c>
      <c r="E51" s="53">
        <v>476</v>
      </c>
      <c r="F51" s="50" t="str">
        <f>+VLOOKUP(E51,Participants!$A$1:$F$1000,2,FALSE)</f>
        <v>Henry Woolley</v>
      </c>
      <c r="G51" s="50" t="str">
        <f>+VLOOKUP(E51,Participants!$A$1:$F$1000,4,FALSE)</f>
        <v>STT</v>
      </c>
      <c r="H51" s="50" t="str">
        <f>+VLOOKUP(E51,Participants!$A$1:$F$1000,5,FALSE)</f>
        <v>M</v>
      </c>
      <c r="I51" s="50">
        <f>+VLOOKUP(E51,Participants!$A$1:$F$1000,3,FALSE)</f>
        <v>4</v>
      </c>
      <c r="J51" s="50" t="str">
        <f>+VLOOKUP(E51,Participants!$A$1:$G$1000,7,FALSE)</f>
        <v>DEV BOYS</v>
      </c>
      <c r="K51" s="50">
        <v>1</v>
      </c>
      <c r="L51" s="50">
        <v>10</v>
      </c>
    </row>
    <row r="52" spans="1:12" ht="14.25" customHeight="1">
      <c r="A52" s="101" t="s">
        <v>720</v>
      </c>
      <c r="B52" s="48">
        <v>7</v>
      </c>
      <c r="C52" s="53">
        <v>35.020000000000003</v>
      </c>
      <c r="D52" s="53">
        <v>2</v>
      </c>
      <c r="E52" s="53">
        <v>572</v>
      </c>
      <c r="F52" s="50" t="str">
        <f>+VLOOKUP(E52,Participants!$A$1:$F$1000,2,FALSE)</f>
        <v>Mason Moritz</v>
      </c>
      <c r="G52" s="50" t="str">
        <f>+VLOOKUP(E52,Participants!$A$1:$F$1000,4,FALSE)</f>
        <v>BFS</v>
      </c>
      <c r="H52" s="50" t="str">
        <f>+VLOOKUP(E52,Participants!$A$1:$F$1000,5,FALSE)</f>
        <v>M</v>
      </c>
      <c r="I52" s="50">
        <f>+VLOOKUP(E52,Participants!$A$1:$F$1000,3,FALSE)</f>
        <v>4</v>
      </c>
      <c r="J52" s="50" t="str">
        <f>+VLOOKUP(E52,Participants!$A$1:$G$1000,7,FALSE)</f>
        <v>DEV BOYS</v>
      </c>
      <c r="K52" s="50">
        <f>K51+1</f>
        <v>2</v>
      </c>
      <c r="L52" s="50">
        <v>8</v>
      </c>
    </row>
    <row r="53" spans="1:12" ht="14.25" customHeight="1">
      <c r="A53" s="101" t="s">
        <v>720</v>
      </c>
      <c r="B53" s="48">
        <v>7</v>
      </c>
      <c r="C53" s="53">
        <v>35.69</v>
      </c>
      <c r="D53" s="53">
        <v>6</v>
      </c>
      <c r="E53" s="53">
        <v>1437</v>
      </c>
      <c r="F53" s="50" t="str">
        <f>+VLOOKUP(E53,Participants!$A$1:$F$1000,2,FALSE)</f>
        <v>lucas Stewart</v>
      </c>
      <c r="G53" s="50" t="str">
        <f>+VLOOKUP(E53,Participants!$A$1:$F$1000,4,FALSE)</f>
        <v>BCS</v>
      </c>
      <c r="H53" s="50" t="str">
        <f>+VLOOKUP(E53,Participants!$A$1:$F$1000,5,FALSE)</f>
        <v>M</v>
      </c>
      <c r="I53" s="50">
        <f>+VLOOKUP(E53,Participants!$A$1:$F$1000,3,FALSE)</f>
        <v>3</v>
      </c>
      <c r="J53" s="50" t="str">
        <f>+VLOOKUP(E53,Participants!$A$1:$G$1000,7,FALSE)</f>
        <v>DEV BOYS</v>
      </c>
      <c r="K53" s="50">
        <f t="shared" ref="K53:K75" si="1">K52+1</f>
        <v>3</v>
      </c>
      <c r="L53" s="50">
        <v>6</v>
      </c>
    </row>
    <row r="54" spans="1:12" ht="14.25" customHeight="1">
      <c r="A54" s="101" t="s">
        <v>720</v>
      </c>
      <c r="B54" s="48">
        <v>7</v>
      </c>
      <c r="C54" s="53">
        <v>35.770000000000003</v>
      </c>
      <c r="D54" s="53">
        <v>3</v>
      </c>
      <c r="E54" s="53">
        <v>1017</v>
      </c>
      <c r="F54" s="50" t="str">
        <f>+VLOOKUP(E54,Participants!$A$1:$F$1000,2,FALSE)</f>
        <v>Ralph Deabrunzzo</v>
      </c>
      <c r="G54" s="50" t="str">
        <f>+VLOOKUP(E54,Participants!$A$1:$F$1000,4,FALSE)</f>
        <v>KIL</v>
      </c>
      <c r="H54" s="50" t="str">
        <f>+VLOOKUP(E54,Participants!$A$1:$F$1000,5,FALSE)</f>
        <v>M</v>
      </c>
      <c r="I54" s="50">
        <f>+VLOOKUP(E54,Participants!$A$1:$F$1000,3,FALSE)</f>
        <v>3</v>
      </c>
      <c r="J54" s="50" t="str">
        <f>+VLOOKUP(E54,Participants!$A$1:$G$1000,7,FALSE)</f>
        <v>DEV BOYS</v>
      </c>
      <c r="K54" s="50">
        <f t="shared" si="1"/>
        <v>4</v>
      </c>
      <c r="L54" s="50">
        <v>5</v>
      </c>
    </row>
    <row r="55" spans="1:12" ht="14.25" customHeight="1">
      <c r="A55" s="101" t="s">
        <v>720</v>
      </c>
      <c r="B55" s="48">
        <v>7</v>
      </c>
      <c r="C55" s="53">
        <v>36.880000000000003</v>
      </c>
      <c r="D55" s="53">
        <v>7</v>
      </c>
      <c r="E55" s="53">
        <v>301</v>
      </c>
      <c r="F55" s="50" t="str">
        <f>+VLOOKUP(E55,Participants!$A$1:$F$1000,2,FALSE)</f>
        <v>Matthew Smith</v>
      </c>
      <c r="G55" s="50" t="str">
        <f>+VLOOKUP(E55,Participants!$A$1:$F$1000,4,FALSE)</f>
        <v>AMA</v>
      </c>
      <c r="H55" s="50" t="str">
        <f>+VLOOKUP(E55,Participants!$A$1:$F$1000,5,FALSE)</f>
        <v>M</v>
      </c>
      <c r="I55" s="50">
        <f>+VLOOKUP(E55,Participants!$A$1:$F$1000,3,FALSE)</f>
        <v>2</v>
      </c>
      <c r="J55" s="50" t="str">
        <f>+VLOOKUP(E55,Participants!$A$1:$G$1000,7,FALSE)</f>
        <v>DEV BOYS</v>
      </c>
      <c r="K55" s="50">
        <f t="shared" si="1"/>
        <v>5</v>
      </c>
      <c r="L55" s="50">
        <v>4</v>
      </c>
    </row>
    <row r="56" spans="1:12" ht="14.25" customHeight="1">
      <c r="A56" s="101" t="s">
        <v>720</v>
      </c>
      <c r="B56" s="48">
        <v>7</v>
      </c>
      <c r="C56" s="53">
        <v>38.14</v>
      </c>
      <c r="D56" s="53">
        <v>5</v>
      </c>
      <c r="E56" s="53">
        <v>1019</v>
      </c>
      <c r="F56" s="50" t="str">
        <f>+VLOOKUP(E56,Participants!$A$1:$F$1000,2,FALSE)</f>
        <v>Michael Scaltz</v>
      </c>
      <c r="G56" s="50" t="str">
        <f>+VLOOKUP(E56,Participants!$A$1:$F$1000,4,FALSE)</f>
        <v>KIL</v>
      </c>
      <c r="H56" s="50" t="str">
        <f>+VLOOKUP(E56,Participants!$A$1:$F$1000,5,FALSE)</f>
        <v>M</v>
      </c>
      <c r="I56" s="50">
        <f>+VLOOKUP(E56,Participants!$A$1:$F$1000,3,FALSE)</f>
        <v>4</v>
      </c>
      <c r="J56" s="50" t="str">
        <f>+VLOOKUP(E56,Participants!$A$1:$G$1000,7,FALSE)</f>
        <v>DEV BOYS</v>
      </c>
      <c r="K56" s="50">
        <f t="shared" si="1"/>
        <v>6</v>
      </c>
      <c r="L56" s="50">
        <v>3</v>
      </c>
    </row>
    <row r="57" spans="1:12" ht="14.25" customHeight="1">
      <c r="A57" s="101" t="s">
        <v>720</v>
      </c>
      <c r="B57" s="48">
        <v>7</v>
      </c>
      <c r="C57" s="48">
        <v>38.49</v>
      </c>
      <c r="D57" s="48">
        <v>5</v>
      </c>
      <c r="E57" s="48">
        <v>1015</v>
      </c>
      <c r="F57" s="50" t="str">
        <f>+VLOOKUP(E57,Participants!$A$1:$F$1000,2,FALSE)</f>
        <v>Robbie Singer</v>
      </c>
      <c r="G57" s="50" t="str">
        <f>+VLOOKUP(E57,Participants!$A$1:$F$1000,4,FALSE)</f>
        <v>KIL</v>
      </c>
      <c r="H57" s="50" t="str">
        <f>+VLOOKUP(E57,Participants!$A$1:$F$1000,5,FALSE)</f>
        <v>M</v>
      </c>
      <c r="I57" s="50">
        <f>+VLOOKUP(E57,Participants!$A$1:$F$1000,3,FALSE)</f>
        <v>3</v>
      </c>
      <c r="J57" s="50" t="str">
        <f>+VLOOKUP(E57,Participants!$A$1:$G$1000,7,FALSE)</f>
        <v>DEV BOYS</v>
      </c>
      <c r="K57" s="50">
        <f t="shared" si="1"/>
        <v>7</v>
      </c>
      <c r="L57" s="50">
        <v>2</v>
      </c>
    </row>
    <row r="58" spans="1:12" ht="14.25" customHeight="1">
      <c r="A58" s="101" t="s">
        <v>720</v>
      </c>
      <c r="B58" s="48">
        <v>7</v>
      </c>
      <c r="C58" s="48">
        <v>38.61</v>
      </c>
      <c r="D58" s="48">
        <v>4</v>
      </c>
      <c r="E58" s="48">
        <v>561</v>
      </c>
      <c r="F58" s="50" t="str">
        <f>+VLOOKUP(E58,Participants!$A$1:$F$1000,2,FALSE)</f>
        <v>Cole Miller</v>
      </c>
      <c r="G58" s="50" t="str">
        <f>+VLOOKUP(E58,Participants!$A$1:$F$1000,4,FALSE)</f>
        <v>BFS</v>
      </c>
      <c r="H58" s="50" t="str">
        <f>+VLOOKUP(E58,Participants!$A$1:$F$1000,5,FALSE)</f>
        <v>M</v>
      </c>
      <c r="I58" s="50">
        <f>+VLOOKUP(E58,Participants!$A$1:$F$1000,3,FALSE)</f>
        <v>3</v>
      </c>
      <c r="J58" s="50" t="str">
        <f>+VLOOKUP(E58,Participants!$A$1:$G$1000,7,FALSE)</f>
        <v>DEV BOYS</v>
      </c>
      <c r="K58" s="50">
        <f t="shared" si="1"/>
        <v>8</v>
      </c>
      <c r="L58" s="50">
        <v>1</v>
      </c>
    </row>
    <row r="59" spans="1:12" ht="14.25" customHeight="1">
      <c r="A59" s="101" t="s">
        <v>720</v>
      </c>
      <c r="B59" s="52">
        <v>8</v>
      </c>
      <c r="C59" s="52">
        <v>38.67</v>
      </c>
      <c r="D59" s="52">
        <v>4</v>
      </c>
      <c r="E59" s="53">
        <v>877</v>
      </c>
      <c r="F59" s="50" t="str">
        <f>+VLOOKUP(E59,Participants!$A$1:$F$1000,2,FALSE)</f>
        <v>Luke Martin</v>
      </c>
      <c r="G59" s="50" t="str">
        <f>+VLOOKUP(E59,Participants!$A$1:$F$1000,4,FALSE)</f>
        <v>SSPP</v>
      </c>
      <c r="H59" s="50" t="str">
        <f>+VLOOKUP(E59,Participants!$A$1:$F$1000,5,FALSE)</f>
        <v>M</v>
      </c>
      <c r="I59" s="50">
        <f>+VLOOKUP(E59,Participants!$A$1:$F$1000,3,FALSE)</f>
        <v>4</v>
      </c>
      <c r="J59" s="50" t="str">
        <f>+VLOOKUP(E59,Participants!$A$1:$G$1000,7,FALSE)</f>
        <v>DEV BOYS</v>
      </c>
      <c r="K59" s="50">
        <f t="shared" si="1"/>
        <v>9</v>
      </c>
      <c r="L59" s="54"/>
    </row>
    <row r="60" spans="1:12" ht="14.25" customHeight="1">
      <c r="A60" s="101" t="s">
        <v>720</v>
      </c>
      <c r="B60" s="52">
        <v>8</v>
      </c>
      <c r="C60" s="52">
        <v>39.08</v>
      </c>
      <c r="D60" s="52">
        <v>1</v>
      </c>
      <c r="E60" s="53">
        <v>567</v>
      </c>
      <c r="F60" s="50" t="str">
        <f>+VLOOKUP(E60,Participants!$A$1:$F$1000,2,FALSE)</f>
        <v>Liam Greene</v>
      </c>
      <c r="G60" s="50" t="str">
        <f>+VLOOKUP(E60,Participants!$A$1:$F$1000,4,FALSE)</f>
        <v>BFS</v>
      </c>
      <c r="H60" s="50" t="str">
        <f>+VLOOKUP(E60,Participants!$A$1:$F$1000,5,FALSE)</f>
        <v>M</v>
      </c>
      <c r="I60" s="50">
        <f>+VLOOKUP(E60,Participants!$A$1:$F$1000,3,FALSE)</f>
        <v>3</v>
      </c>
      <c r="J60" s="50" t="str">
        <f>+VLOOKUP(E60,Participants!$A$1:$G$1000,7,FALSE)</f>
        <v>DEV BOYS</v>
      </c>
      <c r="K60" s="50">
        <f t="shared" si="1"/>
        <v>10</v>
      </c>
      <c r="L60" s="54"/>
    </row>
    <row r="61" spans="1:12" ht="14.25" customHeight="1">
      <c r="A61" s="101" t="s">
        <v>720</v>
      </c>
      <c r="B61" s="52">
        <v>8</v>
      </c>
      <c r="C61" s="52">
        <v>39.42</v>
      </c>
      <c r="D61" s="52">
        <v>5</v>
      </c>
      <c r="E61" s="53">
        <v>871</v>
      </c>
      <c r="F61" s="50" t="str">
        <f>+VLOOKUP(E61,Participants!$A$1:$F$1000,2,FALSE)</f>
        <v>Ryan Kunselman</v>
      </c>
      <c r="G61" s="50" t="str">
        <f>+VLOOKUP(E61,Participants!$A$1:$F$1000,4,FALSE)</f>
        <v>SSPP</v>
      </c>
      <c r="H61" s="50" t="str">
        <f>+VLOOKUP(E61,Participants!$A$1:$F$1000,5,FALSE)</f>
        <v>M</v>
      </c>
      <c r="I61" s="50">
        <f>+VLOOKUP(E61,Participants!$A$1:$F$1000,3,FALSE)</f>
        <v>2</v>
      </c>
      <c r="J61" s="50" t="str">
        <f>+VLOOKUP(E61,Participants!$A$1:$G$1000,7,FALSE)</f>
        <v>DEV BOYS</v>
      </c>
      <c r="K61" s="50">
        <f t="shared" si="1"/>
        <v>11</v>
      </c>
      <c r="L61" s="54"/>
    </row>
    <row r="62" spans="1:12" ht="14.25" customHeight="1">
      <c r="A62" s="101" t="s">
        <v>720</v>
      </c>
      <c r="B62" s="52">
        <v>8</v>
      </c>
      <c r="C62" s="51">
        <v>39.79</v>
      </c>
      <c r="D62" s="51">
        <v>1</v>
      </c>
      <c r="E62" s="51">
        <v>868</v>
      </c>
      <c r="F62" s="50" t="str">
        <f>+VLOOKUP(E62,Participants!$A$1:$F$1000,2,FALSE)</f>
        <v>Connor Cummings</v>
      </c>
      <c r="G62" s="50" t="str">
        <f>+VLOOKUP(E62,Participants!$A$1:$F$1000,4,FALSE)</f>
        <v>SSPP</v>
      </c>
      <c r="H62" s="50" t="str">
        <f>+VLOOKUP(E62,Participants!$A$1:$F$1000,5,FALSE)</f>
        <v>M</v>
      </c>
      <c r="I62" s="50" t="str">
        <f>+VLOOKUP(E62,Participants!$A$1:$F$1000,3,FALSE)</f>
        <v>K</v>
      </c>
      <c r="J62" s="50" t="str">
        <f>+VLOOKUP(E62,Participants!$A$1:$G$1000,7,FALSE)</f>
        <v>DEV BOYS</v>
      </c>
      <c r="K62" s="50">
        <f t="shared" si="1"/>
        <v>12</v>
      </c>
      <c r="L62" s="54"/>
    </row>
    <row r="63" spans="1:12" ht="14.25" customHeight="1">
      <c r="A63" s="101" t="s">
        <v>720</v>
      </c>
      <c r="B63" s="52">
        <v>8</v>
      </c>
      <c r="C63" s="52">
        <v>40.24</v>
      </c>
      <c r="D63" s="52">
        <v>4</v>
      </c>
      <c r="E63" s="53">
        <v>460</v>
      </c>
      <c r="F63" s="50" t="str">
        <f>+VLOOKUP(E63,Participants!$A$1:$F$1000,2,FALSE)</f>
        <v>Ashton Barrett</v>
      </c>
      <c r="G63" s="50" t="str">
        <f>+VLOOKUP(E63,Participants!$A$1:$F$1000,4,FALSE)</f>
        <v>STT</v>
      </c>
      <c r="H63" s="50" t="str">
        <f>+VLOOKUP(E63,Participants!$A$1:$F$1000,5,FALSE)</f>
        <v>M</v>
      </c>
      <c r="I63" s="50">
        <f>+VLOOKUP(E63,Participants!$A$1:$F$1000,3,FALSE)</f>
        <v>1</v>
      </c>
      <c r="J63" s="50" t="str">
        <f>+VLOOKUP(E63,Participants!$A$1:$G$1000,7,FALSE)</f>
        <v>DEV BOYS</v>
      </c>
      <c r="K63" s="50">
        <f t="shared" si="1"/>
        <v>13</v>
      </c>
      <c r="L63" s="54"/>
    </row>
    <row r="64" spans="1:12" ht="14.25" customHeight="1">
      <c r="A64" s="101" t="s">
        <v>720</v>
      </c>
      <c r="B64" s="52">
        <v>8</v>
      </c>
      <c r="C64" s="51">
        <v>41.73</v>
      </c>
      <c r="D64" s="51">
        <v>7</v>
      </c>
      <c r="E64" s="51">
        <v>461</v>
      </c>
      <c r="F64" s="50" t="str">
        <f>+VLOOKUP(E64,Participants!$A$1:$F$1000,2,FALSE)</f>
        <v>Christopher Barrett</v>
      </c>
      <c r="G64" s="50" t="str">
        <f>+VLOOKUP(E64,Participants!$A$1:$F$1000,4,FALSE)</f>
        <v>STT</v>
      </c>
      <c r="H64" s="50" t="str">
        <f>+VLOOKUP(E64,Participants!$A$1:$F$1000,5,FALSE)</f>
        <v>M</v>
      </c>
      <c r="I64" s="50">
        <f>+VLOOKUP(E64,Participants!$A$1:$F$1000,3,FALSE)</f>
        <v>4</v>
      </c>
      <c r="J64" s="50" t="str">
        <f>+VLOOKUP(E64,Participants!$A$1:$G$1000,7,FALSE)</f>
        <v>DEV BOYS</v>
      </c>
      <c r="K64" s="50">
        <f t="shared" si="1"/>
        <v>14</v>
      </c>
      <c r="L64" s="54"/>
    </row>
    <row r="65" spans="1:12" ht="14.25" customHeight="1">
      <c r="A65" s="101" t="s">
        <v>720</v>
      </c>
      <c r="B65" s="52">
        <v>8</v>
      </c>
      <c r="C65" s="51">
        <v>43.05</v>
      </c>
      <c r="D65" s="51">
        <v>4</v>
      </c>
      <c r="E65" s="51">
        <v>1431</v>
      </c>
      <c r="F65" s="50" t="str">
        <f>+VLOOKUP(E65,Participants!$A$1:$F$1000,2,FALSE)</f>
        <v>Gavin Graff</v>
      </c>
      <c r="G65" s="50" t="str">
        <f>+VLOOKUP(E65,Participants!$A$1:$F$1000,4,FALSE)</f>
        <v>BCS</v>
      </c>
      <c r="H65" s="50" t="str">
        <f>+VLOOKUP(E65,Participants!$A$1:$F$1000,5,FALSE)</f>
        <v>M</v>
      </c>
      <c r="I65" s="50">
        <f>+VLOOKUP(E65,Participants!$A$1:$F$1000,3,FALSE)</f>
        <v>3</v>
      </c>
      <c r="J65" s="50" t="str">
        <f>+VLOOKUP(E65,Participants!$A$1:$G$1000,7,FALSE)</f>
        <v>DEV BOYS</v>
      </c>
      <c r="K65" s="50">
        <f t="shared" si="1"/>
        <v>15</v>
      </c>
      <c r="L65" s="54"/>
    </row>
    <row r="66" spans="1:12" ht="14.25" customHeight="1">
      <c r="A66" s="101" t="s">
        <v>720</v>
      </c>
      <c r="B66" s="52">
        <v>8</v>
      </c>
      <c r="C66" s="51">
        <v>43.8</v>
      </c>
      <c r="D66" s="51">
        <v>2</v>
      </c>
      <c r="E66" s="51">
        <v>554</v>
      </c>
      <c r="F66" s="50" t="str">
        <f>+VLOOKUP(E66,Participants!$A$1:$F$1000,2,FALSE)</f>
        <v>Caleb Radzvin</v>
      </c>
      <c r="G66" s="50" t="str">
        <f>+VLOOKUP(E66,Participants!$A$1:$F$1000,4,FALSE)</f>
        <v>BFS</v>
      </c>
      <c r="H66" s="50" t="str">
        <f>+VLOOKUP(E66,Participants!$A$1:$F$1000,5,FALSE)</f>
        <v>M</v>
      </c>
      <c r="I66" s="50">
        <f>+VLOOKUP(E66,Participants!$A$1:$F$1000,3,FALSE)</f>
        <v>1</v>
      </c>
      <c r="J66" s="50" t="str">
        <f>+VLOOKUP(E66,Participants!$A$1:$G$1000,7,FALSE)</f>
        <v>DEV BOYS</v>
      </c>
      <c r="K66" s="50">
        <f t="shared" si="1"/>
        <v>16</v>
      </c>
      <c r="L66" s="54"/>
    </row>
    <row r="67" spans="1:12" ht="14.25" customHeight="1">
      <c r="A67" s="101" t="s">
        <v>720</v>
      </c>
      <c r="B67" s="48">
        <v>9</v>
      </c>
      <c r="C67" s="53">
        <v>44.07</v>
      </c>
      <c r="D67" s="53">
        <v>2</v>
      </c>
      <c r="E67" s="53">
        <v>468</v>
      </c>
      <c r="F67" s="50" t="str">
        <f>+VLOOKUP(E67,Participants!$A$1:$F$1000,2,FALSE)</f>
        <v>Kota Furukawa</v>
      </c>
      <c r="G67" s="50" t="str">
        <f>+VLOOKUP(E67,Participants!$A$1:$F$1000,4,FALSE)</f>
        <v>STT</v>
      </c>
      <c r="H67" s="50" t="str">
        <f>+VLOOKUP(E67,Participants!$A$1:$F$1000,5,FALSE)</f>
        <v>M</v>
      </c>
      <c r="I67" s="50">
        <f>+VLOOKUP(E67,Participants!$A$1:$F$1000,3,FALSE)</f>
        <v>2</v>
      </c>
      <c r="J67" s="50" t="str">
        <f>+VLOOKUP(E67,Participants!$A$1:$G$1000,7,FALSE)</f>
        <v>DEV BOYS</v>
      </c>
      <c r="K67" s="50">
        <f t="shared" si="1"/>
        <v>17</v>
      </c>
      <c r="L67" s="50"/>
    </row>
    <row r="68" spans="1:12" ht="14.25" customHeight="1">
      <c r="A68" s="101" t="s">
        <v>720</v>
      </c>
      <c r="B68" s="48">
        <v>9</v>
      </c>
      <c r="C68" s="53">
        <v>44.08</v>
      </c>
      <c r="D68" s="53">
        <v>3</v>
      </c>
      <c r="E68" s="53">
        <v>556</v>
      </c>
      <c r="F68" s="50" t="str">
        <f>+VLOOKUP(E68,Participants!$A$1:$F$1000,2,FALSE)</f>
        <v>Isaac White</v>
      </c>
      <c r="G68" s="50" t="str">
        <f>+VLOOKUP(E68,Participants!$A$1:$F$1000,4,FALSE)</f>
        <v>BFS</v>
      </c>
      <c r="H68" s="50" t="str">
        <f>+VLOOKUP(E68,Participants!$A$1:$F$1000,5,FALSE)</f>
        <v>M</v>
      </c>
      <c r="I68" s="50">
        <f>+VLOOKUP(E68,Participants!$A$1:$F$1000,3,FALSE)</f>
        <v>1</v>
      </c>
      <c r="J68" s="50" t="str">
        <f>+VLOOKUP(E68,Participants!$A$1:$G$1000,7,FALSE)</f>
        <v>DEV BOYS</v>
      </c>
      <c r="K68" s="50">
        <f t="shared" si="1"/>
        <v>18</v>
      </c>
      <c r="L68" s="50"/>
    </row>
    <row r="69" spans="1:12" ht="14.25" customHeight="1">
      <c r="A69" s="101" t="s">
        <v>720</v>
      </c>
      <c r="B69" s="48">
        <v>9</v>
      </c>
      <c r="C69" s="48">
        <v>45.16</v>
      </c>
      <c r="D69" s="48">
        <v>1</v>
      </c>
      <c r="E69" s="51">
        <v>564</v>
      </c>
      <c r="F69" s="50" t="str">
        <f>+VLOOKUP(E69,Participants!$A$1:$F$1000,2,FALSE)</f>
        <v>Jackson Hawes</v>
      </c>
      <c r="G69" s="50" t="str">
        <f>+VLOOKUP(E69,Participants!$A$1:$F$1000,4,FALSE)</f>
        <v>BFS</v>
      </c>
      <c r="H69" s="50" t="str">
        <f>+VLOOKUP(E69,Participants!$A$1:$F$1000,5,FALSE)</f>
        <v>M</v>
      </c>
      <c r="I69" s="50">
        <f>+VLOOKUP(E69,Participants!$A$1:$F$1000,3,FALSE)</f>
        <v>3</v>
      </c>
      <c r="J69" s="50" t="str">
        <f>+VLOOKUP(E69,Participants!$A$1:$G$1000,7,FALSE)</f>
        <v>DEV BOYS</v>
      </c>
      <c r="K69" s="50">
        <f t="shared" si="1"/>
        <v>19</v>
      </c>
      <c r="L69" s="50"/>
    </row>
    <row r="70" spans="1:12" ht="14.25" customHeight="1">
      <c r="A70" s="101" t="s">
        <v>720</v>
      </c>
      <c r="B70" s="48">
        <v>9</v>
      </c>
      <c r="C70" s="48">
        <v>49.32</v>
      </c>
      <c r="D70" s="48">
        <v>3</v>
      </c>
      <c r="E70" s="51">
        <v>1016</v>
      </c>
      <c r="F70" s="50" t="str">
        <f>+VLOOKUP(E70,Participants!$A$1:$F$1000,2,FALSE)</f>
        <v>Vito Cersosimo</v>
      </c>
      <c r="G70" s="50" t="str">
        <f>+VLOOKUP(E70,Participants!$A$1:$F$1000,4,FALSE)</f>
        <v>KIL</v>
      </c>
      <c r="H70" s="50" t="str">
        <f>+VLOOKUP(E70,Participants!$A$1:$F$1000,5,FALSE)</f>
        <v>M</v>
      </c>
      <c r="I70" s="50">
        <f>+VLOOKUP(E70,Participants!$A$1:$F$1000,3,FALSE)</f>
        <v>3</v>
      </c>
      <c r="J70" s="50" t="str">
        <f>+VLOOKUP(E70,Participants!$A$1:$G$1000,7,FALSE)</f>
        <v>DEV BOYS</v>
      </c>
      <c r="K70" s="50">
        <f t="shared" si="1"/>
        <v>20</v>
      </c>
      <c r="L70" s="50"/>
    </row>
    <row r="71" spans="1:12" ht="14.25" customHeight="1">
      <c r="A71" s="101" t="s">
        <v>720</v>
      </c>
      <c r="B71" s="48">
        <v>9</v>
      </c>
      <c r="C71" s="48">
        <v>51.42</v>
      </c>
      <c r="D71" s="48">
        <v>5</v>
      </c>
      <c r="E71" s="51">
        <v>501</v>
      </c>
      <c r="F71" s="50" t="str">
        <f>+VLOOKUP(E71,Participants!$A$1:$F$1000,2,FALSE)</f>
        <v>Howie Erickson</v>
      </c>
      <c r="G71" s="50" t="str">
        <f>+VLOOKUP(E71,Participants!$A$1:$F$1000,4,FALSE)</f>
        <v>STT</v>
      </c>
      <c r="H71" s="50" t="str">
        <f>+VLOOKUP(E71,Participants!$A$1:$F$1000,5,FALSE)</f>
        <v>M</v>
      </c>
      <c r="I71" s="50">
        <f>+VLOOKUP(E71,Participants!$A$1:$F$1000,3,FALSE)</f>
        <v>3</v>
      </c>
      <c r="J71" s="50" t="str">
        <f>+VLOOKUP(E71,Participants!$A$1:$G$1000,7,FALSE)</f>
        <v>DEV BOYS</v>
      </c>
      <c r="K71" s="50">
        <f t="shared" si="1"/>
        <v>21</v>
      </c>
      <c r="L71" s="50"/>
    </row>
    <row r="72" spans="1:12" ht="14.25" customHeight="1">
      <c r="A72" s="101" t="s">
        <v>720</v>
      </c>
      <c r="B72" s="48">
        <v>9</v>
      </c>
      <c r="C72" s="48">
        <v>53.33</v>
      </c>
      <c r="D72" s="48">
        <v>2</v>
      </c>
      <c r="E72" s="51">
        <v>439</v>
      </c>
      <c r="F72" s="50" t="str">
        <f>+VLOOKUP(E72,Participants!$A$1:$F$1000,2,FALSE)</f>
        <v>Korbin Karasinski</v>
      </c>
      <c r="G72" s="50" t="str">
        <f>+VLOOKUP(E72,Participants!$A$1:$F$1000,4,FALSE)</f>
        <v>STT</v>
      </c>
      <c r="H72" s="50" t="str">
        <f>+VLOOKUP(E72,Participants!$A$1:$F$1000,5,FALSE)</f>
        <v>M</v>
      </c>
      <c r="I72" s="50">
        <f>+VLOOKUP(E72,Participants!$A$1:$F$1000,3,FALSE)</f>
        <v>3</v>
      </c>
      <c r="J72" s="50" t="str">
        <f>+VLOOKUP(E72,Participants!$A$1:$G$1000,7,FALSE)</f>
        <v>DEV BOYS</v>
      </c>
      <c r="K72" s="50">
        <f t="shared" si="1"/>
        <v>22</v>
      </c>
      <c r="L72" s="50"/>
    </row>
    <row r="73" spans="1:12" ht="14.25" customHeight="1">
      <c r="A73" s="101" t="s">
        <v>720</v>
      </c>
      <c r="B73" s="48">
        <v>9</v>
      </c>
      <c r="C73" s="48">
        <v>55.29</v>
      </c>
      <c r="D73" s="48">
        <v>3</v>
      </c>
      <c r="E73" s="51">
        <v>449</v>
      </c>
      <c r="F73" s="50" t="str">
        <f>+VLOOKUP(E73,Participants!$A$1:$F$1000,2,FALSE)</f>
        <v>Sullivan Stack</v>
      </c>
      <c r="G73" s="50" t="str">
        <f>+VLOOKUP(E73,Participants!$A$1:$F$1000,4,FALSE)</f>
        <v>STT</v>
      </c>
      <c r="H73" s="50" t="str">
        <f>+VLOOKUP(E73,Participants!$A$1:$F$1000,5,FALSE)</f>
        <v>M</v>
      </c>
      <c r="I73" s="50">
        <f>+VLOOKUP(E73,Participants!$A$1:$F$1000,3,FALSE)</f>
        <v>1</v>
      </c>
      <c r="J73" s="50" t="str">
        <f>+VLOOKUP(E73,Participants!$A$1:$G$1000,7,FALSE)</f>
        <v>DEV BOYS</v>
      </c>
      <c r="K73" s="50">
        <f t="shared" si="1"/>
        <v>23</v>
      </c>
      <c r="L73" s="50"/>
    </row>
    <row r="74" spans="1:12" ht="14.25" customHeight="1">
      <c r="A74" s="101" t="s">
        <v>720</v>
      </c>
      <c r="B74" s="48">
        <v>9</v>
      </c>
      <c r="C74" s="53">
        <v>56.93</v>
      </c>
      <c r="D74" s="53">
        <v>6</v>
      </c>
      <c r="E74" s="53">
        <v>1014</v>
      </c>
      <c r="F74" s="50" t="str">
        <f>+VLOOKUP(E74,Participants!$A$1:$F$1000,2,FALSE)</f>
        <v>Rowan Lacina</v>
      </c>
      <c r="G74" s="50" t="str">
        <f>+VLOOKUP(E74,Participants!$A$1:$F$1000,4,FALSE)</f>
        <v>KIL</v>
      </c>
      <c r="H74" s="50" t="str">
        <f>+VLOOKUP(E74,Participants!$A$1:$F$1000,5,FALSE)</f>
        <v>M</v>
      </c>
      <c r="I74" s="50">
        <f>+VLOOKUP(E74,Participants!$A$1:$F$1000,3,FALSE)</f>
        <v>3</v>
      </c>
      <c r="J74" s="50" t="str">
        <f>+VLOOKUP(E74,Participants!$A$1:$G$1000,7,FALSE)</f>
        <v>DEV BOYS</v>
      </c>
      <c r="K74" s="50">
        <f t="shared" si="1"/>
        <v>24</v>
      </c>
      <c r="L74" s="50"/>
    </row>
    <row r="75" spans="1:12" ht="14.25" customHeight="1">
      <c r="A75" s="101" t="s">
        <v>720</v>
      </c>
      <c r="B75" s="52">
        <v>10</v>
      </c>
      <c r="C75" s="51">
        <v>57.46</v>
      </c>
      <c r="D75" s="51">
        <v>6</v>
      </c>
      <c r="E75" s="51">
        <v>1430</v>
      </c>
      <c r="F75" s="50" t="str">
        <f>+VLOOKUP(E75,Participants!$A$1:$F$1000,2,FALSE)</f>
        <v>Matthew Yeager</v>
      </c>
      <c r="G75" s="50" t="str">
        <f>+VLOOKUP(E75,Participants!$A$1:$F$1000,4,FALSE)</f>
        <v>BCS</v>
      </c>
      <c r="H75" s="50" t="str">
        <f>+VLOOKUP(E75,Participants!$A$1:$F$1000,5,FALSE)</f>
        <v>M</v>
      </c>
      <c r="I75" s="50">
        <f>+VLOOKUP(E75,Participants!$A$1:$F$1000,3,FALSE)</f>
        <v>3</v>
      </c>
      <c r="J75" s="50" t="str">
        <f>+VLOOKUP(E75,Participants!$A$1:$G$1000,7,FALSE)</f>
        <v>DEV BOYS</v>
      </c>
      <c r="K75" s="50">
        <f t="shared" si="1"/>
        <v>25</v>
      </c>
      <c r="L75" s="54"/>
    </row>
    <row r="76" spans="1:12" ht="14.25" customHeight="1">
      <c r="A76" s="101" t="s">
        <v>720</v>
      </c>
      <c r="B76" s="52">
        <v>10</v>
      </c>
      <c r="C76" s="51"/>
      <c r="D76" s="51">
        <v>6</v>
      </c>
      <c r="E76" s="51"/>
      <c r="F76" s="50" t="e">
        <f>+VLOOKUP(E76,Participants!$A$1:$F$1000,2,FALSE)</f>
        <v>#N/A</v>
      </c>
      <c r="G76" s="50" t="e">
        <f>+VLOOKUP(E76,Participants!$A$1:$F$1000,4,FALSE)</f>
        <v>#N/A</v>
      </c>
      <c r="H76" s="50" t="e">
        <f>+VLOOKUP(E76,Participants!$A$1:$F$1000,5,FALSE)</f>
        <v>#N/A</v>
      </c>
      <c r="I76" s="50" t="e">
        <f>+VLOOKUP(E76,Participants!$A$1:$F$1000,3,FALSE)</f>
        <v>#N/A</v>
      </c>
      <c r="J76" s="50" t="e">
        <f>+VLOOKUP(E76,Participants!$A$1:$G$1000,7,FALSE)</f>
        <v>#N/A</v>
      </c>
      <c r="K76" s="54"/>
      <c r="L76" s="54"/>
    </row>
    <row r="77" spans="1:12" ht="14.25" customHeight="1">
      <c r="A77" s="101" t="s">
        <v>720</v>
      </c>
      <c r="B77" s="52">
        <v>10</v>
      </c>
      <c r="C77" s="52"/>
      <c r="D77" s="52">
        <v>8</v>
      </c>
      <c r="E77" s="52"/>
      <c r="F77" s="50" t="e">
        <f>+VLOOKUP(E77,Participants!$A$1:$F$1000,2,FALSE)</f>
        <v>#N/A</v>
      </c>
      <c r="G77" s="50" t="e">
        <f>+VLOOKUP(E77,Participants!$A$1:$F$1000,4,FALSE)</f>
        <v>#N/A</v>
      </c>
      <c r="H77" s="50" t="e">
        <f>+VLOOKUP(E77,Participants!$A$1:$F$1000,5,FALSE)</f>
        <v>#N/A</v>
      </c>
      <c r="I77" s="50" t="e">
        <f>+VLOOKUP(E77,Participants!$A$1:$F$1000,3,FALSE)</f>
        <v>#N/A</v>
      </c>
      <c r="J77" s="50" t="e">
        <f>+VLOOKUP(E77,Participants!$A$1:$G$1000,7,FALSE)</f>
        <v>#N/A</v>
      </c>
      <c r="K77" s="54"/>
      <c r="L77" s="54"/>
    </row>
    <row r="78" spans="1:12" ht="14.25" customHeight="1">
      <c r="A78" s="101" t="s">
        <v>720</v>
      </c>
      <c r="B78" s="48">
        <v>15</v>
      </c>
      <c r="C78" s="48">
        <v>30.06</v>
      </c>
      <c r="D78" s="48">
        <v>4</v>
      </c>
      <c r="E78" s="51">
        <v>1038</v>
      </c>
      <c r="F78" s="50" t="str">
        <f>+VLOOKUP(E78,Participants!$A$1:$F$1000,2,FALSE)</f>
        <v>Chloe Summerville</v>
      </c>
      <c r="G78" s="50" t="str">
        <f>+VLOOKUP(E78,Participants!$A$1:$F$1000,4,FALSE)</f>
        <v>KIL</v>
      </c>
      <c r="H78" s="50" t="str">
        <f>+VLOOKUP(E78,Participants!$A$1:$F$1000,5,FALSE)</f>
        <v xml:space="preserve">F </v>
      </c>
      <c r="I78" s="50">
        <f>+VLOOKUP(E78,Participants!$A$1:$F$1000,3,FALSE)</f>
        <v>6</v>
      </c>
      <c r="J78" s="50" t="str">
        <f>+VLOOKUP(E78,Participants!$A$1:$G$1000,7,FALSE)</f>
        <v>JV GIRLS</v>
      </c>
      <c r="K78" s="50">
        <v>1</v>
      </c>
      <c r="L78" s="50">
        <v>10</v>
      </c>
    </row>
    <row r="79" spans="1:12" ht="14.25" customHeight="1">
      <c r="A79" s="101" t="s">
        <v>720</v>
      </c>
      <c r="B79" s="53">
        <v>14</v>
      </c>
      <c r="C79" s="53">
        <v>30.41</v>
      </c>
      <c r="D79" s="53">
        <v>5</v>
      </c>
      <c r="E79" s="53">
        <v>967</v>
      </c>
      <c r="F79" s="50" t="str">
        <f>+VLOOKUP(E79,Participants!$A$1:$F$1000,2,FALSE)</f>
        <v>Alana Eiler</v>
      </c>
      <c r="G79" s="50" t="str">
        <f>+VLOOKUP(E79,Participants!$A$1:$F$1000,4,FALSE)</f>
        <v>BTA</v>
      </c>
      <c r="H79" s="50" t="str">
        <f>+VLOOKUP(E79,Participants!$A$1:$F$1000,5,FALSE)</f>
        <v>F</v>
      </c>
      <c r="I79" s="50">
        <f>+VLOOKUP(E79,Participants!$A$1:$F$1000,3,FALSE)</f>
        <v>5</v>
      </c>
      <c r="J79" s="50" t="str">
        <f>+VLOOKUP(E79,Participants!$A$1:$G$1000,7,FALSE)</f>
        <v>JV GIRLS</v>
      </c>
      <c r="K79" s="54">
        <f>K78+1</f>
        <v>2</v>
      </c>
      <c r="L79" s="50">
        <v>8</v>
      </c>
    </row>
    <row r="80" spans="1:12" ht="14.25" customHeight="1">
      <c r="A80" s="101" t="s">
        <v>720</v>
      </c>
      <c r="B80" s="48">
        <v>15</v>
      </c>
      <c r="C80" s="48">
        <v>30.81</v>
      </c>
      <c r="D80" s="48">
        <v>5</v>
      </c>
      <c r="E80" s="51">
        <v>453</v>
      </c>
      <c r="F80" s="50" t="str">
        <f>+VLOOKUP(E80,Participants!$A$1:$F$1000,2,FALSE)</f>
        <v>Kennedy Williams</v>
      </c>
      <c r="G80" s="50" t="str">
        <f>+VLOOKUP(E80,Participants!$A$1:$F$1000,4,FALSE)</f>
        <v>STT</v>
      </c>
      <c r="H80" s="50" t="str">
        <f>+VLOOKUP(E80,Participants!$A$1:$F$1000,5,FALSE)</f>
        <v xml:space="preserve">F </v>
      </c>
      <c r="I80" s="50">
        <f>+VLOOKUP(E80,Participants!$A$1:$F$1000,3,FALSE)</f>
        <v>5</v>
      </c>
      <c r="J80" s="50" t="str">
        <f>+VLOOKUP(E80,Participants!$A$1:$G$1000,7,FALSE)</f>
        <v>JV GIRLS</v>
      </c>
      <c r="K80" s="54">
        <f t="shared" ref="K80:K109" si="2">K79+1</f>
        <v>3</v>
      </c>
      <c r="L80" s="50">
        <v>6</v>
      </c>
    </row>
    <row r="81" spans="1:12" ht="14.25" customHeight="1">
      <c r="A81" s="101" t="s">
        <v>720</v>
      </c>
      <c r="B81" s="48">
        <v>15</v>
      </c>
      <c r="C81" s="48">
        <v>31.37</v>
      </c>
      <c r="D81" s="48">
        <v>2</v>
      </c>
      <c r="E81" s="51">
        <v>1034</v>
      </c>
      <c r="F81" s="50" t="str">
        <f>+VLOOKUP(E81,Participants!$A$1:$F$1000,2,FALSE)</f>
        <v>Maite Lopez Foubert</v>
      </c>
      <c r="G81" s="50" t="str">
        <f>+VLOOKUP(E81,Participants!$A$1:$F$1000,4,FALSE)</f>
        <v>KIL</v>
      </c>
      <c r="H81" s="50" t="str">
        <f>+VLOOKUP(E81,Participants!$A$1:$F$1000,5,FALSE)</f>
        <v xml:space="preserve">F </v>
      </c>
      <c r="I81" s="50">
        <f>+VLOOKUP(E81,Participants!$A$1:$F$1000,3,FALSE)</f>
        <v>6</v>
      </c>
      <c r="J81" s="50" t="str">
        <f>+VLOOKUP(E81,Participants!$A$1:$G$1000,7,FALSE)</f>
        <v>JV GIRLS</v>
      </c>
      <c r="K81" s="54">
        <f t="shared" si="2"/>
        <v>4</v>
      </c>
      <c r="L81" s="50">
        <v>5</v>
      </c>
    </row>
    <row r="82" spans="1:12" ht="14.25" customHeight="1">
      <c r="A82" s="101" t="s">
        <v>720</v>
      </c>
      <c r="B82" s="53">
        <v>14</v>
      </c>
      <c r="C82" s="53">
        <v>31.61</v>
      </c>
      <c r="D82" s="53">
        <v>6</v>
      </c>
      <c r="E82" s="53">
        <v>1035</v>
      </c>
      <c r="F82" s="50" t="str">
        <f>+VLOOKUP(E82,Participants!$A$1:$F$1000,2,FALSE)</f>
        <v>Gigi Colafella</v>
      </c>
      <c r="G82" s="50" t="str">
        <f>+VLOOKUP(E82,Participants!$A$1:$F$1000,4,FALSE)</f>
        <v>KIL</v>
      </c>
      <c r="H82" s="50" t="str">
        <f>+VLOOKUP(E82,Participants!$A$1:$F$1000,5,FALSE)</f>
        <v xml:space="preserve">F </v>
      </c>
      <c r="I82" s="50">
        <f>+VLOOKUP(E82,Participants!$A$1:$F$1000,3,FALSE)</f>
        <v>6</v>
      </c>
      <c r="J82" s="50" t="str">
        <f>+VLOOKUP(E82,Participants!$A$1:$G$1000,7,FALSE)</f>
        <v>JV GIRLS</v>
      </c>
      <c r="K82" s="54">
        <f t="shared" si="2"/>
        <v>5</v>
      </c>
      <c r="L82" s="50">
        <v>4</v>
      </c>
    </row>
    <row r="83" spans="1:12" ht="14.25" customHeight="1">
      <c r="A83" s="101" t="s">
        <v>720</v>
      </c>
      <c r="B83" s="53">
        <v>14</v>
      </c>
      <c r="C83" s="53">
        <v>32.299999999999997</v>
      </c>
      <c r="D83" s="53">
        <v>1</v>
      </c>
      <c r="E83" s="53">
        <v>1031</v>
      </c>
      <c r="F83" s="50" t="str">
        <f>+VLOOKUP(E83,Participants!$A$1:$F$1000,2,FALSE)</f>
        <v>Evangeline Offi</v>
      </c>
      <c r="G83" s="50" t="str">
        <f>+VLOOKUP(E83,Participants!$A$1:$F$1000,4,FALSE)</f>
        <v>KIL</v>
      </c>
      <c r="H83" s="50" t="str">
        <f>+VLOOKUP(E83,Participants!$A$1:$F$1000,5,FALSE)</f>
        <v xml:space="preserve">F </v>
      </c>
      <c r="I83" s="50">
        <f>+VLOOKUP(E83,Participants!$A$1:$F$1000,3,FALSE)</f>
        <v>5</v>
      </c>
      <c r="J83" s="50" t="str">
        <f>+VLOOKUP(E83,Participants!$A$1:$G$1000,7,FALSE)</f>
        <v>JV GIRLS</v>
      </c>
      <c r="K83" s="54">
        <f t="shared" si="2"/>
        <v>6</v>
      </c>
      <c r="L83" s="50">
        <v>3</v>
      </c>
    </row>
    <row r="84" spans="1:12" ht="14.25" customHeight="1">
      <c r="A84" s="101" t="s">
        <v>720</v>
      </c>
      <c r="B84" s="48">
        <v>15</v>
      </c>
      <c r="C84" s="48">
        <v>32.54</v>
      </c>
      <c r="D84" s="48">
        <v>3</v>
      </c>
      <c r="E84" s="51">
        <v>1118</v>
      </c>
      <c r="F84" s="50" t="str">
        <f>+VLOOKUP(E84,Participants!$A$1:$F$1000,2,FALSE)</f>
        <v>Kate Mulzet</v>
      </c>
      <c r="G84" s="50" t="str">
        <f>+VLOOKUP(E84,Participants!$A$1:$F$1000,4,FALSE)</f>
        <v>PHA</v>
      </c>
      <c r="H84" s="50" t="str">
        <f>+VLOOKUP(E84,Participants!$A$1:$F$1000,5,FALSE)</f>
        <v xml:space="preserve">F </v>
      </c>
      <c r="I84" s="50">
        <f>+VLOOKUP(E84,Participants!$A$1:$F$1000,3,FALSE)</f>
        <v>5</v>
      </c>
      <c r="J84" s="50" t="str">
        <f>+VLOOKUP(E84,Participants!$A$1:$G$1000,7,FALSE)</f>
        <v>JV GIRLS</v>
      </c>
      <c r="K84" s="54">
        <f t="shared" si="2"/>
        <v>7</v>
      </c>
      <c r="L84" s="50">
        <v>2</v>
      </c>
    </row>
    <row r="85" spans="1:12" ht="14.25" customHeight="1">
      <c r="A85" s="101" t="s">
        <v>720</v>
      </c>
      <c r="B85" s="53">
        <v>12</v>
      </c>
      <c r="C85" s="53">
        <v>32.549999999999997</v>
      </c>
      <c r="D85" s="53">
        <v>2</v>
      </c>
      <c r="E85" s="53">
        <v>452</v>
      </c>
      <c r="F85" s="50" t="str">
        <f>+VLOOKUP(E85,Participants!$A$1:$F$1000,2,FALSE)</f>
        <v>Lexi Pearce</v>
      </c>
      <c r="G85" s="50" t="str">
        <f>+VLOOKUP(E85,Participants!$A$1:$F$1000,4,FALSE)</f>
        <v>STT</v>
      </c>
      <c r="H85" s="50" t="str">
        <f>+VLOOKUP(E85,Participants!$A$1:$F$1000,5,FALSE)</f>
        <v xml:space="preserve">F </v>
      </c>
      <c r="I85" s="50">
        <f>+VLOOKUP(E85,Participants!$A$1:$F$1000,3,FALSE)</f>
        <v>5</v>
      </c>
      <c r="J85" s="50" t="str">
        <f>+VLOOKUP(E85,Participants!$A$1:$G$1000,7,FALSE)</f>
        <v>JV GIRLS</v>
      </c>
      <c r="K85" s="54">
        <f t="shared" si="2"/>
        <v>8</v>
      </c>
      <c r="L85" s="50">
        <v>1</v>
      </c>
    </row>
    <row r="86" spans="1:12" ht="14.25" customHeight="1">
      <c r="A86" s="101" t="s">
        <v>720</v>
      </c>
      <c r="B86" s="52">
        <v>12</v>
      </c>
      <c r="C86" s="52">
        <v>32.700000000000003</v>
      </c>
      <c r="D86" s="52">
        <v>8</v>
      </c>
      <c r="E86" s="53">
        <v>505</v>
      </c>
      <c r="F86" s="50" t="str">
        <f>+VLOOKUP(E86,Participants!$A$1:$F$1000,2,FALSE)</f>
        <v>Emaya Green</v>
      </c>
      <c r="G86" s="50" t="str">
        <f>+VLOOKUP(E86,Participants!$A$1:$F$1000,4,FALSE)</f>
        <v>STT</v>
      </c>
      <c r="H86" s="50" t="str">
        <f>+VLOOKUP(E86,Participants!$A$1:$F$1000,5,FALSE)</f>
        <v xml:space="preserve">F </v>
      </c>
      <c r="I86" s="50">
        <f>+VLOOKUP(E86,Participants!$A$1:$F$1000,3,FALSE)</f>
        <v>6</v>
      </c>
      <c r="J86" s="50" t="str">
        <f>+VLOOKUP(E86,Participants!$A$1:$G$1000,7,FALSE)</f>
        <v>JV GIRLS</v>
      </c>
      <c r="K86" s="54">
        <f t="shared" si="2"/>
        <v>9</v>
      </c>
      <c r="L86" s="54"/>
    </row>
    <row r="87" spans="1:12" ht="14.25" customHeight="1">
      <c r="A87" s="101" t="s">
        <v>720</v>
      </c>
      <c r="B87" s="52">
        <v>14</v>
      </c>
      <c r="C87" s="52">
        <v>32.78</v>
      </c>
      <c r="D87" s="52">
        <v>2</v>
      </c>
      <c r="E87" s="53">
        <v>975</v>
      </c>
      <c r="F87" s="50" t="str">
        <f>+VLOOKUP(E87,Participants!$A$1:$F$1000,2,FALSE)</f>
        <v>Emily Stevens</v>
      </c>
      <c r="G87" s="50" t="str">
        <f>+VLOOKUP(E87,Participants!$A$1:$F$1000,4,FALSE)</f>
        <v>BTA</v>
      </c>
      <c r="H87" s="50" t="str">
        <f>+VLOOKUP(E87,Participants!$A$1:$F$1000,5,FALSE)</f>
        <v>F</v>
      </c>
      <c r="I87" s="50">
        <f>+VLOOKUP(E87,Participants!$A$1:$F$1000,3,FALSE)</f>
        <v>6</v>
      </c>
      <c r="J87" s="50" t="str">
        <f>+VLOOKUP(E87,Participants!$A$1:$G$1000,7,FALSE)</f>
        <v>JV GIRLS</v>
      </c>
      <c r="K87" s="54">
        <f t="shared" si="2"/>
        <v>10</v>
      </c>
      <c r="L87" s="54"/>
    </row>
    <row r="88" spans="1:12" ht="14.25" customHeight="1">
      <c r="A88" s="101" t="s">
        <v>720</v>
      </c>
      <c r="B88" s="52">
        <v>14</v>
      </c>
      <c r="C88" s="52">
        <v>32.950000000000003</v>
      </c>
      <c r="D88" s="52">
        <v>3</v>
      </c>
      <c r="E88" s="53">
        <v>584</v>
      </c>
      <c r="F88" s="50" t="str">
        <f>+VLOOKUP(E88,Participants!$A$1:$F$1000,2,FALSE)</f>
        <v>Lily Narvett</v>
      </c>
      <c r="G88" s="50" t="str">
        <f>+VLOOKUP(E88,Participants!$A$1:$F$1000,4,FALSE)</f>
        <v>BFS</v>
      </c>
      <c r="H88" s="50" t="str">
        <f>+VLOOKUP(E88,Participants!$A$1:$F$1000,5,FALSE)</f>
        <v>F</v>
      </c>
      <c r="I88" s="50">
        <f>+VLOOKUP(E88,Participants!$A$1:$F$1000,3,FALSE)</f>
        <v>6</v>
      </c>
      <c r="J88" s="50" t="str">
        <f>+VLOOKUP(E88,Participants!$A$1:$G$1000,7,FALSE)</f>
        <v>JV GIRLS</v>
      </c>
      <c r="K88" s="54">
        <f t="shared" si="2"/>
        <v>11</v>
      </c>
      <c r="L88" s="54"/>
    </row>
    <row r="89" spans="1:12" ht="14.25" customHeight="1">
      <c r="A89" s="101" t="s">
        <v>720</v>
      </c>
      <c r="B89" s="51">
        <v>11</v>
      </c>
      <c r="C89" s="51">
        <v>33.07</v>
      </c>
      <c r="D89" s="51">
        <v>8</v>
      </c>
      <c r="E89" s="51">
        <v>973</v>
      </c>
      <c r="F89" s="50" t="str">
        <f>+VLOOKUP(E89,Participants!$A$1:$F$1000,2,FALSE)</f>
        <v>Caroline Tatar</v>
      </c>
      <c r="G89" s="50" t="str">
        <f>+VLOOKUP(E89,Participants!$A$1:$F$1000,4,FALSE)</f>
        <v>BTA</v>
      </c>
      <c r="H89" s="50" t="str">
        <f>+VLOOKUP(E89,Participants!$A$1:$F$1000,5,FALSE)</f>
        <v>F</v>
      </c>
      <c r="I89" s="50">
        <f>+VLOOKUP(E89,Participants!$A$1:$F$1000,3,FALSE)</f>
        <v>5</v>
      </c>
      <c r="J89" s="50" t="str">
        <f>+VLOOKUP(E89,Participants!$A$1:$G$1000,7,FALSE)</f>
        <v>JV GIRLS</v>
      </c>
      <c r="K89" s="54">
        <f t="shared" si="2"/>
        <v>12</v>
      </c>
      <c r="L89" s="54"/>
    </row>
    <row r="90" spans="1:12" ht="14.25" customHeight="1">
      <c r="A90" s="101" t="s">
        <v>720</v>
      </c>
      <c r="B90" s="51">
        <v>11</v>
      </c>
      <c r="C90" s="51">
        <v>33.409999999999997</v>
      </c>
      <c r="D90" s="51">
        <v>6</v>
      </c>
      <c r="E90" s="51">
        <v>508</v>
      </c>
      <c r="F90" s="50" t="str">
        <f>+VLOOKUP(E90,Participants!$A$1:$F$1000,2,FALSE)</f>
        <v>Colleen Lee</v>
      </c>
      <c r="G90" s="50" t="str">
        <f>+VLOOKUP(E90,Participants!$A$1:$F$1000,4,FALSE)</f>
        <v>STT</v>
      </c>
      <c r="H90" s="50" t="str">
        <f>+VLOOKUP(E90,Participants!$A$1:$F$1000,5,FALSE)</f>
        <v xml:space="preserve">F </v>
      </c>
      <c r="I90" s="50">
        <f>+VLOOKUP(E90,Participants!$A$1:$F$1000,3,FALSE)</f>
        <v>6</v>
      </c>
      <c r="J90" s="50" t="str">
        <f>+VLOOKUP(E90,Participants!$A$1:$G$1000,7,FALSE)</f>
        <v>JV GIRLS</v>
      </c>
      <c r="K90" s="54">
        <f t="shared" si="2"/>
        <v>13</v>
      </c>
      <c r="L90" s="54"/>
    </row>
    <row r="91" spans="1:12" ht="14.25" customHeight="1">
      <c r="A91" s="101" t="s">
        <v>720</v>
      </c>
      <c r="B91" s="51">
        <v>15</v>
      </c>
      <c r="C91" s="51">
        <v>33.770000000000003</v>
      </c>
      <c r="D91" s="51">
        <v>1</v>
      </c>
      <c r="E91" s="51">
        <v>219</v>
      </c>
      <c r="F91" s="50" t="str">
        <f>+VLOOKUP(E91,Participants!$A$1:$F$1000,2,FALSE)</f>
        <v>Fiona O'Neill</v>
      </c>
      <c r="G91" s="50" t="str">
        <f>+VLOOKUP(E91,Participants!$A$1:$F$1000,4,FALSE)</f>
        <v>AMA</v>
      </c>
      <c r="H91" s="50" t="str">
        <f>+VLOOKUP(E91,Participants!$A$1:$F$1000,5,FALSE)</f>
        <v>F</v>
      </c>
      <c r="I91" s="50">
        <f>+VLOOKUP(E91,Participants!$A$1:$F$1000,3,FALSE)</f>
        <v>6</v>
      </c>
      <c r="J91" s="50" t="str">
        <f>+VLOOKUP(E91,Participants!$A$1:$G$1000,7,FALSE)</f>
        <v>JV GIRLS</v>
      </c>
      <c r="K91" s="54">
        <f t="shared" si="2"/>
        <v>14</v>
      </c>
      <c r="L91" s="54"/>
    </row>
    <row r="92" spans="1:12" ht="14.25" customHeight="1">
      <c r="A92" s="101" t="s">
        <v>720</v>
      </c>
      <c r="B92" s="51">
        <v>13</v>
      </c>
      <c r="C92" s="51">
        <v>34.03</v>
      </c>
      <c r="D92" s="51">
        <v>4</v>
      </c>
      <c r="E92" s="51">
        <v>1033</v>
      </c>
      <c r="F92" s="50" t="str">
        <f>+VLOOKUP(E92,Participants!$A$1:$F$1000,2,FALSE)</f>
        <v>Mia Liscinsky</v>
      </c>
      <c r="G92" s="50" t="str">
        <f>+VLOOKUP(E92,Participants!$A$1:$F$1000,4,FALSE)</f>
        <v>KIL</v>
      </c>
      <c r="H92" s="50" t="str">
        <f>+VLOOKUP(E92,Participants!$A$1:$F$1000,5,FALSE)</f>
        <v xml:space="preserve">F </v>
      </c>
      <c r="I92" s="50">
        <f>+VLOOKUP(E92,Participants!$A$1:$F$1000,3,FALSE)</f>
        <v>6</v>
      </c>
      <c r="J92" s="50" t="str">
        <f>+VLOOKUP(E92,Participants!$A$1:$G$1000,7,FALSE)</f>
        <v>JV GIRLS</v>
      </c>
      <c r="K92" s="54">
        <f t="shared" si="2"/>
        <v>15</v>
      </c>
      <c r="L92" s="54"/>
    </row>
    <row r="93" spans="1:12" ht="14.25" customHeight="1">
      <c r="A93" s="101" t="s">
        <v>720</v>
      </c>
      <c r="B93" s="51">
        <v>13</v>
      </c>
      <c r="C93" s="51">
        <v>34.950000000000003</v>
      </c>
      <c r="D93" s="51">
        <v>2</v>
      </c>
      <c r="E93" s="51">
        <v>966</v>
      </c>
      <c r="F93" s="50" t="str">
        <f>+VLOOKUP(E93,Participants!$A$1:$F$1000,2,FALSE)</f>
        <v>Claire Bandurski</v>
      </c>
      <c r="G93" s="50" t="str">
        <f>+VLOOKUP(E93,Participants!$A$1:$F$1000,4,FALSE)</f>
        <v>BTA</v>
      </c>
      <c r="H93" s="50" t="str">
        <f>+VLOOKUP(E93,Participants!$A$1:$F$1000,5,FALSE)</f>
        <v>F</v>
      </c>
      <c r="I93" s="50">
        <f>+VLOOKUP(E93,Participants!$A$1:$F$1000,3,FALSE)</f>
        <v>5</v>
      </c>
      <c r="J93" s="50" t="str">
        <f>+VLOOKUP(E93,Participants!$A$1:$G$1000,7,FALSE)</f>
        <v>JV GIRLS</v>
      </c>
      <c r="K93" s="54">
        <f t="shared" si="2"/>
        <v>16</v>
      </c>
      <c r="L93" s="54"/>
    </row>
    <row r="94" spans="1:12" ht="14.25" customHeight="1">
      <c r="A94" s="101" t="s">
        <v>720</v>
      </c>
      <c r="B94" s="53">
        <v>14</v>
      </c>
      <c r="C94" s="53">
        <v>35.04</v>
      </c>
      <c r="D94" s="53">
        <v>4</v>
      </c>
      <c r="E94" s="53">
        <v>1119</v>
      </c>
      <c r="F94" s="50" t="str">
        <f>+VLOOKUP(E94,Participants!$A$1:$F$1000,2,FALSE)</f>
        <v>Morgan Kane</v>
      </c>
      <c r="G94" s="50" t="str">
        <f>+VLOOKUP(E94,Participants!$A$1:$F$1000,4,FALSE)</f>
        <v>PHA</v>
      </c>
      <c r="H94" s="50" t="str">
        <f>+VLOOKUP(E94,Participants!$A$1:$F$1000,5,FALSE)</f>
        <v xml:space="preserve">F </v>
      </c>
      <c r="I94" s="50">
        <f>+VLOOKUP(E94,Participants!$A$1:$F$1000,3,FALSE)</f>
        <v>5</v>
      </c>
      <c r="J94" s="50" t="str">
        <f>+VLOOKUP(E94,Participants!$A$1:$G$1000,7,FALSE)</f>
        <v>JV GIRLS</v>
      </c>
      <c r="K94" s="54">
        <f t="shared" si="2"/>
        <v>17</v>
      </c>
      <c r="L94" s="50"/>
    </row>
    <row r="95" spans="1:12" ht="14.25" customHeight="1">
      <c r="A95" s="101" t="s">
        <v>720</v>
      </c>
      <c r="B95" s="48">
        <v>13</v>
      </c>
      <c r="C95" s="48">
        <v>35.090000000000003</v>
      </c>
      <c r="D95" s="48">
        <v>1</v>
      </c>
      <c r="E95" s="51">
        <v>588</v>
      </c>
      <c r="F95" s="50" t="str">
        <f>+VLOOKUP(E95,Participants!$A$1:$F$1000,2,FALSE)</f>
        <v>Madeline Sell</v>
      </c>
      <c r="G95" s="50" t="str">
        <f>+VLOOKUP(E95,Participants!$A$1:$F$1000,4,FALSE)</f>
        <v>BFS</v>
      </c>
      <c r="H95" s="50" t="str">
        <f>+VLOOKUP(E95,Participants!$A$1:$F$1000,5,FALSE)</f>
        <v>F</v>
      </c>
      <c r="I95" s="50">
        <f>+VLOOKUP(E95,Participants!$A$1:$F$1000,3,FALSE)</f>
        <v>6</v>
      </c>
      <c r="J95" s="50" t="str">
        <f>+VLOOKUP(E95,Participants!$A$1:$G$1000,7,FALSE)</f>
        <v>JV GIRLS</v>
      </c>
      <c r="K95" s="54">
        <f t="shared" si="2"/>
        <v>18</v>
      </c>
      <c r="L95" s="50"/>
    </row>
    <row r="96" spans="1:12" ht="14.25" customHeight="1">
      <c r="A96" s="101" t="s">
        <v>720</v>
      </c>
      <c r="B96" s="53">
        <v>12</v>
      </c>
      <c r="C96" s="53">
        <v>35.28</v>
      </c>
      <c r="D96" s="53">
        <v>1</v>
      </c>
      <c r="E96" s="53">
        <v>1124</v>
      </c>
      <c r="F96" s="50" t="str">
        <f>+VLOOKUP(E96,Participants!$A$1:$F$1000,2,FALSE)</f>
        <v>Claire Anthony</v>
      </c>
      <c r="G96" s="50" t="str">
        <f>+VLOOKUP(E96,Participants!$A$1:$F$1000,4,FALSE)</f>
        <v>PHA</v>
      </c>
      <c r="H96" s="50" t="str">
        <f>+VLOOKUP(E96,Participants!$A$1:$F$1000,5,FALSE)</f>
        <v xml:space="preserve">F </v>
      </c>
      <c r="I96" s="50">
        <f>+VLOOKUP(E96,Participants!$A$1:$F$1000,3,FALSE)</f>
        <v>6</v>
      </c>
      <c r="J96" s="50" t="str">
        <f>+VLOOKUP(E96,Participants!$A$1:$G$1000,7,FALSE)</f>
        <v>JV GIRLS</v>
      </c>
      <c r="K96" s="54">
        <f t="shared" si="2"/>
        <v>19</v>
      </c>
      <c r="L96" s="50"/>
    </row>
    <row r="97" spans="1:12" ht="14.25" customHeight="1">
      <c r="A97" s="101" t="s">
        <v>720</v>
      </c>
      <c r="B97" s="48">
        <v>15</v>
      </c>
      <c r="C97" s="48">
        <v>35.64</v>
      </c>
      <c r="D97" s="48">
        <v>6</v>
      </c>
      <c r="E97" s="51">
        <v>206</v>
      </c>
      <c r="F97" s="50" t="str">
        <f>+VLOOKUP(E97,Participants!$A$1:$F$1000,2,FALSE)</f>
        <v>Francesca Dambrogio</v>
      </c>
      <c r="G97" s="50" t="str">
        <f>+VLOOKUP(E97,Participants!$A$1:$F$1000,4,FALSE)</f>
        <v>AMA</v>
      </c>
      <c r="H97" s="50" t="str">
        <f>+VLOOKUP(E97,Participants!$A$1:$F$1000,5,FALSE)</f>
        <v>F</v>
      </c>
      <c r="I97" s="50">
        <f>+VLOOKUP(E97,Participants!$A$1:$F$1000,3,FALSE)</f>
        <v>6</v>
      </c>
      <c r="J97" s="50" t="str">
        <f>+VLOOKUP(E97,Participants!$A$1:$G$1000,7,FALSE)</f>
        <v>JV GIRLS</v>
      </c>
      <c r="K97" s="54">
        <f t="shared" si="2"/>
        <v>20</v>
      </c>
      <c r="L97" s="50"/>
    </row>
    <row r="98" spans="1:12" ht="14.25" customHeight="1">
      <c r="A98" s="101" t="s">
        <v>720</v>
      </c>
      <c r="B98" s="48">
        <v>13</v>
      </c>
      <c r="C98" s="48">
        <v>35.770000000000003</v>
      </c>
      <c r="D98" s="48">
        <v>3</v>
      </c>
      <c r="E98" s="48">
        <v>490</v>
      </c>
      <c r="F98" s="50" t="str">
        <f>+VLOOKUP(E98,Participants!$A$1:$F$1000,2,FALSE)</f>
        <v>Lucy Mason</v>
      </c>
      <c r="G98" s="50" t="str">
        <f>+VLOOKUP(E98,Participants!$A$1:$F$1000,4,FALSE)</f>
        <v>STT</v>
      </c>
      <c r="H98" s="50" t="str">
        <f>+VLOOKUP(E98,Participants!$A$1:$F$1000,5,FALSE)</f>
        <v xml:space="preserve">F </v>
      </c>
      <c r="I98" s="50">
        <f>+VLOOKUP(E98,Participants!$A$1:$F$1000,3,FALSE)</f>
        <v>6</v>
      </c>
      <c r="J98" s="50" t="str">
        <f>+VLOOKUP(E98,Participants!$A$1:$G$1000,7,FALSE)</f>
        <v>JV GIRLS</v>
      </c>
      <c r="K98" s="54">
        <f t="shared" si="2"/>
        <v>21</v>
      </c>
      <c r="L98" s="50"/>
    </row>
    <row r="99" spans="1:12" ht="14.25" customHeight="1">
      <c r="A99" s="101" t="s">
        <v>720</v>
      </c>
      <c r="B99" s="48">
        <v>11</v>
      </c>
      <c r="C99" s="48">
        <v>35.79</v>
      </c>
      <c r="D99" s="48">
        <v>5</v>
      </c>
      <c r="E99" s="48">
        <v>970</v>
      </c>
      <c r="F99" s="50" t="str">
        <f>+VLOOKUP(E99,Participants!$A$1:$F$1000,2,FALSE)</f>
        <v>Sara Pomietto</v>
      </c>
      <c r="G99" s="50" t="str">
        <f>+VLOOKUP(E99,Participants!$A$1:$F$1000,4,FALSE)</f>
        <v>BTA</v>
      </c>
      <c r="H99" s="50" t="str">
        <f>+VLOOKUP(E99,Participants!$A$1:$F$1000,5,FALSE)</f>
        <v>F</v>
      </c>
      <c r="I99" s="50">
        <f>+VLOOKUP(E99,Participants!$A$1:$F$1000,3,FALSE)</f>
        <v>5</v>
      </c>
      <c r="J99" s="50" t="str">
        <f>+VLOOKUP(E99,Participants!$A$1:$G$1000,7,FALSE)</f>
        <v>JV GIRLS</v>
      </c>
      <c r="K99" s="54">
        <f t="shared" si="2"/>
        <v>22</v>
      </c>
      <c r="L99" s="50"/>
    </row>
    <row r="100" spans="1:12" ht="14.25" customHeight="1">
      <c r="A100" s="101" t="s">
        <v>720</v>
      </c>
      <c r="B100" s="53">
        <v>12</v>
      </c>
      <c r="C100" s="53">
        <v>36.75</v>
      </c>
      <c r="D100" s="53">
        <v>3</v>
      </c>
      <c r="E100" s="53">
        <v>577</v>
      </c>
      <c r="F100" s="50" t="str">
        <f>+VLOOKUP(E100,Participants!$A$1:$F$1000,2,FALSE)</f>
        <v>Luciana Ganoza</v>
      </c>
      <c r="G100" s="50" t="str">
        <f>+VLOOKUP(E100,Participants!$A$1:$F$1000,4,FALSE)</f>
        <v>BFS</v>
      </c>
      <c r="H100" s="50" t="str">
        <f>+VLOOKUP(E100,Participants!$A$1:$F$1000,5,FALSE)</f>
        <v>F</v>
      </c>
      <c r="I100" s="50">
        <f>+VLOOKUP(E100,Participants!$A$1:$F$1000,3,FALSE)</f>
        <v>5</v>
      </c>
      <c r="J100" s="50" t="str">
        <f>+VLOOKUP(E100,Participants!$A$1:$G$1000,7,FALSE)</f>
        <v>JV GIRLS</v>
      </c>
      <c r="K100" s="54">
        <f t="shared" si="2"/>
        <v>23</v>
      </c>
      <c r="L100" s="50"/>
    </row>
    <row r="101" spans="1:12" ht="14.25" customHeight="1">
      <c r="A101" s="101" t="s">
        <v>720</v>
      </c>
      <c r="B101" s="48">
        <v>11</v>
      </c>
      <c r="C101" s="48">
        <v>38.5</v>
      </c>
      <c r="D101" s="48">
        <v>1</v>
      </c>
      <c r="E101" s="48">
        <v>499</v>
      </c>
      <c r="F101" s="50" t="str">
        <f>+VLOOKUP(E101,Participants!$A$1:$F$1000,2,FALSE)</f>
        <v>Emma Molyneaux</v>
      </c>
      <c r="G101" s="50" t="str">
        <f>+VLOOKUP(E101,Participants!$A$1:$F$1000,4,FALSE)</f>
        <v>STT</v>
      </c>
      <c r="H101" s="50" t="str">
        <f>+VLOOKUP(E101,Participants!$A$1:$F$1000,5,FALSE)</f>
        <v xml:space="preserve">F </v>
      </c>
      <c r="I101" s="50">
        <f>+VLOOKUP(E101,Participants!$A$1:$F$1000,3,FALSE)</f>
        <v>6</v>
      </c>
      <c r="J101" s="50" t="str">
        <f>+VLOOKUP(E101,Participants!$A$1:$G$1000,7,FALSE)</f>
        <v>JV GIRLS</v>
      </c>
      <c r="K101" s="54">
        <f t="shared" si="2"/>
        <v>24</v>
      </c>
      <c r="L101" s="50"/>
    </row>
    <row r="102" spans="1:12" ht="14.25" customHeight="1">
      <c r="A102" s="101" t="s">
        <v>720</v>
      </c>
      <c r="B102" s="52">
        <v>12</v>
      </c>
      <c r="C102" s="52">
        <v>39.69</v>
      </c>
      <c r="D102" s="52">
        <v>6</v>
      </c>
      <c r="E102" s="53">
        <v>205</v>
      </c>
      <c r="F102" s="50" t="str">
        <f>+VLOOKUP(E102,Participants!$A$1:$F$1000,2,FALSE)</f>
        <v>Emily Cramer</v>
      </c>
      <c r="G102" s="50" t="str">
        <f>+VLOOKUP(E102,Participants!$A$1:$F$1000,4,FALSE)</f>
        <v>AMA</v>
      </c>
      <c r="H102" s="50" t="str">
        <f>+VLOOKUP(E102,Participants!$A$1:$F$1000,5,FALSE)</f>
        <v>F</v>
      </c>
      <c r="I102" s="50">
        <f>+VLOOKUP(E102,Participants!$A$1:$F$1000,3,FALSE)</f>
        <v>5</v>
      </c>
      <c r="J102" s="50" t="str">
        <f>+VLOOKUP(E102,Participants!$A$1:$G$1000,7,FALSE)</f>
        <v>JV GIRLS</v>
      </c>
      <c r="K102" s="54">
        <f t="shared" si="2"/>
        <v>25</v>
      </c>
      <c r="L102" s="54"/>
    </row>
    <row r="103" spans="1:12" ht="14.25" customHeight="1">
      <c r="A103" s="101" t="s">
        <v>720</v>
      </c>
      <c r="B103" s="51">
        <v>11</v>
      </c>
      <c r="C103" s="51">
        <v>39.93</v>
      </c>
      <c r="D103" s="51">
        <v>7</v>
      </c>
      <c r="E103" s="51">
        <v>1026</v>
      </c>
      <c r="F103" s="50" t="str">
        <f>+VLOOKUP(E103,Participants!$A$1:$F$1000,2,FALSE)</f>
        <v>Noelle Ronnenberg</v>
      </c>
      <c r="G103" s="50" t="str">
        <f>+VLOOKUP(E103,Participants!$A$1:$F$1000,4,FALSE)</f>
        <v>KIL</v>
      </c>
      <c r="H103" s="50" t="str">
        <f>+VLOOKUP(E103,Participants!$A$1:$F$1000,5,FALSE)</f>
        <v xml:space="preserve">F </v>
      </c>
      <c r="I103" s="50">
        <f>+VLOOKUP(E103,Participants!$A$1:$F$1000,3,FALSE)</f>
        <v>5</v>
      </c>
      <c r="J103" s="50" t="str">
        <f>+VLOOKUP(E103,Participants!$A$1:$G$1000,7,FALSE)</f>
        <v>JV GIRLS</v>
      </c>
      <c r="K103" s="54">
        <f t="shared" si="2"/>
        <v>26</v>
      </c>
      <c r="L103" s="54"/>
    </row>
    <row r="104" spans="1:12" ht="14.25" customHeight="1">
      <c r="A104" s="101" t="s">
        <v>720</v>
      </c>
      <c r="B104" s="52">
        <v>12</v>
      </c>
      <c r="C104" s="52">
        <v>40.94</v>
      </c>
      <c r="D104" s="52">
        <v>4</v>
      </c>
      <c r="E104" s="53">
        <v>971</v>
      </c>
      <c r="F104" s="50" t="str">
        <f>+VLOOKUP(E104,Participants!$A$1:$F$1000,2,FALSE)</f>
        <v>Savannah Vogel</v>
      </c>
      <c r="G104" s="50" t="str">
        <f>+VLOOKUP(E104,Participants!$A$1:$F$1000,4,FALSE)</f>
        <v>BTA</v>
      </c>
      <c r="H104" s="50" t="str">
        <f>+VLOOKUP(E104,Participants!$A$1:$F$1000,5,FALSE)</f>
        <v>F</v>
      </c>
      <c r="I104" s="50">
        <f>+VLOOKUP(E104,Participants!$A$1:$F$1000,3,FALSE)</f>
        <v>5</v>
      </c>
      <c r="J104" s="50" t="str">
        <f>+VLOOKUP(E104,Participants!$A$1:$G$1000,7,FALSE)</f>
        <v>JV GIRLS</v>
      </c>
      <c r="K104" s="54">
        <f t="shared" si="2"/>
        <v>27</v>
      </c>
      <c r="L104" s="54"/>
    </row>
    <row r="105" spans="1:12" ht="14.25" customHeight="1">
      <c r="A105" s="101" t="s">
        <v>720</v>
      </c>
      <c r="B105" s="51">
        <v>11</v>
      </c>
      <c r="C105" s="51">
        <v>41.51</v>
      </c>
      <c r="D105" s="51">
        <v>2</v>
      </c>
      <c r="E105" s="51">
        <v>1117</v>
      </c>
      <c r="F105" s="50" t="str">
        <f>+VLOOKUP(E105,Participants!$A$1:$F$1000,2,FALSE)</f>
        <v>Amelia Ondos</v>
      </c>
      <c r="G105" s="50" t="str">
        <f>+VLOOKUP(E105,Participants!$A$1:$F$1000,4,FALSE)</f>
        <v>PHA</v>
      </c>
      <c r="H105" s="50" t="str">
        <f>+VLOOKUP(E105,Participants!$A$1:$F$1000,5,FALSE)</f>
        <v xml:space="preserve">F </v>
      </c>
      <c r="I105" s="50">
        <f>+VLOOKUP(E105,Participants!$A$1:$F$1000,3,FALSE)</f>
        <v>5</v>
      </c>
      <c r="J105" s="50" t="str">
        <f>+VLOOKUP(E105,Participants!$A$1:$G$1000,7,FALSE)</f>
        <v>JV GIRLS</v>
      </c>
      <c r="K105" s="54">
        <f t="shared" si="2"/>
        <v>28</v>
      </c>
      <c r="L105" s="54"/>
    </row>
    <row r="106" spans="1:12" ht="14.25" customHeight="1">
      <c r="A106" s="101" t="s">
        <v>720</v>
      </c>
      <c r="B106" s="51">
        <v>11</v>
      </c>
      <c r="C106" s="51">
        <v>42.27</v>
      </c>
      <c r="D106" s="51">
        <v>4</v>
      </c>
      <c r="E106" s="51">
        <v>1021</v>
      </c>
      <c r="F106" s="50" t="str">
        <f>+VLOOKUP(E106,Participants!$A$1:$F$1000,2,FALSE)</f>
        <v>Chloe Cole</v>
      </c>
      <c r="G106" s="50" t="str">
        <f>+VLOOKUP(E106,Participants!$A$1:$F$1000,4,FALSE)</f>
        <v>KIL</v>
      </c>
      <c r="H106" s="50" t="str">
        <f>+VLOOKUP(E106,Participants!$A$1:$F$1000,5,FALSE)</f>
        <v xml:space="preserve">F </v>
      </c>
      <c r="I106" s="50">
        <f>+VLOOKUP(E106,Participants!$A$1:$F$1000,3,FALSE)</f>
        <v>5</v>
      </c>
      <c r="J106" s="50" t="str">
        <f>+VLOOKUP(E106,Participants!$A$1:$G$1000,7,FALSE)</f>
        <v>JV GIRLS</v>
      </c>
      <c r="K106" s="54">
        <f t="shared" si="2"/>
        <v>29</v>
      </c>
      <c r="L106" s="54"/>
    </row>
    <row r="107" spans="1:12" ht="14.25" customHeight="1">
      <c r="A107" s="101" t="s">
        <v>720</v>
      </c>
      <c r="B107" s="51">
        <v>11</v>
      </c>
      <c r="C107" s="51">
        <v>43.06</v>
      </c>
      <c r="D107" s="51">
        <v>3</v>
      </c>
      <c r="E107" s="51">
        <v>583</v>
      </c>
      <c r="F107" s="50" t="str">
        <f>+VLOOKUP(E107,Participants!$A$1:$F$1000,2,FALSE)</f>
        <v>Sarah Mlecko</v>
      </c>
      <c r="G107" s="50" t="str">
        <f>+VLOOKUP(E107,Participants!$A$1:$F$1000,4,FALSE)</f>
        <v>BFS</v>
      </c>
      <c r="H107" s="50" t="str">
        <f>+VLOOKUP(E107,Participants!$A$1:$F$1000,5,FALSE)</f>
        <v>F</v>
      </c>
      <c r="I107" s="50">
        <f>+VLOOKUP(E107,Participants!$A$1:$F$1000,3,FALSE)</f>
        <v>5</v>
      </c>
      <c r="J107" s="50" t="str">
        <f>+VLOOKUP(E107,Participants!$A$1:$G$1000,7,FALSE)</f>
        <v>JV GIRLS</v>
      </c>
      <c r="K107" s="54">
        <f t="shared" si="2"/>
        <v>30</v>
      </c>
      <c r="L107" s="54"/>
    </row>
    <row r="108" spans="1:12" ht="14.25" customHeight="1">
      <c r="A108" s="101" t="s">
        <v>720</v>
      </c>
      <c r="B108" s="52">
        <v>12</v>
      </c>
      <c r="C108" s="52">
        <v>46.19</v>
      </c>
      <c r="D108" s="52">
        <v>7</v>
      </c>
      <c r="E108" s="52">
        <v>1005</v>
      </c>
      <c r="F108" s="50" t="str">
        <f>+VLOOKUP(E108,Participants!$A$1:$F$1000,2,FALSE)</f>
        <v>Isabella Gamez</v>
      </c>
      <c r="G108" s="50" t="str">
        <f>+VLOOKUP(E108,Participants!$A$1:$F$1000,4,FALSE)</f>
        <v>KIL</v>
      </c>
      <c r="H108" s="50" t="str">
        <f>+VLOOKUP(E108,Participants!$A$1:$F$1000,5,FALSE)</f>
        <v xml:space="preserve">F </v>
      </c>
      <c r="I108" s="50">
        <f>+VLOOKUP(E108,Participants!$A$1:$F$1000,3,FALSE)</f>
        <v>5</v>
      </c>
      <c r="J108" s="50" t="str">
        <f>+VLOOKUP(E108,Participants!$A$1:$G$1000,7,FALSE)</f>
        <v>JV GIRLS</v>
      </c>
      <c r="K108" s="54">
        <f t="shared" si="2"/>
        <v>31</v>
      </c>
      <c r="L108" s="54"/>
    </row>
    <row r="109" spans="1:12" ht="14.25" customHeight="1">
      <c r="A109" s="101" t="s">
        <v>720</v>
      </c>
      <c r="B109" s="52">
        <v>12</v>
      </c>
      <c r="C109" s="52">
        <v>46.77</v>
      </c>
      <c r="D109" s="52">
        <v>5</v>
      </c>
      <c r="E109" s="52">
        <v>1027</v>
      </c>
      <c r="F109" s="50" t="str">
        <f>+VLOOKUP(E109,Participants!$A$1:$F$1000,2,FALSE)</f>
        <v>Rachel Barry</v>
      </c>
      <c r="G109" s="50" t="str">
        <f>+VLOOKUP(E109,Participants!$A$1:$F$1000,4,FALSE)</f>
        <v>KIL</v>
      </c>
      <c r="H109" s="50" t="str">
        <f>+VLOOKUP(E109,Participants!$A$1:$F$1000,5,FALSE)</f>
        <v xml:space="preserve">F </v>
      </c>
      <c r="I109" s="50">
        <f>+VLOOKUP(E109,Participants!$A$1:$F$1000,3,FALSE)</f>
        <v>5</v>
      </c>
      <c r="J109" s="50" t="str">
        <f>+VLOOKUP(E109,Participants!$A$1:$G$1000,7,FALSE)</f>
        <v>JV GIRLS</v>
      </c>
      <c r="K109" s="54">
        <f t="shared" si="2"/>
        <v>32</v>
      </c>
      <c r="L109" s="54"/>
    </row>
    <row r="110" spans="1:12" ht="14.25" customHeight="1">
      <c r="A110" s="101" t="s">
        <v>720</v>
      </c>
      <c r="B110" s="48">
        <v>13</v>
      </c>
      <c r="C110" s="48"/>
      <c r="D110" s="48">
        <v>5</v>
      </c>
      <c r="E110" s="51"/>
      <c r="F110" s="50" t="e">
        <f>+VLOOKUP(E110,Participants!$A$1:$F$1000,2,FALSE)</f>
        <v>#N/A</v>
      </c>
      <c r="G110" s="50" t="e">
        <f>+VLOOKUP(E110,Participants!$A$1:$F$1000,4,FALSE)</f>
        <v>#N/A</v>
      </c>
      <c r="H110" s="50" t="e">
        <f>+VLOOKUP(E110,Participants!$A$1:$F$1000,5,FALSE)</f>
        <v>#N/A</v>
      </c>
      <c r="I110" s="50" t="e">
        <f>+VLOOKUP(E110,Participants!$A$1:$F$1000,3,FALSE)</f>
        <v>#N/A</v>
      </c>
      <c r="J110" s="50" t="e">
        <f>+VLOOKUP(E110,Participants!$A$1:$G$1000,7,FALSE)</f>
        <v>#N/A</v>
      </c>
      <c r="K110" s="50"/>
      <c r="L110" s="50"/>
    </row>
    <row r="111" spans="1:12" ht="14.25" customHeight="1">
      <c r="A111" s="101" t="s">
        <v>720</v>
      </c>
      <c r="B111" s="51">
        <v>17</v>
      </c>
      <c r="C111" s="51">
        <v>30.83</v>
      </c>
      <c r="D111" s="51">
        <v>1</v>
      </c>
      <c r="E111" s="51">
        <v>1048</v>
      </c>
      <c r="F111" s="50" t="str">
        <f>+VLOOKUP(E111,Participants!$A$1:$F$1000,2,FALSE)</f>
        <v>Nicholas Gnandt</v>
      </c>
      <c r="G111" s="50" t="str">
        <f>+VLOOKUP(E111,Participants!$A$1:$F$1000,4,FALSE)</f>
        <v>KIL</v>
      </c>
      <c r="H111" s="50" t="str">
        <f>+VLOOKUP(E111,Participants!$A$1:$F$1000,5,FALSE)</f>
        <v>M</v>
      </c>
      <c r="I111" s="50">
        <f>+VLOOKUP(E111,Participants!$A$1:$F$1000,3,FALSE)</f>
        <v>5</v>
      </c>
      <c r="J111" s="50" t="str">
        <f>+VLOOKUP(E111,Participants!$A$1:$G$1000,7,FALSE)</f>
        <v>JV BOYS</v>
      </c>
      <c r="K111" s="50">
        <v>1</v>
      </c>
      <c r="L111" s="54">
        <v>10</v>
      </c>
    </row>
    <row r="112" spans="1:12" ht="14.25" customHeight="1">
      <c r="A112" s="101" t="s">
        <v>720</v>
      </c>
      <c r="B112" s="51">
        <v>17</v>
      </c>
      <c r="C112" s="51">
        <v>31.06</v>
      </c>
      <c r="D112" s="51">
        <v>4</v>
      </c>
      <c r="E112" s="51">
        <v>1051</v>
      </c>
      <c r="F112" s="50" t="str">
        <f>+VLOOKUP(E112,Participants!$A$1:$F$1000,2,FALSE)</f>
        <v>Andrew Spalvieri</v>
      </c>
      <c r="G112" s="50" t="str">
        <f>+VLOOKUP(E112,Participants!$A$1:$F$1000,4,FALSE)</f>
        <v>KIL</v>
      </c>
      <c r="H112" s="50" t="str">
        <f>+VLOOKUP(E112,Participants!$A$1:$F$1000,5,FALSE)</f>
        <v>M</v>
      </c>
      <c r="I112" s="50">
        <f>+VLOOKUP(E112,Participants!$A$1:$F$1000,3,FALSE)</f>
        <v>6</v>
      </c>
      <c r="J112" s="50" t="str">
        <f>+VLOOKUP(E112,Participants!$A$1:$G$1000,7,FALSE)</f>
        <v>JV BOYS</v>
      </c>
      <c r="K112" s="50">
        <f>K111+1</f>
        <v>2</v>
      </c>
      <c r="L112" s="54">
        <v>8</v>
      </c>
    </row>
    <row r="113" spans="1:12" ht="14.25" customHeight="1">
      <c r="A113" s="101" t="s">
        <v>720</v>
      </c>
      <c r="B113" s="51">
        <v>17</v>
      </c>
      <c r="C113" s="51">
        <v>32.75</v>
      </c>
      <c r="D113" s="51">
        <v>5</v>
      </c>
      <c r="E113" s="51">
        <v>417</v>
      </c>
      <c r="F113" s="50" t="str">
        <f>+VLOOKUP(E113,Participants!$A$1:$F$1000,2,FALSE)</f>
        <v>Beau Peterson</v>
      </c>
      <c r="G113" s="50" t="str">
        <f>+VLOOKUP(E113,Participants!$A$1:$F$1000,4,FALSE)</f>
        <v>STT</v>
      </c>
      <c r="H113" s="50" t="str">
        <f>+VLOOKUP(E113,Participants!$A$1:$F$1000,5,FALSE)</f>
        <v>M</v>
      </c>
      <c r="I113" s="50">
        <f>+VLOOKUP(E113,Participants!$A$1:$F$1000,3,FALSE)</f>
        <v>5</v>
      </c>
      <c r="J113" s="50" t="str">
        <f>+VLOOKUP(E113,Participants!$A$1:$G$1000,7,FALSE)</f>
        <v>JV BOYS</v>
      </c>
      <c r="K113" s="50">
        <f t="shared" ref="K113:K125" si="3">K112+1</f>
        <v>3</v>
      </c>
      <c r="L113" s="54">
        <v>6</v>
      </c>
    </row>
    <row r="114" spans="1:12" ht="14.25" customHeight="1">
      <c r="A114" s="101" t="s">
        <v>720</v>
      </c>
      <c r="B114" s="51">
        <v>17</v>
      </c>
      <c r="C114" s="51">
        <v>33.14</v>
      </c>
      <c r="D114" s="51">
        <v>6</v>
      </c>
      <c r="E114" s="51">
        <v>597</v>
      </c>
      <c r="F114" s="50" t="str">
        <f>+VLOOKUP(E114,Participants!$A$1:$F$1000,2,FALSE)</f>
        <v>Rylan Greene</v>
      </c>
      <c r="G114" s="50" t="str">
        <f>+VLOOKUP(E114,Participants!$A$1:$F$1000,4,FALSE)</f>
        <v>BFS</v>
      </c>
      <c r="H114" s="50" t="str">
        <f>+VLOOKUP(E114,Participants!$A$1:$F$1000,5,FALSE)</f>
        <v>M</v>
      </c>
      <c r="I114" s="50">
        <f>+VLOOKUP(E114,Participants!$A$1:$F$1000,3,FALSE)</f>
        <v>6</v>
      </c>
      <c r="J114" s="50" t="str">
        <f>+VLOOKUP(E114,Participants!$A$1:$G$1000,7,FALSE)</f>
        <v>JV BOYS</v>
      </c>
      <c r="K114" s="50">
        <f t="shared" si="3"/>
        <v>4</v>
      </c>
      <c r="L114" s="54">
        <v>5</v>
      </c>
    </row>
    <row r="115" spans="1:12" ht="14.25" customHeight="1">
      <c r="A115" s="101" t="s">
        <v>720</v>
      </c>
      <c r="B115" s="52">
        <v>16</v>
      </c>
      <c r="C115" s="52">
        <v>33.78</v>
      </c>
      <c r="D115" s="52">
        <v>8</v>
      </c>
      <c r="E115" s="53">
        <v>1053</v>
      </c>
      <c r="F115" s="50" t="str">
        <f>+VLOOKUP(E115,Participants!$A$1:$F$1000,2,FALSE)</f>
        <v>Dominic Verdi</v>
      </c>
      <c r="G115" s="50" t="str">
        <f>+VLOOKUP(E115,Participants!$A$1:$F$1000,4,FALSE)</f>
        <v>KIL</v>
      </c>
      <c r="H115" s="50" t="str">
        <f>+VLOOKUP(E115,Participants!$A$1:$F$1000,5,FALSE)</f>
        <v>M</v>
      </c>
      <c r="I115" s="50">
        <f>+VLOOKUP(E115,Participants!$A$1:$F$1000,3,FALSE)</f>
        <v>6</v>
      </c>
      <c r="J115" s="50" t="str">
        <f>+VLOOKUP(E115,Participants!$A$1:$G$1000,7,FALSE)</f>
        <v>JV BOYS</v>
      </c>
      <c r="K115" s="50">
        <f t="shared" si="3"/>
        <v>5</v>
      </c>
      <c r="L115" s="54">
        <v>4</v>
      </c>
    </row>
    <row r="116" spans="1:12" ht="14.25" customHeight="1">
      <c r="A116" s="101" t="s">
        <v>720</v>
      </c>
      <c r="B116" s="52">
        <v>16</v>
      </c>
      <c r="C116" s="52">
        <v>34.450000000000003</v>
      </c>
      <c r="D116" s="52">
        <v>1</v>
      </c>
      <c r="E116" s="53">
        <v>1043</v>
      </c>
      <c r="F116" s="50" t="str">
        <f>+VLOOKUP(E116,Participants!$A$1:$F$1000,2,FALSE)</f>
        <v>Thomas Baier</v>
      </c>
      <c r="G116" s="50" t="str">
        <f>+VLOOKUP(E116,Participants!$A$1:$F$1000,4,FALSE)</f>
        <v>KIL</v>
      </c>
      <c r="H116" s="50" t="str">
        <f>+VLOOKUP(E116,Participants!$A$1:$F$1000,5,FALSE)</f>
        <v>M</v>
      </c>
      <c r="I116" s="50">
        <f>+VLOOKUP(E116,Participants!$A$1:$F$1000,3,FALSE)</f>
        <v>5</v>
      </c>
      <c r="J116" s="50" t="str">
        <f>+VLOOKUP(E116,Participants!$A$1:$G$1000,7,FALSE)</f>
        <v>JV BOYS</v>
      </c>
      <c r="K116" s="50">
        <f t="shared" si="3"/>
        <v>6</v>
      </c>
      <c r="L116" s="54">
        <v>3</v>
      </c>
    </row>
    <row r="117" spans="1:12" ht="14.25" customHeight="1">
      <c r="A117" s="101" t="s">
        <v>720</v>
      </c>
      <c r="B117" s="51">
        <v>17</v>
      </c>
      <c r="C117" s="51">
        <v>36.01</v>
      </c>
      <c r="D117" s="51">
        <v>2</v>
      </c>
      <c r="E117" s="51">
        <v>516</v>
      </c>
      <c r="F117" s="50" t="str">
        <f>+VLOOKUP(E117,Participants!$A$1:$F$1000,2,FALSE)</f>
        <v>Liam Lawson</v>
      </c>
      <c r="G117" s="50" t="str">
        <f>+VLOOKUP(E117,Participants!$A$1:$F$1000,4,FALSE)</f>
        <v>STT</v>
      </c>
      <c r="H117" s="50" t="str">
        <f>+VLOOKUP(E117,Participants!$A$1:$F$1000,5,FALSE)</f>
        <v>M</v>
      </c>
      <c r="I117" s="50">
        <f>+VLOOKUP(E117,Participants!$A$1:$F$1000,3,FALSE)</f>
        <v>5</v>
      </c>
      <c r="J117" s="50" t="str">
        <f>+VLOOKUP(E117,Participants!$A$1:$G$1000,7,FALSE)</f>
        <v>JV BOYS</v>
      </c>
      <c r="K117" s="50">
        <f t="shared" si="3"/>
        <v>7</v>
      </c>
      <c r="L117" s="54">
        <v>2</v>
      </c>
    </row>
    <row r="118" spans="1:12" ht="14.25" customHeight="1">
      <c r="A118" s="101" t="s">
        <v>720</v>
      </c>
      <c r="B118" s="52">
        <v>16</v>
      </c>
      <c r="C118" s="52">
        <v>37.659999999999997</v>
      </c>
      <c r="D118" s="52">
        <v>2</v>
      </c>
      <c r="E118" s="53">
        <v>882</v>
      </c>
      <c r="F118" s="50" t="str">
        <f>+VLOOKUP(E118,Participants!$A$1:$F$1000,2,FALSE)</f>
        <v>Vito Bianco</v>
      </c>
      <c r="G118" s="50" t="str">
        <f>+VLOOKUP(E118,Participants!$A$1:$F$1000,4,FALSE)</f>
        <v>SSPP</v>
      </c>
      <c r="H118" s="50" t="str">
        <f>+VLOOKUP(E118,Participants!$A$1:$F$1000,5,FALSE)</f>
        <v>M</v>
      </c>
      <c r="I118" s="50">
        <f>+VLOOKUP(E118,Participants!$A$1:$F$1000,3,FALSE)</f>
        <v>6</v>
      </c>
      <c r="J118" s="50" t="str">
        <f>+VLOOKUP(E118,Participants!$A$1:$G$1000,7,FALSE)</f>
        <v>JV BOYS</v>
      </c>
      <c r="K118" s="50">
        <f t="shared" si="3"/>
        <v>8</v>
      </c>
      <c r="L118" s="54">
        <v>1</v>
      </c>
    </row>
    <row r="119" spans="1:12" ht="14.25" customHeight="1">
      <c r="A119" s="101" t="s">
        <v>720</v>
      </c>
      <c r="B119" s="53">
        <v>16</v>
      </c>
      <c r="C119" s="53">
        <v>37.840000000000003</v>
      </c>
      <c r="D119" s="53">
        <v>6</v>
      </c>
      <c r="E119" s="53">
        <v>1115</v>
      </c>
      <c r="F119" s="50" t="str">
        <f>+VLOOKUP(E119,Participants!$A$1:$F$1000,2,FALSE)</f>
        <v>Eric Wheeler</v>
      </c>
      <c r="G119" s="50" t="str">
        <f>+VLOOKUP(E119,Participants!$A$1:$F$1000,4,FALSE)</f>
        <v>PHA</v>
      </c>
      <c r="H119" s="50" t="str">
        <f>+VLOOKUP(E119,Participants!$A$1:$F$1000,5,FALSE)</f>
        <v>M</v>
      </c>
      <c r="I119" s="50">
        <f>+VLOOKUP(E119,Participants!$A$1:$F$1000,3,FALSE)</f>
        <v>5</v>
      </c>
      <c r="J119" s="50" t="str">
        <f>+VLOOKUP(E119,Participants!$A$1:$G$1000,7,FALSE)</f>
        <v>JV BOYS</v>
      </c>
      <c r="K119" s="50">
        <f t="shared" si="3"/>
        <v>9</v>
      </c>
      <c r="L119" s="50"/>
    </row>
    <row r="120" spans="1:12" ht="14.25" customHeight="1">
      <c r="A120" s="101" t="s">
        <v>720</v>
      </c>
      <c r="B120" s="53">
        <v>16</v>
      </c>
      <c r="C120" s="53">
        <v>37.94</v>
      </c>
      <c r="D120" s="53">
        <v>3</v>
      </c>
      <c r="E120" s="53">
        <v>190</v>
      </c>
      <c r="F120" s="50" t="str">
        <f>+VLOOKUP(E120,Participants!$A$1:$F$1000,2,FALSE)</f>
        <v>Jonah Loboda</v>
      </c>
      <c r="G120" s="50" t="str">
        <f>+VLOOKUP(E120,Participants!$A$1:$F$1000,4,FALSE)</f>
        <v>AMA</v>
      </c>
      <c r="H120" s="50" t="str">
        <f>+VLOOKUP(E120,Participants!$A$1:$F$1000,5,FALSE)</f>
        <v>M</v>
      </c>
      <c r="I120" s="50">
        <f>+VLOOKUP(E120,Participants!$A$1:$F$1000,3,FALSE)</f>
        <v>6</v>
      </c>
      <c r="J120" s="50" t="str">
        <f>+VLOOKUP(E120,Participants!$A$1:$G$1000,7,FALSE)</f>
        <v>JV BOYS</v>
      </c>
      <c r="K120" s="50">
        <f t="shared" si="3"/>
        <v>10</v>
      </c>
      <c r="L120" s="50"/>
    </row>
    <row r="121" spans="1:12" ht="14.25" customHeight="1">
      <c r="A121" s="101" t="s">
        <v>720</v>
      </c>
      <c r="B121" s="53">
        <v>16</v>
      </c>
      <c r="C121" s="53">
        <v>39.08</v>
      </c>
      <c r="D121" s="53">
        <v>5</v>
      </c>
      <c r="E121" s="53">
        <v>594</v>
      </c>
      <c r="F121" s="50" t="str">
        <f>+VLOOKUP(E121,Participants!$A$1:$F$1000,2,FALSE)</f>
        <v>Isaiah Thomas</v>
      </c>
      <c r="G121" s="50" t="str">
        <f>+VLOOKUP(E121,Participants!$A$1:$F$1000,4,FALSE)</f>
        <v>BFS</v>
      </c>
      <c r="H121" s="50" t="str">
        <f>+VLOOKUP(E121,Participants!$A$1:$F$1000,5,FALSE)</f>
        <v>M</v>
      </c>
      <c r="I121" s="50">
        <f>+VLOOKUP(E121,Participants!$A$1:$F$1000,3,FALSE)</f>
        <v>5</v>
      </c>
      <c r="J121" s="50" t="str">
        <f>+VLOOKUP(E121,Participants!$A$1:$G$1000,7,FALSE)</f>
        <v>JV BOYS</v>
      </c>
      <c r="K121" s="50">
        <f t="shared" si="3"/>
        <v>11</v>
      </c>
      <c r="L121" s="50"/>
    </row>
    <row r="122" spans="1:12" ht="14.25" customHeight="1">
      <c r="A122" s="101" t="s">
        <v>720</v>
      </c>
      <c r="B122" s="48">
        <v>17</v>
      </c>
      <c r="C122" s="48">
        <v>40.18</v>
      </c>
      <c r="D122" s="48">
        <v>3</v>
      </c>
      <c r="E122" s="51">
        <v>186</v>
      </c>
      <c r="F122" s="50" t="str">
        <f>+VLOOKUP(E122,Participants!$A$1:$F$1000,2,FALSE)</f>
        <v>Nathan Hannan</v>
      </c>
      <c r="G122" s="50" t="str">
        <f>+VLOOKUP(E122,Participants!$A$1:$F$1000,4,FALSE)</f>
        <v>AMA</v>
      </c>
      <c r="H122" s="50" t="str">
        <f>+VLOOKUP(E122,Participants!$A$1:$F$1000,5,FALSE)</f>
        <v>M</v>
      </c>
      <c r="I122" s="50">
        <f>+VLOOKUP(E122,Participants!$A$1:$F$1000,3,FALSE)</f>
        <v>6</v>
      </c>
      <c r="J122" s="50" t="str">
        <f>+VLOOKUP(E122,Participants!$A$1:$G$1000,7,FALSE)</f>
        <v>JV BOYS</v>
      </c>
      <c r="K122" s="50">
        <f t="shared" si="3"/>
        <v>12</v>
      </c>
      <c r="L122" s="50"/>
    </row>
    <row r="123" spans="1:12" ht="14.25" customHeight="1">
      <c r="A123" s="101" t="s">
        <v>720</v>
      </c>
      <c r="B123" s="53">
        <v>16</v>
      </c>
      <c r="C123" s="53">
        <v>40.799999999999997</v>
      </c>
      <c r="D123" s="53">
        <v>4</v>
      </c>
      <c r="E123" s="53">
        <v>437</v>
      </c>
      <c r="F123" s="50" t="str">
        <f>+VLOOKUP(E123,Participants!$A$1:$F$1000,2,FALSE)</f>
        <v>Samuel Dumblosky</v>
      </c>
      <c r="G123" s="50" t="str">
        <f>+VLOOKUP(E123,Participants!$A$1:$F$1000,4,FALSE)</f>
        <v>STT</v>
      </c>
      <c r="H123" s="50" t="str">
        <f>+VLOOKUP(E123,Participants!$A$1:$F$1000,5,FALSE)</f>
        <v>M</v>
      </c>
      <c r="I123" s="50">
        <f>+VLOOKUP(E123,Participants!$A$1:$F$1000,3,FALSE)</f>
        <v>5</v>
      </c>
      <c r="J123" s="50" t="str">
        <f>+VLOOKUP(E123,Participants!$A$1:$G$1000,7,FALSE)</f>
        <v>JV BOYS</v>
      </c>
      <c r="K123" s="50">
        <f t="shared" si="3"/>
        <v>13</v>
      </c>
      <c r="L123" s="50"/>
    </row>
    <row r="124" spans="1:12" ht="14.25" customHeight="1">
      <c r="A124" s="101" t="s">
        <v>720</v>
      </c>
      <c r="B124" s="48">
        <v>17</v>
      </c>
      <c r="C124" s="48">
        <v>50.85</v>
      </c>
      <c r="D124" s="48">
        <v>7</v>
      </c>
      <c r="E124" s="51">
        <v>1120</v>
      </c>
      <c r="F124" s="50" t="str">
        <f>+VLOOKUP(E124,Participants!$A$1:$F$1000,2,FALSE)</f>
        <v>Andrew Beaman</v>
      </c>
      <c r="G124" s="50" t="str">
        <f>+VLOOKUP(E124,Participants!$A$1:$F$1000,4,FALSE)</f>
        <v>PHA</v>
      </c>
      <c r="H124" s="50" t="str">
        <f>+VLOOKUP(E124,Participants!$A$1:$F$1000,5,FALSE)</f>
        <v>M</v>
      </c>
      <c r="I124" s="50">
        <f>+VLOOKUP(E124,Participants!$A$1:$F$1000,3,FALSE)</f>
        <v>5</v>
      </c>
      <c r="J124" s="50" t="str">
        <f>+VLOOKUP(E124,Participants!$A$1:$G$1000,7,FALSE)</f>
        <v>JV BOYS</v>
      </c>
      <c r="K124" s="50">
        <f t="shared" si="3"/>
        <v>14</v>
      </c>
      <c r="L124" s="50"/>
    </row>
    <row r="125" spans="1:12" ht="14.25" customHeight="1">
      <c r="A125" s="101" t="s">
        <v>720</v>
      </c>
      <c r="B125" s="53">
        <v>16</v>
      </c>
      <c r="C125" s="53">
        <v>62.12</v>
      </c>
      <c r="D125" s="53">
        <v>7</v>
      </c>
      <c r="E125" s="53">
        <v>432</v>
      </c>
      <c r="F125" s="50" t="str">
        <f>+VLOOKUP(E125,Participants!$A$1:$F$1000,2,FALSE)</f>
        <v>Brian Hogle</v>
      </c>
      <c r="G125" s="50" t="str">
        <f>+VLOOKUP(E125,Participants!$A$1:$F$1000,4,FALSE)</f>
        <v>STT</v>
      </c>
      <c r="H125" s="50" t="str">
        <f>+VLOOKUP(E125,Participants!$A$1:$F$1000,5,FALSE)</f>
        <v>M</v>
      </c>
      <c r="I125" s="50">
        <f>+VLOOKUP(E125,Participants!$A$1:$F$1000,3,FALSE)</f>
        <v>5</v>
      </c>
      <c r="J125" s="50" t="str">
        <f>+VLOOKUP(E125,Participants!$A$1:$G$1000,7,FALSE)</f>
        <v>JV BOYS</v>
      </c>
      <c r="K125" s="50">
        <f t="shared" si="3"/>
        <v>15</v>
      </c>
      <c r="L125" s="50"/>
    </row>
    <row r="126" spans="1:12" ht="14.25" customHeight="1">
      <c r="A126" s="101" t="s">
        <v>720</v>
      </c>
      <c r="B126" s="48">
        <v>17</v>
      </c>
      <c r="C126" s="48"/>
      <c r="D126" s="48">
        <v>8</v>
      </c>
      <c r="E126" s="48"/>
      <c r="F126" s="50" t="e">
        <f>+VLOOKUP(E126,Participants!$A$1:$F$1000,2,FALSE)</f>
        <v>#N/A</v>
      </c>
      <c r="G126" s="50" t="e">
        <f>+VLOOKUP(E126,Participants!$A$1:$F$1000,4,FALSE)</f>
        <v>#N/A</v>
      </c>
      <c r="H126" s="50" t="e">
        <f>+VLOOKUP(E126,Participants!$A$1:$F$1000,5,FALSE)</f>
        <v>#N/A</v>
      </c>
      <c r="I126" s="50" t="e">
        <f>+VLOOKUP(E126,Participants!$A$1:$F$1000,3,FALSE)</f>
        <v>#N/A</v>
      </c>
      <c r="J126" s="50" t="e">
        <f>+VLOOKUP(E126,Participants!$A$1:$G$1000,7,FALSE)</f>
        <v>#N/A</v>
      </c>
      <c r="K126" s="50"/>
      <c r="L126" s="50"/>
    </row>
    <row r="127" spans="1:12" ht="14.25" customHeight="1">
      <c r="A127" s="101" t="s">
        <v>720</v>
      </c>
      <c r="B127" s="52">
        <v>18</v>
      </c>
      <c r="C127" s="52">
        <v>29.16</v>
      </c>
      <c r="D127" s="52">
        <v>6</v>
      </c>
      <c r="E127" s="53">
        <v>1061</v>
      </c>
      <c r="F127" s="50" t="str">
        <f>+VLOOKUP(E127,Participants!$A$1:$F$1000,2,FALSE)</f>
        <v>Julia Siket</v>
      </c>
      <c r="G127" s="50" t="str">
        <f>+VLOOKUP(E127,Participants!$A$1:$F$1000,4,FALSE)</f>
        <v>KIL</v>
      </c>
      <c r="H127" s="50" t="str">
        <f>+VLOOKUP(E127,Participants!$A$1:$F$1000,5,FALSE)</f>
        <v xml:space="preserve">F </v>
      </c>
      <c r="I127" s="50">
        <f>+VLOOKUP(E127,Participants!$A$1:$F$1000,3,FALSE)</f>
        <v>7</v>
      </c>
      <c r="J127" s="50" t="str">
        <f>+VLOOKUP(E127,Participants!$A$1:$G$1000,7,FALSE)</f>
        <v>VARSITY GIRLS</v>
      </c>
      <c r="K127" s="54">
        <v>1</v>
      </c>
      <c r="L127" s="54">
        <v>10</v>
      </c>
    </row>
    <row r="128" spans="1:12" ht="14.25" customHeight="1">
      <c r="A128" s="101" t="s">
        <v>720</v>
      </c>
      <c r="B128" s="52">
        <v>18</v>
      </c>
      <c r="C128" s="52">
        <v>29.44</v>
      </c>
      <c r="D128" s="52">
        <v>4</v>
      </c>
      <c r="E128" s="53">
        <v>978</v>
      </c>
      <c r="F128" s="50" t="str">
        <f>+VLOOKUP(E128,Participants!$A$1:$F$1000,2,FALSE)</f>
        <v>Ella Eiler</v>
      </c>
      <c r="G128" s="50" t="str">
        <f>+VLOOKUP(E128,Participants!$A$1:$F$1000,4,FALSE)</f>
        <v>BTA</v>
      </c>
      <c r="H128" s="50" t="str">
        <f>+VLOOKUP(E128,Participants!$A$1:$F$1000,5,FALSE)</f>
        <v>F</v>
      </c>
      <c r="I128" s="50">
        <f>+VLOOKUP(E128,Participants!$A$1:$F$1000,3,FALSE)</f>
        <v>7</v>
      </c>
      <c r="J128" s="50" t="str">
        <f>+VLOOKUP(E128,Participants!$A$1:$G$1000,7,FALSE)</f>
        <v>VARSITY GIRLS</v>
      </c>
      <c r="K128" s="54">
        <f>K127+1</f>
        <v>2</v>
      </c>
      <c r="L128" s="54">
        <v>8</v>
      </c>
    </row>
    <row r="129" spans="1:12" ht="14.25" customHeight="1">
      <c r="A129" s="101" t="s">
        <v>720</v>
      </c>
      <c r="B129" s="52">
        <v>18</v>
      </c>
      <c r="C129" s="52">
        <v>29.86</v>
      </c>
      <c r="D129" s="52">
        <v>5</v>
      </c>
      <c r="E129" s="53">
        <v>608</v>
      </c>
      <c r="F129" s="50" t="str">
        <f>+VLOOKUP(E129,Participants!$A$1:$F$1000,2,FALSE)</f>
        <v>Jocelyn roofner</v>
      </c>
      <c r="G129" s="50" t="str">
        <f>+VLOOKUP(E129,Participants!$A$1:$F$1000,4,FALSE)</f>
        <v>BFS</v>
      </c>
      <c r="H129" s="50" t="str">
        <f>+VLOOKUP(E129,Participants!$A$1:$F$1000,5,FALSE)</f>
        <v>F</v>
      </c>
      <c r="I129" s="50">
        <f>+VLOOKUP(E129,Participants!$A$1:$F$1000,3,FALSE)</f>
        <v>7</v>
      </c>
      <c r="J129" s="50" t="str">
        <f>+VLOOKUP(E129,Participants!$A$1:$G$1000,7,FALSE)</f>
        <v>VARSITY GIRLS</v>
      </c>
      <c r="K129" s="54">
        <f t="shared" ref="K129:K146" si="4">K128+1</f>
        <v>3</v>
      </c>
      <c r="L129" s="54">
        <v>6</v>
      </c>
    </row>
    <row r="130" spans="1:12" ht="14.25" customHeight="1">
      <c r="A130" s="101" t="s">
        <v>720</v>
      </c>
      <c r="B130" s="52">
        <v>18</v>
      </c>
      <c r="C130" s="52">
        <v>29.88</v>
      </c>
      <c r="D130" s="52">
        <v>8</v>
      </c>
      <c r="E130" s="53">
        <v>241</v>
      </c>
      <c r="F130" s="50" t="str">
        <f>+VLOOKUP(E130,Participants!$A$1:$F$1000,2,FALSE)</f>
        <v>Vienna DiPaolo</v>
      </c>
      <c r="G130" s="50" t="str">
        <f>+VLOOKUP(E130,Participants!$A$1:$F$1000,4,FALSE)</f>
        <v>AMA</v>
      </c>
      <c r="H130" s="50" t="str">
        <f>+VLOOKUP(E130,Participants!$A$1:$F$1000,5,FALSE)</f>
        <v>F</v>
      </c>
      <c r="I130" s="50">
        <f>+VLOOKUP(E130,Participants!$A$1:$F$1000,3,FALSE)</f>
        <v>7</v>
      </c>
      <c r="J130" s="50" t="str">
        <f>+VLOOKUP(E130,Participants!$A$1:$G$1000,7,FALSE)</f>
        <v>VARSITY GIRLS</v>
      </c>
      <c r="K130" s="54">
        <f t="shared" si="4"/>
        <v>4</v>
      </c>
      <c r="L130" s="54">
        <v>5</v>
      </c>
    </row>
    <row r="131" spans="1:12" ht="14.25" customHeight="1">
      <c r="A131" s="101" t="s">
        <v>720</v>
      </c>
      <c r="B131" s="52">
        <v>18</v>
      </c>
      <c r="C131" s="52">
        <v>30.93</v>
      </c>
      <c r="D131" s="52">
        <v>1</v>
      </c>
      <c r="E131" s="53">
        <v>1056</v>
      </c>
      <c r="F131" s="50" t="str">
        <f>+VLOOKUP(E131,Participants!$A$1:$F$1000,2,FALSE)</f>
        <v>Kassidy Flynn</v>
      </c>
      <c r="G131" s="50" t="str">
        <f>+VLOOKUP(E131,Participants!$A$1:$F$1000,4,FALSE)</f>
        <v>KIL</v>
      </c>
      <c r="H131" s="50" t="str">
        <f>+VLOOKUP(E131,Participants!$A$1:$F$1000,5,FALSE)</f>
        <v xml:space="preserve">F </v>
      </c>
      <c r="I131" s="50">
        <f>+VLOOKUP(E131,Participants!$A$1:$F$1000,3,FALSE)</f>
        <v>7</v>
      </c>
      <c r="J131" s="50" t="str">
        <f>+VLOOKUP(E131,Participants!$A$1:$G$1000,7,FALSE)</f>
        <v>VARSITY GIRLS</v>
      </c>
      <c r="K131" s="54">
        <f t="shared" si="4"/>
        <v>5</v>
      </c>
      <c r="L131" s="54">
        <v>4</v>
      </c>
    </row>
    <row r="132" spans="1:12" ht="14.25" customHeight="1">
      <c r="A132" s="101" t="s">
        <v>720</v>
      </c>
      <c r="B132" s="52">
        <v>18</v>
      </c>
      <c r="C132" s="51">
        <v>31.23</v>
      </c>
      <c r="D132" s="51">
        <v>4</v>
      </c>
      <c r="E132" s="51">
        <v>985</v>
      </c>
      <c r="F132" s="50" t="str">
        <f>+VLOOKUP(E132,Participants!$A$1:$F$1000,2,FALSE)</f>
        <v>Chloe Fettis</v>
      </c>
      <c r="G132" s="50" t="str">
        <f>+VLOOKUP(E132,Participants!$A$1:$F$1000,4,FALSE)</f>
        <v>BTA</v>
      </c>
      <c r="H132" s="50" t="str">
        <f>+VLOOKUP(E132,Participants!$A$1:$F$1000,5,FALSE)</f>
        <v>F</v>
      </c>
      <c r="I132" s="50">
        <f>+VLOOKUP(E132,Participants!$A$1:$F$1000,3,FALSE)</f>
        <v>8</v>
      </c>
      <c r="J132" s="50" t="str">
        <f>+VLOOKUP(E132,Participants!$A$1:$G$1000,7,FALSE)</f>
        <v>VARSITY GIRLS</v>
      </c>
      <c r="K132" s="54">
        <f t="shared" si="4"/>
        <v>6</v>
      </c>
      <c r="L132" s="54">
        <v>3</v>
      </c>
    </row>
    <row r="133" spans="1:12" ht="14.25" customHeight="1">
      <c r="A133" s="101" t="s">
        <v>720</v>
      </c>
      <c r="B133" s="52">
        <v>18</v>
      </c>
      <c r="C133" s="52">
        <v>32.31</v>
      </c>
      <c r="D133" s="52">
        <v>2</v>
      </c>
      <c r="E133" s="53">
        <v>1062</v>
      </c>
      <c r="F133" s="50" t="str">
        <f>+VLOOKUP(E133,Participants!$A$1:$F$1000,2,FALSE)</f>
        <v>Gracie Plastino</v>
      </c>
      <c r="G133" s="50" t="str">
        <f>+VLOOKUP(E133,Participants!$A$1:$F$1000,4,FALSE)</f>
        <v>KIL</v>
      </c>
      <c r="H133" s="50" t="str">
        <f>+VLOOKUP(E133,Participants!$A$1:$F$1000,5,FALSE)</f>
        <v xml:space="preserve">F </v>
      </c>
      <c r="I133" s="50">
        <f>+VLOOKUP(E133,Participants!$A$1:$F$1000,3,FALSE)</f>
        <v>7</v>
      </c>
      <c r="J133" s="50" t="str">
        <f>+VLOOKUP(E133,Participants!$A$1:$G$1000,7,FALSE)</f>
        <v>VARSITY GIRLS</v>
      </c>
      <c r="K133" s="54">
        <f t="shared" si="4"/>
        <v>7</v>
      </c>
      <c r="L133" s="54">
        <v>2</v>
      </c>
    </row>
    <row r="134" spans="1:12" ht="14.25" customHeight="1">
      <c r="A134" s="101" t="s">
        <v>720</v>
      </c>
      <c r="B134" s="52">
        <v>18</v>
      </c>
      <c r="C134" s="51">
        <v>32.31</v>
      </c>
      <c r="D134" s="51">
        <v>6</v>
      </c>
      <c r="E134" s="51">
        <v>884</v>
      </c>
      <c r="F134" s="50" t="str">
        <f>+VLOOKUP(E134,Participants!$A$1:$F$1000,2,FALSE)</f>
        <v>Grace Kenney</v>
      </c>
      <c r="G134" s="50" t="str">
        <f>+VLOOKUP(E134,Participants!$A$1:$F$1000,4,FALSE)</f>
        <v>SSPP</v>
      </c>
      <c r="H134" s="50" t="str">
        <f>+VLOOKUP(E134,Participants!$A$1:$F$1000,5,FALSE)</f>
        <v>F</v>
      </c>
      <c r="I134" s="50">
        <f>+VLOOKUP(E134,Participants!$A$1:$F$1000,3,FALSE)</f>
        <v>7</v>
      </c>
      <c r="J134" s="50" t="str">
        <f>+VLOOKUP(E134,Participants!$A$1:$G$1000,7,FALSE)</f>
        <v>VARSITY GIRLS</v>
      </c>
      <c r="K134" s="54">
        <f t="shared" si="4"/>
        <v>8</v>
      </c>
      <c r="L134" s="54">
        <v>1</v>
      </c>
    </row>
    <row r="135" spans="1:12" ht="14.25" customHeight="1">
      <c r="A135" s="101" t="s">
        <v>720</v>
      </c>
      <c r="B135" s="48">
        <v>19</v>
      </c>
      <c r="C135" s="53">
        <v>32.33</v>
      </c>
      <c r="D135" s="53">
        <v>7</v>
      </c>
      <c r="E135" s="53">
        <v>1063</v>
      </c>
      <c r="F135" s="50" t="str">
        <f>+VLOOKUP(E135,Participants!$A$1:$F$1000,2,FALSE)</f>
        <v>Elizabeth Long</v>
      </c>
      <c r="G135" s="50" t="str">
        <f>+VLOOKUP(E135,Participants!$A$1:$F$1000,4,FALSE)</f>
        <v>KIL</v>
      </c>
      <c r="H135" s="50" t="str">
        <f>+VLOOKUP(E135,Participants!$A$1:$F$1000,5,FALSE)</f>
        <v xml:space="preserve">F </v>
      </c>
      <c r="I135" s="50">
        <f>+VLOOKUP(E135,Participants!$A$1:$F$1000,3,FALSE)</f>
        <v>7</v>
      </c>
      <c r="J135" s="50" t="str">
        <f>+VLOOKUP(E135,Participants!$A$1:$G$1000,7,FALSE)</f>
        <v>VARSITY GIRLS</v>
      </c>
      <c r="K135" s="54">
        <f t="shared" si="4"/>
        <v>9</v>
      </c>
      <c r="L135" s="50"/>
    </row>
    <row r="136" spans="1:12" ht="14.25" customHeight="1">
      <c r="A136" s="101" t="s">
        <v>720</v>
      </c>
      <c r="B136" s="48">
        <v>19</v>
      </c>
      <c r="C136" s="53">
        <v>32.520000000000003</v>
      </c>
      <c r="D136" s="53">
        <v>3</v>
      </c>
      <c r="E136" s="53">
        <v>1066</v>
      </c>
      <c r="F136" s="50" t="str">
        <f>+VLOOKUP(E136,Participants!$A$1:$F$1000,2,FALSE)</f>
        <v>Arianna Rhedrick</v>
      </c>
      <c r="G136" s="50" t="str">
        <f>+VLOOKUP(E136,Participants!$A$1:$F$1000,4,FALSE)</f>
        <v>KIL</v>
      </c>
      <c r="H136" s="50" t="str">
        <f>+VLOOKUP(E136,Participants!$A$1:$F$1000,5,FALSE)</f>
        <v xml:space="preserve">F </v>
      </c>
      <c r="I136" s="50">
        <f>+VLOOKUP(E136,Participants!$A$1:$F$1000,3,FALSE)</f>
        <v>7</v>
      </c>
      <c r="J136" s="50" t="str">
        <f>+VLOOKUP(E136,Participants!$A$1:$G$1000,7,FALSE)</f>
        <v>VARSITY GIRLS</v>
      </c>
      <c r="K136" s="54">
        <f t="shared" si="4"/>
        <v>10</v>
      </c>
      <c r="L136" s="50"/>
    </row>
    <row r="137" spans="1:12" ht="14.25" customHeight="1">
      <c r="A137" s="101" t="s">
        <v>720</v>
      </c>
      <c r="B137" s="48">
        <v>19</v>
      </c>
      <c r="C137" s="48">
        <v>33.03</v>
      </c>
      <c r="D137" s="48">
        <v>3</v>
      </c>
      <c r="E137" s="51">
        <v>1461</v>
      </c>
      <c r="F137" s="50" t="str">
        <f>+VLOOKUP(E137,Participants!$A$1:$F$1000,2,FALSE)</f>
        <v>Katherine Short</v>
      </c>
      <c r="G137" s="50" t="str">
        <f>+VLOOKUP(E137,Participants!$A$1:$F$1000,4,FALSE)</f>
        <v>BCS</v>
      </c>
      <c r="H137" s="50" t="str">
        <f>+VLOOKUP(E137,Participants!$A$1:$F$1000,5,FALSE)</f>
        <v>F</v>
      </c>
      <c r="I137" s="50">
        <f>+VLOOKUP(E137,Participants!$A$1:$F$1000,3,FALSE)</f>
        <v>7</v>
      </c>
      <c r="J137" s="50" t="str">
        <f>+VLOOKUP(E137,Participants!$A$1:$G$1000,7,FALSE)</f>
        <v>VARSITY GIRLS</v>
      </c>
      <c r="K137" s="54">
        <f t="shared" si="4"/>
        <v>11</v>
      </c>
      <c r="L137" s="50"/>
    </row>
    <row r="138" spans="1:12" ht="14.25" customHeight="1">
      <c r="A138" s="101" t="s">
        <v>720</v>
      </c>
      <c r="B138" s="48">
        <v>19</v>
      </c>
      <c r="C138" s="53">
        <v>33.28</v>
      </c>
      <c r="D138" s="53">
        <v>1</v>
      </c>
      <c r="E138" s="53">
        <v>886</v>
      </c>
      <c r="F138" s="50" t="str">
        <f>+VLOOKUP(E138,Participants!$A$1:$F$1000,2,FALSE)</f>
        <v>Jordyn Kunselman</v>
      </c>
      <c r="G138" s="50" t="str">
        <f>+VLOOKUP(E138,Participants!$A$1:$F$1000,4,FALSE)</f>
        <v>SSPP</v>
      </c>
      <c r="H138" s="50" t="str">
        <f>+VLOOKUP(E138,Participants!$A$1:$F$1000,5,FALSE)</f>
        <v>F</v>
      </c>
      <c r="I138" s="50">
        <f>+VLOOKUP(E138,Participants!$A$1:$F$1000,3,FALSE)</f>
        <v>7</v>
      </c>
      <c r="J138" s="50" t="str">
        <f>+VLOOKUP(E138,Participants!$A$1:$G$1000,7,FALSE)</f>
        <v>VARSITY GIRLS</v>
      </c>
      <c r="K138" s="54">
        <f t="shared" si="4"/>
        <v>12</v>
      </c>
      <c r="L138" s="50"/>
    </row>
    <row r="139" spans="1:12" ht="14.25" customHeight="1">
      <c r="A139" s="101" t="s">
        <v>720</v>
      </c>
      <c r="B139" s="48">
        <v>19</v>
      </c>
      <c r="C139" s="53">
        <v>34.18</v>
      </c>
      <c r="D139" s="53">
        <v>5</v>
      </c>
      <c r="E139" s="53">
        <v>607</v>
      </c>
      <c r="F139" s="50" t="str">
        <f>+VLOOKUP(E139,Participants!$A$1:$F$1000,2,FALSE)</f>
        <v>Alexa Risdon</v>
      </c>
      <c r="G139" s="50" t="str">
        <f>+VLOOKUP(E139,Participants!$A$1:$F$1000,4,FALSE)</f>
        <v>BFS</v>
      </c>
      <c r="H139" s="50" t="str">
        <f>+VLOOKUP(E139,Participants!$A$1:$F$1000,5,FALSE)</f>
        <v>F</v>
      </c>
      <c r="I139" s="50">
        <f>+VLOOKUP(E139,Participants!$A$1:$F$1000,3,FALSE)</f>
        <v>8</v>
      </c>
      <c r="J139" s="50" t="str">
        <f>+VLOOKUP(E139,Participants!$A$1:$G$1000,7,FALSE)</f>
        <v>VARSITY GIRLS</v>
      </c>
      <c r="K139" s="54">
        <f t="shared" si="4"/>
        <v>13</v>
      </c>
      <c r="L139" s="50"/>
    </row>
    <row r="140" spans="1:12" ht="14.25" customHeight="1">
      <c r="A140" s="101" t="s">
        <v>720</v>
      </c>
      <c r="B140" s="48">
        <v>19</v>
      </c>
      <c r="C140" s="48">
        <v>34.229999999999997</v>
      </c>
      <c r="D140" s="48">
        <v>1</v>
      </c>
      <c r="E140" s="51">
        <v>887</v>
      </c>
      <c r="F140" s="50" t="str">
        <f>+VLOOKUP(E140,Participants!$A$1:$F$1000,2,FALSE)</f>
        <v>Malissa Martin</v>
      </c>
      <c r="G140" s="50" t="str">
        <f>+VLOOKUP(E140,Participants!$A$1:$F$1000,4,FALSE)</f>
        <v>SSPP</v>
      </c>
      <c r="H140" s="50" t="str">
        <f>+VLOOKUP(E140,Participants!$A$1:$F$1000,5,FALSE)</f>
        <v>F</v>
      </c>
      <c r="I140" s="50">
        <f>+VLOOKUP(E140,Participants!$A$1:$F$1000,3,FALSE)</f>
        <v>7</v>
      </c>
      <c r="J140" s="50" t="str">
        <f>+VLOOKUP(E140,Participants!$A$1:$G$1000,7,FALSE)</f>
        <v>VARSITY GIRLS</v>
      </c>
      <c r="K140" s="54">
        <f t="shared" si="4"/>
        <v>14</v>
      </c>
      <c r="L140" s="50"/>
    </row>
    <row r="141" spans="1:12" ht="14.25" customHeight="1">
      <c r="A141" s="101" t="s">
        <v>720</v>
      </c>
      <c r="B141" s="48">
        <v>19</v>
      </c>
      <c r="C141" s="48">
        <v>34.31</v>
      </c>
      <c r="D141" s="48">
        <v>2</v>
      </c>
      <c r="E141" s="48">
        <v>1064</v>
      </c>
      <c r="F141" s="50" t="str">
        <f>+VLOOKUP(E141,Participants!$A$1:$F$1000,2,FALSE)</f>
        <v>Sophia Deabrunzzo</v>
      </c>
      <c r="G141" s="50" t="str">
        <f>+VLOOKUP(E141,Participants!$A$1:$F$1000,4,FALSE)</f>
        <v>KIL</v>
      </c>
      <c r="H141" s="50" t="str">
        <f>+VLOOKUP(E141,Participants!$A$1:$F$1000,5,FALSE)</f>
        <v xml:space="preserve">F </v>
      </c>
      <c r="I141" s="50">
        <f>+VLOOKUP(E141,Participants!$A$1:$F$1000,3,FALSE)</f>
        <v>7</v>
      </c>
      <c r="J141" s="50" t="str">
        <f>+VLOOKUP(E141,Participants!$A$1:$G$1000,7,FALSE)</f>
        <v>VARSITY GIRLS</v>
      </c>
      <c r="K141" s="54">
        <f t="shared" si="4"/>
        <v>15</v>
      </c>
      <c r="L141" s="50"/>
    </row>
    <row r="142" spans="1:12" ht="14.25" customHeight="1">
      <c r="A142" s="101" t="s">
        <v>720</v>
      </c>
      <c r="B142" s="48">
        <v>19</v>
      </c>
      <c r="C142" s="53">
        <v>34.630000000000003</v>
      </c>
      <c r="D142" s="53">
        <v>6</v>
      </c>
      <c r="E142" s="53">
        <v>885</v>
      </c>
      <c r="F142" s="50" t="str">
        <f>+VLOOKUP(E142,Participants!$A$1:$F$1000,2,FALSE)</f>
        <v>Abigail Getch</v>
      </c>
      <c r="G142" s="50" t="str">
        <f>+VLOOKUP(E142,Participants!$A$1:$F$1000,4,FALSE)</f>
        <v>SSPP</v>
      </c>
      <c r="H142" s="50" t="str">
        <f>+VLOOKUP(E142,Participants!$A$1:$F$1000,5,FALSE)</f>
        <v>F</v>
      </c>
      <c r="I142" s="50">
        <f>+VLOOKUP(E142,Participants!$A$1:$F$1000,3,FALSE)</f>
        <v>7</v>
      </c>
      <c r="J142" s="50" t="str">
        <f>+VLOOKUP(E142,Participants!$A$1:$G$1000,7,FALSE)</f>
        <v>VARSITY GIRLS</v>
      </c>
      <c r="K142" s="54">
        <f t="shared" si="4"/>
        <v>16</v>
      </c>
      <c r="L142" s="50"/>
    </row>
    <row r="143" spans="1:12" ht="14.25" customHeight="1">
      <c r="A143" s="101" t="s">
        <v>720</v>
      </c>
      <c r="B143" s="52">
        <v>20</v>
      </c>
      <c r="C143" s="51">
        <v>35.31</v>
      </c>
      <c r="D143" s="51">
        <v>5</v>
      </c>
      <c r="E143" s="51">
        <v>604</v>
      </c>
      <c r="F143" s="50" t="str">
        <f>+VLOOKUP(E143,Participants!$A$1:$F$1000,2,FALSE)</f>
        <v>Stella Kunz</v>
      </c>
      <c r="G143" s="50" t="str">
        <f>+VLOOKUP(E143,Participants!$A$1:$F$1000,4,FALSE)</f>
        <v>BFS</v>
      </c>
      <c r="H143" s="50" t="str">
        <f>+VLOOKUP(E143,Participants!$A$1:$F$1000,5,FALSE)</f>
        <v>F</v>
      </c>
      <c r="I143" s="50">
        <f>+VLOOKUP(E143,Participants!$A$1:$F$1000,3,FALSE)</f>
        <v>7</v>
      </c>
      <c r="J143" s="50" t="str">
        <f>+VLOOKUP(E143,Participants!$A$1:$G$1000,7,FALSE)</f>
        <v>VARSITY GIRLS</v>
      </c>
      <c r="K143" s="54">
        <f t="shared" si="4"/>
        <v>17</v>
      </c>
      <c r="L143" s="54"/>
    </row>
    <row r="144" spans="1:12" ht="14.25" customHeight="1">
      <c r="A144" s="101" t="s">
        <v>720</v>
      </c>
      <c r="B144" s="52">
        <v>20</v>
      </c>
      <c r="C144" s="52">
        <v>35.35</v>
      </c>
      <c r="D144" s="52">
        <v>4</v>
      </c>
      <c r="E144" s="53">
        <v>1466</v>
      </c>
      <c r="F144" s="50" t="str">
        <f>+VLOOKUP(E144,Participants!$A$1:$F$1000,2,FALSE)</f>
        <v>Anna Claire Dudley</v>
      </c>
      <c r="G144" s="50" t="str">
        <f>+VLOOKUP(E144,Participants!$A$1:$F$1000,4,FALSE)</f>
        <v>BCS</v>
      </c>
      <c r="H144" s="50" t="str">
        <f>+VLOOKUP(E144,Participants!$A$1:$F$1000,5,FALSE)</f>
        <v>F</v>
      </c>
      <c r="I144" s="50">
        <f>+VLOOKUP(E144,Participants!$A$1:$F$1000,3,FALSE)</f>
        <v>8</v>
      </c>
      <c r="J144" s="50" t="str">
        <f>+VLOOKUP(E144,Participants!$A$1:$G$1000,7,FALSE)</f>
        <v>VARSITY GIRLS</v>
      </c>
      <c r="K144" s="54">
        <f t="shared" si="4"/>
        <v>18</v>
      </c>
      <c r="L144" s="54"/>
    </row>
    <row r="145" spans="1:25" ht="14.25" customHeight="1">
      <c r="A145" s="101" t="s">
        <v>720</v>
      </c>
      <c r="B145" s="52">
        <v>20</v>
      </c>
      <c r="C145" s="52">
        <v>35.42</v>
      </c>
      <c r="D145" s="52">
        <v>2</v>
      </c>
      <c r="E145" s="53">
        <v>1460</v>
      </c>
      <c r="F145" s="50" t="str">
        <f>+VLOOKUP(E145,Participants!$A$1:$F$1000,2,FALSE)</f>
        <v>Addison Eicher</v>
      </c>
      <c r="G145" s="50" t="str">
        <f>+VLOOKUP(E145,Participants!$A$1:$F$1000,4,FALSE)</f>
        <v>BCS</v>
      </c>
      <c r="H145" s="50" t="str">
        <f>+VLOOKUP(E145,Participants!$A$1:$F$1000,5,FALSE)</f>
        <v>F</v>
      </c>
      <c r="I145" s="50">
        <f>+VLOOKUP(E145,Participants!$A$1:$F$1000,3,FALSE)</f>
        <v>7</v>
      </c>
      <c r="J145" s="50" t="str">
        <f>+VLOOKUP(E145,Participants!$A$1:$G$1000,7,FALSE)</f>
        <v>VARSITY GIRLS</v>
      </c>
      <c r="K145" s="54">
        <f t="shared" si="4"/>
        <v>19</v>
      </c>
      <c r="L145" s="54"/>
    </row>
    <row r="146" spans="1:25" ht="14.25" customHeight="1">
      <c r="A146" s="101" t="s">
        <v>720</v>
      </c>
      <c r="B146" s="52">
        <v>20</v>
      </c>
      <c r="C146" s="52">
        <v>36.33</v>
      </c>
      <c r="D146" s="52">
        <v>3</v>
      </c>
      <c r="E146" s="53">
        <v>981</v>
      </c>
      <c r="F146" s="50" t="str">
        <f>+VLOOKUP(E146,Participants!$A$1:$F$1000,2,FALSE)</f>
        <v>Kaitlyn Miller</v>
      </c>
      <c r="G146" s="50" t="str">
        <f>+VLOOKUP(E146,Participants!$A$1:$F$1000,4,FALSE)</f>
        <v>BTA</v>
      </c>
      <c r="H146" s="50" t="str">
        <f>+VLOOKUP(E146,Participants!$A$1:$F$1000,5,FALSE)</f>
        <v>F</v>
      </c>
      <c r="I146" s="50">
        <f>+VLOOKUP(E146,Participants!$A$1:$F$1000,3,FALSE)</f>
        <v>7</v>
      </c>
      <c r="J146" s="50" t="str">
        <f>+VLOOKUP(E146,Participants!$A$1:$G$1000,7,FALSE)</f>
        <v>VARSITY GIRLS</v>
      </c>
      <c r="K146" s="54">
        <f t="shared" si="4"/>
        <v>20</v>
      </c>
      <c r="L146" s="54"/>
    </row>
    <row r="147" spans="1:25" ht="14.25" customHeight="1">
      <c r="A147" s="101" t="s">
        <v>720</v>
      </c>
      <c r="B147" s="52">
        <v>20</v>
      </c>
      <c r="C147" s="51"/>
      <c r="D147" s="51">
        <v>7</v>
      </c>
      <c r="E147" s="51"/>
      <c r="F147" s="50" t="e">
        <f>+VLOOKUP(E147,Participants!$A$1:$F$1000,2,FALSE)</f>
        <v>#N/A</v>
      </c>
      <c r="G147" s="50" t="e">
        <f>+VLOOKUP(E147,Participants!$A$1:$F$1000,4,FALSE)</f>
        <v>#N/A</v>
      </c>
      <c r="H147" s="50" t="e">
        <f>+VLOOKUP(E147,Participants!$A$1:$F$1000,5,FALSE)</f>
        <v>#N/A</v>
      </c>
      <c r="I147" s="50" t="e">
        <f>+VLOOKUP(E147,Participants!$A$1:$F$1000,3,FALSE)</f>
        <v>#N/A</v>
      </c>
      <c r="J147" s="50" t="e">
        <f>+VLOOKUP(E147,Participants!$A$1:$G$1000,7,FALSE)</f>
        <v>#N/A</v>
      </c>
      <c r="K147" s="54"/>
      <c r="L147" s="54"/>
    </row>
    <row r="148" spans="1:25" ht="14.25" customHeight="1">
      <c r="A148" s="101" t="s">
        <v>720</v>
      </c>
      <c r="B148" s="48">
        <v>21</v>
      </c>
      <c r="C148" s="48">
        <v>25.82</v>
      </c>
      <c r="D148" s="48">
        <v>4</v>
      </c>
      <c r="E148" s="51">
        <v>617</v>
      </c>
      <c r="F148" s="50" t="str">
        <f>+VLOOKUP(E148,Participants!$A$1:$F$1000,2,FALSE)</f>
        <v>Ryan Snyder</v>
      </c>
      <c r="G148" s="50" t="str">
        <f>+VLOOKUP(E148,Participants!$A$1:$F$1000,4,FALSE)</f>
        <v>BFS</v>
      </c>
      <c r="H148" s="50" t="str">
        <f>+VLOOKUP(E148,Participants!$A$1:$F$1000,5,FALSE)</f>
        <v>M</v>
      </c>
      <c r="I148" s="50">
        <f>+VLOOKUP(E148,Participants!$A$1:$F$1000,3,FALSE)</f>
        <v>7</v>
      </c>
      <c r="J148" s="50" t="str">
        <f>+VLOOKUP(E148,Participants!$A$1:$G$1000,7,FALSE)</f>
        <v>VARSITY BOYS</v>
      </c>
      <c r="K148" s="50">
        <v>1</v>
      </c>
      <c r="L148" s="50">
        <v>10</v>
      </c>
    </row>
    <row r="149" spans="1:25" ht="14.25" customHeight="1">
      <c r="A149" s="101" t="s">
        <v>720</v>
      </c>
      <c r="B149" s="48">
        <v>21</v>
      </c>
      <c r="C149" s="48">
        <v>26.77</v>
      </c>
      <c r="D149" s="48">
        <v>8</v>
      </c>
      <c r="E149" s="51">
        <v>1079</v>
      </c>
      <c r="F149" s="50" t="str">
        <f>+VLOOKUP(E149,Participants!$A$1:$F$1000,2,FALSE)</f>
        <v>John Flerl</v>
      </c>
      <c r="G149" s="50" t="str">
        <f>+VLOOKUP(E149,Participants!$A$1:$F$1000,4,FALSE)</f>
        <v>KIL</v>
      </c>
      <c r="H149" s="50" t="str">
        <f>+VLOOKUP(E149,Participants!$A$1:$F$1000,5,FALSE)</f>
        <v>M</v>
      </c>
      <c r="I149" s="50">
        <f>+VLOOKUP(E149,Participants!$A$1:$F$1000,3,FALSE)</f>
        <v>7</v>
      </c>
      <c r="J149" s="50" t="str">
        <f>+VLOOKUP(E149,Participants!$A$1:$G$1000,7,FALSE)</f>
        <v>VARSITY BOYS</v>
      </c>
      <c r="K149" s="50">
        <v>2</v>
      </c>
      <c r="L149" s="50">
        <v>8</v>
      </c>
    </row>
    <row r="150" spans="1:25" ht="14.25" customHeight="1">
      <c r="A150" s="101" t="s">
        <v>720</v>
      </c>
      <c r="B150" s="48">
        <v>21</v>
      </c>
      <c r="C150" s="48">
        <v>29.69</v>
      </c>
      <c r="D150" s="48">
        <v>6</v>
      </c>
      <c r="E150" s="51">
        <v>1083</v>
      </c>
      <c r="F150" s="50" t="str">
        <f>+VLOOKUP(E150,Participants!$A$1:$F$1000,2,FALSE)</f>
        <v>Alex Weber</v>
      </c>
      <c r="G150" s="50" t="str">
        <f>+VLOOKUP(E150,Participants!$A$1:$F$1000,4,FALSE)</f>
        <v>KIL</v>
      </c>
      <c r="H150" s="50" t="str">
        <f>+VLOOKUP(E150,Participants!$A$1:$F$1000,5,FALSE)</f>
        <v>M</v>
      </c>
      <c r="I150" s="50">
        <f>+VLOOKUP(E150,Participants!$A$1:$F$1000,3,FALSE)</f>
        <v>8</v>
      </c>
      <c r="J150" s="50" t="str">
        <f>+VLOOKUP(E150,Participants!$A$1:$G$1000,7,FALSE)</f>
        <v>VARSITY BOYS</v>
      </c>
      <c r="K150" s="50">
        <v>3</v>
      </c>
      <c r="L150" s="50">
        <v>6</v>
      </c>
    </row>
    <row r="151" spans="1:25" ht="14.25" customHeight="1">
      <c r="A151" s="101" t="s">
        <v>720</v>
      </c>
      <c r="B151" s="48">
        <v>21</v>
      </c>
      <c r="C151" s="48">
        <v>30.85</v>
      </c>
      <c r="D151" s="48">
        <v>2</v>
      </c>
      <c r="E151" s="51">
        <v>494</v>
      </c>
      <c r="F151" s="50" t="str">
        <f>+VLOOKUP(E151,Participants!$A$1:$F$1000,2,FALSE)</f>
        <v>Jonathan Patton</v>
      </c>
      <c r="G151" s="50" t="str">
        <f>+VLOOKUP(E151,Participants!$A$1:$F$1000,4,FALSE)</f>
        <v>STT</v>
      </c>
      <c r="H151" s="50" t="str">
        <f>+VLOOKUP(E151,Participants!$A$1:$F$1000,5,FALSE)</f>
        <v>M</v>
      </c>
      <c r="I151" s="50">
        <f>+VLOOKUP(E151,Participants!$A$1:$F$1000,3,FALSE)</f>
        <v>7</v>
      </c>
      <c r="J151" s="50" t="str">
        <f>+VLOOKUP(E151,Participants!$A$1:$G$1000,7,FALSE)</f>
        <v>VARSITY BOYS</v>
      </c>
      <c r="K151" s="50">
        <v>4</v>
      </c>
      <c r="L151" s="50">
        <v>5</v>
      </c>
    </row>
    <row r="152" spans="1:25" ht="14.25" customHeight="1">
      <c r="A152" s="101" t="s">
        <v>720</v>
      </c>
      <c r="B152" s="48">
        <v>21</v>
      </c>
      <c r="C152" s="48">
        <v>30.91</v>
      </c>
      <c r="D152" s="48">
        <v>5</v>
      </c>
      <c r="E152" s="51">
        <v>462</v>
      </c>
      <c r="F152" s="50" t="str">
        <f>+VLOOKUP(E152,Participants!$A$1:$F$1000,2,FALSE)</f>
        <v>Tristian White</v>
      </c>
      <c r="G152" s="50" t="str">
        <f>+VLOOKUP(E152,Participants!$A$1:$F$1000,4,FALSE)</f>
        <v>STT</v>
      </c>
      <c r="H152" s="50" t="str">
        <f>+VLOOKUP(E152,Participants!$A$1:$F$1000,5,FALSE)</f>
        <v>M</v>
      </c>
      <c r="I152" s="50">
        <f>+VLOOKUP(E152,Participants!$A$1:$F$1000,3,FALSE)</f>
        <v>8</v>
      </c>
      <c r="J152" s="50" t="str">
        <f>+VLOOKUP(E152,Participants!$A$1:$G$1000,7,FALSE)</f>
        <v>VARSITY BOYS</v>
      </c>
      <c r="K152" s="50">
        <v>5</v>
      </c>
      <c r="L152" s="50">
        <v>4</v>
      </c>
    </row>
    <row r="153" spans="1:25" ht="14.25" customHeight="1">
      <c r="A153" s="101" t="s">
        <v>720</v>
      </c>
      <c r="B153" s="48">
        <v>21</v>
      </c>
      <c r="C153" s="48">
        <v>32.200000000000003</v>
      </c>
      <c r="D153" s="48">
        <v>3</v>
      </c>
      <c r="E153" s="51">
        <v>1086</v>
      </c>
      <c r="F153" s="50" t="str">
        <f>+VLOOKUP(E153,Participants!$A$1:$F$1000,2,FALSE)</f>
        <v>Owen McKernan</v>
      </c>
      <c r="G153" s="50" t="str">
        <f>+VLOOKUP(E153,Participants!$A$1:$F$1000,4,FALSE)</f>
        <v>KIL</v>
      </c>
      <c r="H153" s="50" t="str">
        <f>+VLOOKUP(E153,Participants!$A$1:$F$1000,5,FALSE)</f>
        <v>M</v>
      </c>
      <c r="I153" s="50">
        <f>+VLOOKUP(E153,Participants!$A$1:$F$1000,3,FALSE)</f>
        <v>8</v>
      </c>
      <c r="J153" s="50" t="str">
        <f>+VLOOKUP(E153,Participants!$A$1:$G$1000,7,FALSE)</f>
        <v>VARSITY BOYS</v>
      </c>
      <c r="K153" s="50">
        <v>6</v>
      </c>
      <c r="L153" s="50">
        <v>3</v>
      </c>
    </row>
    <row r="154" spans="1:25" ht="14.25" customHeight="1">
      <c r="A154" s="101" t="s">
        <v>720</v>
      </c>
      <c r="B154" s="48">
        <v>21</v>
      </c>
      <c r="C154" s="48">
        <v>32.840000000000003</v>
      </c>
      <c r="D154" s="48">
        <v>1</v>
      </c>
      <c r="E154" s="51">
        <v>1078</v>
      </c>
      <c r="F154" s="50" t="str">
        <f>+VLOOKUP(E154,Participants!$A$1:$F$1000,2,FALSE)</f>
        <v>Louie Iaquinta</v>
      </c>
      <c r="G154" s="50" t="str">
        <f>+VLOOKUP(E154,Participants!$A$1:$F$1000,4,FALSE)</f>
        <v>KIL</v>
      </c>
      <c r="H154" s="50" t="str">
        <f>+VLOOKUP(E154,Participants!$A$1:$F$1000,5,FALSE)</f>
        <v>M</v>
      </c>
      <c r="I154" s="50">
        <f>+VLOOKUP(E154,Participants!$A$1:$F$1000,3,FALSE)</f>
        <v>7</v>
      </c>
      <c r="J154" s="50" t="str">
        <f>+VLOOKUP(E154,Participants!$A$1:$G$1000,7,FALSE)</f>
        <v>VARSITY BOYS</v>
      </c>
      <c r="K154" s="50">
        <v>7</v>
      </c>
      <c r="L154" s="50">
        <v>2</v>
      </c>
    </row>
    <row r="155" spans="1:25" ht="14.25" customHeight="1">
      <c r="A155" s="101" t="s">
        <v>720</v>
      </c>
      <c r="B155" s="48">
        <v>21</v>
      </c>
      <c r="C155" s="48">
        <v>37.76</v>
      </c>
      <c r="D155" s="48">
        <v>7</v>
      </c>
      <c r="E155" s="51">
        <v>1462</v>
      </c>
      <c r="F155" s="50" t="str">
        <f>+VLOOKUP(E155,Participants!$A$1:$F$1000,2,FALSE)</f>
        <v>Dominic Shaffer</v>
      </c>
      <c r="G155" s="50" t="str">
        <f>+VLOOKUP(E155,Participants!$A$1:$F$1000,4,FALSE)</f>
        <v>BCS</v>
      </c>
      <c r="H155" s="50" t="str">
        <f>+VLOOKUP(E155,Participants!$A$1:$F$1000,5,FALSE)</f>
        <v>M</v>
      </c>
      <c r="I155" s="50">
        <f>+VLOOKUP(E155,Participants!$A$1:$F$1000,3,FALSE)</f>
        <v>7</v>
      </c>
      <c r="J155" s="50" t="str">
        <f>+VLOOKUP(E155,Participants!$A$1:$G$1000,7,FALSE)</f>
        <v>VARSITY BOYS</v>
      </c>
      <c r="K155" s="50">
        <v>8</v>
      </c>
      <c r="L155" s="50">
        <v>1</v>
      </c>
    </row>
    <row r="156" spans="1:25" ht="14.25" customHeight="1">
      <c r="E156" s="58"/>
    </row>
    <row r="157" spans="1:25" ht="14.25" customHeight="1">
      <c r="E157" s="58"/>
    </row>
    <row r="158" spans="1:25" ht="14.25" customHeight="1">
      <c r="B158" s="59" t="s">
        <v>8</v>
      </c>
      <c r="C158" s="59" t="s">
        <v>15</v>
      </c>
      <c r="D158" s="59" t="s">
        <v>18</v>
      </c>
      <c r="E158" s="60" t="s">
        <v>21</v>
      </c>
      <c r="F158" s="59" t="s">
        <v>24</v>
      </c>
      <c r="G158" s="59" t="s">
        <v>27</v>
      </c>
      <c r="H158" s="59" t="s">
        <v>30</v>
      </c>
      <c r="I158" s="59" t="s">
        <v>33</v>
      </c>
      <c r="J158" s="59" t="s">
        <v>36</v>
      </c>
      <c r="K158" s="59" t="s">
        <v>39</v>
      </c>
      <c r="L158" s="59" t="s">
        <v>44</v>
      </c>
      <c r="M158" s="59" t="s">
        <v>47</v>
      </c>
      <c r="N158" s="59" t="s">
        <v>50</v>
      </c>
      <c r="O158" s="59" t="s">
        <v>53</v>
      </c>
      <c r="P158" s="59" t="s">
        <v>10</v>
      </c>
      <c r="Q158" s="59" t="s">
        <v>61</v>
      </c>
      <c r="R158" s="59" t="s">
        <v>67</v>
      </c>
      <c r="S158" s="59" t="s">
        <v>70</v>
      </c>
      <c r="T158" s="59" t="s">
        <v>73</v>
      </c>
      <c r="U158" s="59" t="s">
        <v>76</v>
      </c>
      <c r="V158" s="59" t="s">
        <v>79</v>
      </c>
      <c r="W158" s="59" t="s">
        <v>64</v>
      </c>
      <c r="X158" s="59" t="s">
        <v>82</v>
      </c>
      <c r="Y158" s="59" t="s">
        <v>688</v>
      </c>
    </row>
    <row r="159" spans="1:25" ht="14.25" customHeight="1">
      <c r="A159" s="61" t="s">
        <v>131</v>
      </c>
      <c r="B159" s="61">
        <f t="shared" ref="B159:K164" si="5">+SUMIFS($L$2:$L$155,$J$2:$J$155,$A159,$G$2:$G$155,B$158)</f>
        <v>0</v>
      </c>
      <c r="C159" s="61">
        <f t="shared" si="5"/>
        <v>0</v>
      </c>
      <c r="D159" s="61">
        <f t="shared" si="5"/>
        <v>8</v>
      </c>
      <c r="E159" s="61">
        <f t="shared" si="5"/>
        <v>0</v>
      </c>
      <c r="F159" s="61">
        <f t="shared" si="5"/>
        <v>0</v>
      </c>
      <c r="G159" s="61">
        <f t="shared" si="5"/>
        <v>0</v>
      </c>
      <c r="H159" s="61">
        <f t="shared" si="5"/>
        <v>0</v>
      </c>
      <c r="I159" s="61">
        <f t="shared" si="5"/>
        <v>22</v>
      </c>
      <c r="J159" s="61">
        <f t="shared" si="5"/>
        <v>0</v>
      </c>
      <c r="K159" s="61">
        <f t="shared" si="5"/>
        <v>0</v>
      </c>
      <c r="L159" s="61">
        <f t="shared" ref="L159:X164" si="6">+SUMIFS($L$2:$L$155,$J$2:$J$155,$A159,$G$2:$G$155,L$158)</f>
        <v>0</v>
      </c>
      <c r="M159" s="61">
        <f t="shared" si="6"/>
        <v>0</v>
      </c>
      <c r="N159" s="61">
        <f t="shared" si="6"/>
        <v>0</v>
      </c>
      <c r="O159" s="61">
        <f t="shared" si="6"/>
        <v>2</v>
      </c>
      <c r="P159" s="61">
        <f t="shared" si="6"/>
        <v>0</v>
      </c>
      <c r="Q159" s="61">
        <f t="shared" si="6"/>
        <v>0</v>
      </c>
      <c r="R159" s="61">
        <f t="shared" si="6"/>
        <v>7</v>
      </c>
      <c r="S159" s="61">
        <f t="shared" si="6"/>
        <v>0</v>
      </c>
      <c r="T159" s="61">
        <f t="shared" si="6"/>
        <v>0</v>
      </c>
      <c r="U159" s="61">
        <f t="shared" si="6"/>
        <v>0</v>
      </c>
      <c r="V159" s="61">
        <f t="shared" si="6"/>
        <v>0</v>
      </c>
      <c r="W159" s="61">
        <f t="shared" si="6"/>
        <v>0</v>
      </c>
      <c r="X159" s="61">
        <f t="shared" si="6"/>
        <v>0</v>
      </c>
      <c r="Y159" s="61">
        <f t="shared" ref="Y159:Y164" si="7">SUM(B159:X159)</f>
        <v>39</v>
      </c>
    </row>
    <row r="160" spans="1:25" ht="14.25" customHeight="1">
      <c r="A160" s="61" t="s">
        <v>94</v>
      </c>
      <c r="B160" s="61">
        <f t="shared" si="5"/>
        <v>0</v>
      </c>
      <c r="C160" s="61">
        <f t="shared" si="5"/>
        <v>0</v>
      </c>
      <c r="D160" s="61">
        <f t="shared" si="5"/>
        <v>0</v>
      </c>
      <c r="E160" s="61">
        <f t="shared" si="5"/>
        <v>0</v>
      </c>
      <c r="F160" s="61">
        <f t="shared" si="5"/>
        <v>0</v>
      </c>
      <c r="G160" s="61">
        <f t="shared" si="5"/>
        <v>5</v>
      </c>
      <c r="H160" s="61">
        <f t="shared" si="5"/>
        <v>0</v>
      </c>
      <c r="I160" s="61">
        <f t="shared" si="5"/>
        <v>25</v>
      </c>
      <c r="J160" s="61">
        <f t="shared" si="5"/>
        <v>0</v>
      </c>
      <c r="K160" s="61">
        <f t="shared" si="5"/>
        <v>0</v>
      </c>
      <c r="L160" s="61">
        <f t="shared" si="6"/>
        <v>0</v>
      </c>
      <c r="M160" s="61">
        <f t="shared" si="6"/>
        <v>0</v>
      </c>
      <c r="N160" s="61">
        <f t="shared" si="6"/>
        <v>0</v>
      </c>
      <c r="O160" s="61">
        <f t="shared" si="6"/>
        <v>0</v>
      </c>
      <c r="P160" s="61">
        <f t="shared" si="6"/>
        <v>0</v>
      </c>
      <c r="Q160" s="61">
        <f t="shared" si="6"/>
        <v>0</v>
      </c>
      <c r="R160" s="61">
        <f t="shared" si="6"/>
        <v>8</v>
      </c>
      <c r="S160" s="61">
        <f t="shared" si="6"/>
        <v>0</v>
      </c>
      <c r="T160" s="61">
        <f t="shared" si="6"/>
        <v>0</v>
      </c>
      <c r="U160" s="61">
        <f t="shared" si="6"/>
        <v>0</v>
      </c>
      <c r="V160" s="61">
        <f t="shared" si="6"/>
        <v>0</v>
      </c>
      <c r="W160" s="61">
        <f t="shared" si="6"/>
        <v>0</v>
      </c>
      <c r="X160" s="61">
        <f t="shared" si="6"/>
        <v>1</v>
      </c>
      <c r="Y160" s="61">
        <f t="shared" si="7"/>
        <v>39</v>
      </c>
    </row>
    <row r="161" spans="1:25" ht="14.25" customHeight="1">
      <c r="A161" s="61" t="s">
        <v>168</v>
      </c>
      <c r="B161" s="61">
        <f t="shared" si="5"/>
        <v>0</v>
      </c>
      <c r="C161" s="61">
        <f t="shared" si="5"/>
        <v>0</v>
      </c>
      <c r="D161" s="61">
        <f t="shared" si="5"/>
        <v>11</v>
      </c>
      <c r="E161" s="61">
        <f t="shared" si="5"/>
        <v>0</v>
      </c>
      <c r="F161" s="61">
        <f t="shared" si="5"/>
        <v>0</v>
      </c>
      <c r="G161" s="61">
        <f t="shared" si="5"/>
        <v>6</v>
      </c>
      <c r="H161" s="61">
        <f t="shared" si="5"/>
        <v>0</v>
      </c>
      <c r="I161" s="61">
        <f t="shared" si="5"/>
        <v>16</v>
      </c>
      <c r="J161" s="61">
        <f t="shared" si="5"/>
        <v>0</v>
      </c>
      <c r="K161" s="61">
        <f t="shared" si="5"/>
        <v>0</v>
      </c>
      <c r="L161" s="61">
        <f t="shared" si="6"/>
        <v>0</v>
      </c>
      <c r="M161" s="61">
        <f t="shared" si="6"/>
        <v>0</v>
      </c>
      <c r="N161" s="61">
        <f t="shared" si="6"/>
        <v>0</v>
      </c>
      <c r="O161" s="61">
        <f t="shared" si="6"/>
        <v>0</v>
      </c>
      <c r="P161" s="61">
        <f t="shared" si="6"/>
        <v>5</v>
      </c>
      <c r="Q161" s="61">
        <f t="shared" si="6"/>
        <v>0</v>
      </c>
      <c r="R161" s="61">
        <f t="shared" si="6"/>
        <v>0</v>
      </c>
      <c r="S161" s="61">
        <f t="shared" si="6"/>
        <v>0</v>
      </c>
      <c r="T161" s="61">
        <f t="shared" si="6"/>
        <v>0</v>
      </c>
      <c r="U161" s="61">
        <f t="shared" si="6"/>
        <v>0</v>
      </c>
      <c r="V161" s="61">
        <f t="shared" si="6"/>
        <v>0</v>
      </c>
      <c r="W161" s="61">
        <f t="shared" si="6"/>
        <v>0</v>
      </c>
      <c r="X161" s="61">
        <f t="shared" si="6"/>
        <v>1</v>
      </c>
      <c r="Y161" s="61">
        <f t="shared" si="7"/>
        <v>39</v>
      </c>
    </row>
    <row r="162" spans="1:25" ht="14.25" customHeight="1">
      <c r="A162" s="61" t="s">
        <v>156</v>
      </c>
      <c r="B162" s="61">
        <f t="shared" si="5"/>
        <v>0</v>
      </c>
      <c r="C162" s="61">
        <f t="shared" si="5"/>
        <v>0</v>
      </c>
      <c r="D162" s="61">
        <f t="shared" si="5"/>
        <v>0</v>
      </c>
      <c r="E162" s="61">
        <f t="shared" si="5"/>
        <v>0</v>
      </c>
      <c r="F162" s="61">
        <f t="shared" si="5"/>
        <v>0</v>
      </c>
      <c r="G162" s="61">
        <f t="shared" si="5"/>
        <v>10</v>
      </c>
      <c r="H162" s="61">
        <f t="shared" si="5"/>
        <v>0</v>
      </c>
      <c r="I162" s="61">
        <f t="shared" si="5"/>
        <v>19</v>
      </c>
      <c r="J162" s="61">
        <f t="shared" si="5"/>
        <v>0</v>
      </c>
      <c r="K162" s="61">
        <f t="shared" si="5"/>
        <v>0</v>
      </c>
      <c r="L162" s="61">
        <f t="shared" si="6"/>
        <v>0</v>
      </c>
      <c r="M162" s="61">
        <f t="shared" si="6"/>
        <v>0</v>
      </c>
      <c r="N162" s="61">
        <f t="shared" si="6"/>
        <v>0</v>
      </c>
      <c r="O162" s="61">
        <f t="shared" si="6"/>
        <v>0</v>
      </c>
      <c r="P162" s="61">
        <f t="shared" si="6"/>
        <v>0</v>
      </c>
      <c r="Q162" s="61">
        <f t="shared" si="6"/>
        <v>0</v>
      </c>
      <c r="R162" s="61">
        <f t="shared" si="6"/>
        <v>9</v>
      </c>
      <c r="S162" s="61">
        <f t="shared" si="6"/>
        <v>0</v>
      </c>
      <c r="T162" s="61">
        <f t="shared" si="6"/>
        <v>0</v>
      </c>
      <c r="U162" s="61">
        <f t="shared" si="6"/>
        <v>1</v>
      </c>
      <c r="V162" s="61">
        <f t="shared" si="6"/>
        <v>0</v>
      </c>
      <c r="W162" s="61">
        <f t="shared" si="6"/>
        <v>0</v>
      </c>
      <c r="X162" s="61">
        <f t="shared" si="6"/>
        <v>0</v>
      </c>
      <c r="Y162" s="61">
        <f t="shared" si="7"/>
        <v>39</v>
      </c>
    </row>
    <row r="163" spans="1:25" ht="14.25" customHeight="1">
      <c r="A163" s="178" t="s">
        <v>42</v>
      </c>
      <c r="B163" s="178">
        <f t="shared" si="5"/>
        <v>0</v>
      </c>
      <c r="C163" s="178">
        <f t="shared" si="5"/>
        <v>0</v>
      </c>
      <c r="D163" s="178">
        <f t="shared" si="5"/>
        <v>10</v>
      </c>
      <c r="E163" s="58">
        <f t="shared" si="5"/>
        <v>0</v>
      </c>
      <c r="F163" s="178">
        <f t="shared" si="5"/>
        <v>0</v>
      </c>
      <c r="G163" s="178">
        <f t="shared" si="5"/>
        <v>18</v>
      </c>
      <c r="H163" s="178">
        <f t="shared" si="5"/>
        <v>0</v>
      </c>
      <c r="I163" s="178">
        <f t="shared" si="5"/>
        <v>0</v>
      </c>
      <c r="J163" s="178">
        <f t="shared" si="5"/>
        <v>0</v>
      </c>
      <c r="K163" s="178">
        <f t="shared" si="5"/>
        <v>0</v>
      </c>
      <c r="L163" s="178">
        <f t="shared" si="6"/>
        <v>0</v>
      </c>
      <c r="M163" s="178">
        <f t="shared" si="6"/>
        <v>0</v>
      </c>
      <c r="N163" s="178">
        <f t="shared" si="6"/>
        <v>0</v>
      </c>
      <c r="O163" s="178">
        <f t="shared" si="6"/>
        <v>0</v>
      </c>
      <c r="P163" s="178">
        <f t="shared" si="6"/>
        <v>0</v>
      </c>
      <c r="Q163" s="178">
        <f t="shared" si="6"/>
        <v>0</v>
      </c>
      <c r="R163" s="178">
        <f t="shared" si="6"/>
        <v>0</v>
      </c>
      <c r="S163" s="178">
        <f t="shared" si="6"/>
        <v>0</v>
      </c>
      <c r="T163" s="178">
        <f t="shared" si="6"/>
        <v>0</v>
      </c>
      <c r="U163" s="178">
        <f t="shared" si="6"/>
        <v>4</v>
      </c>
      <c r="V163" s="178">
        <f t="shared" si="6"/>
        <v>0</v>
      </c>
      <c r="W163" s="178">
        <f t="shared" si="6"/>
        <v>0</v>
      </c>
      <c r="X163" s="178">
        <f t="shared" si="6"/>
        <v>7</v>
      </c>
      <c r="Y163" s="178">
        <f t="shared" si="7"/>
        <v>39</v>
      </c>
    </row>
    <row r="164" spans="1:25" ht="14.25" customHeight="1">
      <c r="A164" s="178" t="s">
        <v>13</v>
      </c>
      <c r="B164" s="178">
        <f t="shared" si="5"/>
        <v>0</v>
      </c>
      <c r="C164" s="178">
        <f t="shared" si="5"/>
        <v>0</v>
      </c>
      <c r="D164" s="178">
        <f t="shared" si="5"/>
        <v>0</v>
      </c>
      <c r="E164" s="58">
        <f t="shared" si="5"/>
        <v>0</v>
      </c>
      <c r="F164" s="178">
        <f t="shared" si="5"/>
        <v>0</v>
      </c>
      <c r="G164" s="178">
        <f t="shared" si="5"/>
        <v>9</v>
      </c>
      <c r="H164" s="178">
        <f t="shared" si="5"/>
        <v>0</v>
      </c>
      <c r="I164" s="178">
        <f t="shared" si="5"/>
        <v>10</v>
      </c>
      <c r="J164" s="178">
        <f t="shared" si="5"/>
        <v>0</v>
      </c>
      <c r="K164" s="178">
        <f t="shared" si="5"/>
        <v>0</v>
      </c>
      <c r="L164" s="178">
        <f t="shared" si="6"/>
        <v>0</v>
      </c>
      <c r="M164" s="178">
        <f t="shared" si="6"/>
        <v>0</v>
      </c>
      <c r="N164" s="178">
        <f t="shared" si="6"/>
        <v>0</v>
      </c>
      <c r="O164" s="178">
        <f t="shared" si="6"/>
        <v>0</v>
      </c>
      <c r="P164" s="178">
        <f t="shared" si="6"/>
        <v>4</v>
      </c>
      <c r="Q164" s="178">
        <f t="shared" si="6"/>
        <v>0</v>
      </c>
      <c r="R164" s="178">
        <f t="shared" si="6"/>
        <v>10</v>
      </c>
      <c r="S164" s="178">
        <f t="shared" si="6"/>
        <v>0</v>
      </c>
      <c r="T164" s="178">
        <f t="shared" si="6"/>
        <v>0</v>
      </c>
      <c r="U164" s="178">
        <f t="shared" si="6"/>
        <v>6</v>
      </c>
      <c r="V164" s="178">
        <f t="shared" si="6"/>
        <v>0</v>
      </c>
      <c r="W164" s="178">
        <f t="shared" si="6"/>
        <v>0</v>
      </c>
      <c r="X164" s="178">
        <f t="shared" si="6"/>
        <v>0</v>
      </c>
      <c r="Y164" s="178">
        <f t="shared" si="7"/>
        <v>39</v>
      </c>
    </row>
    <row r="165" spans="1:25" ht="14.25" customHeight="1">
      <c r="E165" s="58"/>
    </row>
    <row r="166" spans="1:25" ht="14.25" customHeight="1">
      <c r="E166" s="58"/>
    </row>
    <row r="167" spans="1:25" ht="14.25" customHeight="1">
      <c r="E167" s="58"/>
    </row>
    <row r="168" spans="1:25" ht="14.25" customHeight="1">
      <c r="E168" s="58"/>
    </row>
    <row r="169" spans="1:25" ht="14.25" customHeight="1">
      <c r="E169" s="58"/>
    </row>
    <row r="170" spans="1:25" ht="14.25" customHeight="1">
      <c r="E170" s="58"/>
    </row>
    <row r="171" spans="1:25" ht="14.25" customHeight="1">
      <c r="E171" s="58"/>
    </row>
    <row r="172" spans="1:25" ht="14.25" customHeight="1">
      <c r="E172" s="58"/>
    </row>
    <row r="173" spans="1:25" ht="14.25" customHeight="1">
      <c r="E173" s="58"/>
    </row>
    <row r="174" spans="1:25" ht="14.25" customHeight="1">
      <c r="E174" s="58"/>
    </row>
    <row r="175" spans="1:25" ht="14.25" customHeight="1">
      <c r="E175" s="58"/>
    </row>
    <row r="176" spans="1:25" ht="14.25" customHeight="1">
      <c r="E176" s="58"/>
    </row>
    <row r="177" spans="5:5" ht="14.25" customHeight="1">
      <c r="E177" s="58"/>
    </row>
    <row r="178" spans="5:5" ht="14.25" customHeight="1">
      <c r="E178" s="58"/>
    </row>
    <row r="179" spans="5:5" ht="14.25" customHeight="1">
      <c r="E179" s="58"/>
    </row>
    <row r="180" spans="5:5" ht="14.25" customHeight="1">
      <c r="E180" s="58"/>
    </row>
    <row r="181" spans="5:5" ht="14.25" customHeight="1">
      <c r="E181" s="58"/>
    </row>
    <row r="182" spans="5:5" ht="14.25" customHeight="1">
      <c r="E182" s="58"/>
    </row>
    <row r="183" spans="5:5" ht="14.25" customHeight="1">
      <c r="E183" s="58"/>
    </row>
    <row r="184" spans="5:5" ht="14.25" customHeight="1">
      <c r="E184" s="58"/>
    </row>
    <row r="185" spans="5:5" ht="14.25" customHeight="1">
      <c r="E185" s="58"/>
    </row>
    <row r="186" spans="5:5" ht="14.25" customHeight="1">
      <c r="E186" s="58"/>
    </row>
    <row r="187" spans="5:5" ht="14.25" customHeight="1">
      <c r="E187" s="58"/>
    </row>
    <row r="188" spans="5:5" ht="14.25" customHeight="1">
      <c r="E188" s="58"/>
    </row>
    <row r="189" spans="5:5" ht="14.25" customHeight="1">
      <c r="E189" s="58"/>
    </row>
    <row r="190" spans="5:5" ht="14.25" customHeight="1">
      <c r="E190" s="58"/>
    </row>
    <row r="191" spans="5:5" ht="14.25" customHeight="1">
      <c r="E191" s="58"/>
    </row>
    <row r="192" spans="5:5" ht="14.25" customHeight="1">
      <c r="E192" s="58"/>
    </row>
    <row r="193" spans="5:5" ht="14.25" customHeight="1">
      <c r="E193" s="58"/>
    </row>
    <row r="194" spans="5:5" ht="14.25" customHeight="1">
      <c r="E194" s="58"/>
    </row>
    <row r="195" spans="5:5" ht="14.25" customHeight="1">
      <c r="E195" s="58"/>
    </row>
    <row r="196" spans="5:5" ht="14.25" customHeight="1">
      <c r="E196" s="58"/>
    </row>
    <row r="197" spans="5:5" ht="14.25" customHeight="1">
      <c r="E197" s="58"/>
    </row>
    <row r="198" spans="5:5" ht="14.25" customHeight="1">
      <c r="E198" s="58"/>
    </row>
    <row r="199" spans="5:5" ht="14.25" customHeight="1">
      <c r="E199" s="58"/>
    </row>
    <row r="200" spans="5:5" ht="14.25" customHeight="1">
      <c r="E200" s="58"/>
    </row>
    <row r="201" spans="5:5" ht="14.25" customHeight="1">
      <c r="E201" s="58"/>
    </row>
    <row r="202" spans="5:5" ht="14.25" customHeight="1">
      <c r="E202" s="58"/>
    </row>
    <row r="203" spans="5:5" ht="14.25" customHeight="1">
      <c r="E203" s="58"/>
    </row>
    <row r="204" spans="5:5" ht="14.25" customHeight="1">
      <c r="E204" s="58"/>
    </row>
    <row r="205" spans="5:5" ht="14.25" customHeight="1">
      <c r="E205" s="58"/>
    </row>
    <row r="206" spans="5:5" ht="14.25" customHeight="1">
      <c r="E206" s="58"/>
    </row>
    <row r="207" spans="5:5" ht="14.25" customHeight="1">
      <c r="E207" s="58"/>
    </row>
    <row r="208" spans="5:5" ht="14.25" customHeight="1">
      <c r="E208" s="58"/>
    </row>
    <row r="209" spans="5:5" ht="14.25" customHeight="1">
      <c r="E209" s="58"/>
    </row>
    <row r="210" spans="5:5" ht="14.25" customHeight="1">
      <c r="E210" s="58"/>
    </row>
    <row r="211" spans="5:5" ht="14.25" customHeight="1">
      <c r="E211" s="58"/>
    </row>
    <row r="212" spans="5:5" ht="14.25" customHeight="1">
      <c r="E212" s="58"/>
    </row>
    <row r="213" spans="5:5" ht="14.25" customHeight="1">
      <c r="E213" s="58"/>
    </row>
    <row r="214" spans="5:5" ht="14.25" customHeight="1">
      <c r="E214" s="58"/>
    </row>
    <row r="215" spans="5:5" ht="14.25" customHeight="1">
      <c r="E215" s="58"/>
    </row>
    <row r="216" spans="5:5" ht="14.25" customHeight="1">
      <c r="E216" s="58"/>
    </row>
    <row r="217" spans="5:5" ht="14.25" customHeight="1">
      <c r="E217" s="58"/>
    </row>
    <row r="218" spans="5:5" ht="14.25" customHeight="1">
      <c r="E218" s="58"/>
    </row>
    <row r="219" spans="5:5" ht="14.25" customHeight="1">
      <c r="E219" s="58"/>
    </row>
    <row r="220" spans="5:5" ht="14.25" customHeight="1">
      <c r="E220" s="58"/>
    </row>
    <row r="221" spans="5:5" ht="14.25" customHeight="1">
      <c r="E221" s="58"/>
    </row>
    <row r="222" spans="5:5" ht="14.25" customHeight="1">
      <c r="E222" s="58"/>
    </row>
    <row r="223" spans="5:5" ht="14.25" customHeight="1">
      <c r="E223" s="58"/>
    </row>
    <row r="224" spans="5:5" ht="14.25" customHeight="1">
      <c r="E224" s="58"/>
    </row>
    <row r="225" spans="5:5" ht="14.25" customHeight="1">
      <c r="E225" s="58"/>
    </row>
    <row r="226" spans="5:5" ht="14.25" customHeight="1">
      <c r="E226" s="58"/>
    </row>
    <row r="227" spans="5:5" ht="14.25" customHeight="1">
      <c r="E227" s="58"/>
    </row>
    <row r="228" spans="5:5" ht="14.25" customHeight="1">
      <c r="E228" s="58"/>
    </row>
    <row r="229" spans="5:5" ht="14.25" customHeight="1">
      <c r="E229" s="58"/>
    </row>
    <row r="230" spans="5:5" ht="14.25" customHeight="1">
      <c r="E230" s="58"/>
    </row>
    <row r="231" spans="5:5" ht="14.25" customHeight="1">
      <c r="E231" s="58"/>
    </row>
    <row r="232" spans="5:5" ht="14.25" customHeight="1">
      <c r="E232" s="58"/>
    </row>
    <row r="233" spans="5:5" ht="14.25" customHeight="1">
      <c r="E233" s="58"/>
    </row>
    <row r="234" spans="5:5" ht="14.25" customHeight="1">
      <c r="E234" s="58"/>
    </row>
    <row r="235" spans="5:5" ht="14.25" customHeight="1">
      <c r="E235" s="58"/>
    </row>
    <row r="236" spans="5:5" ht="14.25" customHeight="1">
      <c r="E236" s="58"/>
    </row>
    <row r="237" spans="5:5" ht="14.25" customHeight="1">
      <c r="E237" s="58"/>
    </row>
    <row r="238" spans="5:5" ht="14.25" customHeight="1">
      <c r="E238" s="58"/>
    </row>
    <row r="239" spans="5:5" ht="14.25" customHeight="1">
      <c r="E239" s="58"/>
    </row>
    <row r="240" spans="5:5" ht="14.25" customHeight="1">
      <c r="E240" s="58"/>
    </row>
    <row r="241" spans="5:5" ht="14.25" customHeight="1">
      <c r="E241" s="58"/>
    </row>
    <row r="242" spans="5:5" ht="14.25" customHeight="1">
      <c r="E242" s="58"/>
    </row>
    <row r="243" spans="5:5" ht="14.25" customHeight="1">
      <c r="E243" s="58"/>
    </row>
    <row r="244" spans="5:5" ht="14.25" customHeight="1">
      <c r="E244" s="58"/>
    </row>
    <row r="245" spans="5:5" ht="14.25" customHeight="1">
      <c r="E245" s="58"/>
    </row>
    <row r="246" spans="5:5" ht="14.25" customHeight="1">
      <c r="E246" s="58"/>
    </row>
    <row r="247" spans="5:5" ht="14.25" customHeight="1">
      <c r="E247" s="58"/>
    </row>
    <row r="248" spans="5:5" ht="14.25" customHeight="1">
      <c r="E248" s="58"/>
    </row>
    <row r="249" spans="5:5" ht="14.25" customHeight="1">
      <c r="E249" s="58"/>
    </row>
    <row r="250" spans="5:5" ht="14.25" customHeight="1">
      <c r="E250" s="58"/>
    </row>
    <row r="251" spans="5:5" ht="14.25" customHeight="1">
      <c r="E251" s="58"/>
    </row>
    <row r="252" spans="5:5" ht="14.25" customHeight="1">
      <c r="E252" s="58"/>
    </row>
    <row r="253" spans="5:5" ht="14.25" customHeight="1">
      <c r="E253" s="58"/>
    </row>
    <row r="254" spans="5:5" ht="14.25" customHeight="1">
      <c r="E254" s="58"/>
    </row>
    <row r="255" spans="5:5" ht="14.25" customHeight="1">
      <c r="E255" s="58"/>
    </row>
    <row r="256" spans="5:5" ht="14.25" customHeight="1">
      <c r="E256" s="58"/>
    </row>
    <row r="257" spans="5:5" ht="14.25" customHeight="1">
      <c r="E257" s="58"/>
    </row>
    <row r="258" spans="5:5" ht="14.25" customHeight="1">
      <c r="E258" s="58"/>
    </row>
    <row r="259" spans="5:5" ht="14.25" customHeight="1">
      <c r="E259" s="58"/>
    </row>
    <row r="260" spans="5:5" ht="14.25" customHeight="1">
      <c r="E260" s="58"/>
    </row>
    <row r="261" spans="5:5" ht="14.25" customHeight="1">
      <c r="E261" s="58"/>
    </row>
    <row r="262" spans="5:5" ht="14.25" customHeight="1">
      <c r="E262" s="58"/>
    </row>
    <row r="263" spans="5:5" ht="14.25" customHeight="1">
      <c r="E263" s="58"/>
    </row>
    <row r="264" spans="5:5" ht="14.25" customHeight="1">
      <c r="E264" s="58"/>
    </row>
    <row r="265" spans="5:5" ht="14.25" customHeight="1">
      <c r="E265" s="58"/>
    </row>
    <row r="266" spans="5:5" ht="14.25" customHeight="1">
      <c r="E266" s="58"/>
    </row>
    <row r="267" spans="5:5" ht="14.25" customHeight="1">
      <c r="E267" s="58"/>
    </row>
    <row r="268" spans="5:5" ht="14.25" customHeight="1">
      <c r="E268" s="58"/>
    </row>
    <row r="269" spans="5:5" ht="14.25" customHeight="1">
      <c r="E269" s="58"/>
    </row>
    <row r="270" spans="5:5" ht="14.25" customHeight="1">
      <c r="E270" s="58"/>
    </row>
    <row r="271" spans="5:5" ht="14.25" customHeight="1">
      <c r="E271" s="58"/>
    </row>
    <row r="272" spans="5:5" ht="14.25" customHeight="1">
      <c r="E272" s="58"/>
    </row>
    <row r="273" spans="5:5" ht="14.25" customHeight="1">
      <c r="E273" s="58"/>
    </row>
    <row r="274" spans="5:5" ht="14.25" customHeight="1">
      <c r="E274" s="58"/>
    </row>
    <row r="275" spans="5:5" ht="14.25" customHeight="1">
      <c r="E275" s="58"/>
    </row>
    <row r="276" spans="5:5" ht="14.25" customHeight="1">
      <c r="E276" s="58"/>
    </row>
    <row r="277" spans="5:5" ht="14.25" customHeight="1">
      <c r="E277" s="58"/>
    </row>
    <row r="278" spans="5:5" ht="14.25" customHeight="1">
      <c r="E278" s="58"/>
    </row>
    <row r="279" spans="5:5" ht="14.25" customHeight="1">
      <c r="E279" s="58"/>
    </row>
    <row r="280" spans="5:5" ht="14.25" customHeight="1">
      <c r="E280" s="58"/>
    </row>
    <row r="281" spans="5:5" ht="14.25" customHeight="1">
      <c r="E281" s="58"/>
    </row>
    <row r="282" spans="5:5" ht="14.25" customHeight="1">
      <c r="E282" s="58"/>
    </row>
    <row r="283" spans="5:5" ht="14.25" customHeight="1">
      <c r="E283" s="58"/>
    </row>
    <row r="284" spans="5:5" ht="14.25" customHeight="1">
      <c r="E284" s="58"/>
    </row>
    <row r="285" spans="5:5" ht="14.25" customHeight="1">
      <c r="E285" s="58"/>
    </row>
    <row r="286" spans="5:5" ht="14.25" customHeight="1">
      <c r="E286" s="58"/>
    </row>
    <row r="287" spans="5:5" ht="14.25" customHeight="1">
      <c r="E287" s="58"/>
    </row>
    <row r="288" spans="5:5" ht="14.25" customHeight="1">
      <c r="E288" s="58"/>
    </row>
    <row r="289" spans="5:5" ht="14.25" customHeight="1">
      <c r="E289" s="58"/>
    </row>
    <row r="290" spans="5:5" ht="14.25" customHeight="1">
      <c r="E290" s="58"/>
    </row>
    <row r="291" spans="5:5" ht="14.25" customHeight="1">
      <c r="E291" s="58"/>
    </row>
    <row r="292" spans="5:5" ht="14.25" customHeight="1">
      <c r="E292" s="58"/>
    </row>
    <row r="293" spans="5:5" ht="14.25" customHeight="1">
      <c r="E293" s="58"/>
    </row>
    <row r="294" spans="5:5" ht="14.25" customHeight="1">
      <c r="E294" s="58"/>
    </row>
    <row r="295" spans="5:5" ht="14.25" customHeight="1">
      <c r="E295" s="58"/>
    </row>
    <row r="296" spans="5:5" ht="14.25" customHeight="1">
      <c r="E296" s="58"/>
    </row>
    <row r="297" spans="5:5" ht="14.25" customHeight="1">
      <c r="E297" s="58"/>
    </row>
    <row r="298" spans="5:5" ht="14.25" customHeight="1">
      <c r="E298" s="58"/>
    </row>
    <row r="299" spans="5:5" ht="14.25" customHeight="1">
      <c r="E299" s="58"/>
    </row>
    <row r="300" spans="5:5" ht="14.25" customHeight="1">
      <c r="E300" s="58"/>
    </row>
    <row r="301" spans="5:5" ht="14.25" customHeight="1">
      <c r="E301" s="58"/>
    </row>
    <row r="302" spans="5:5" ht="14.25" customHeight="1">
      <c r="E302" s="58"/>
    </row>
    <row r="303" spans="5:5" ht="14.25" customHeight="1">
      <c r="E303" s="58"/>
    </row>
    <row r="304" spans="5:5" ht="14.25" customHeight="1">
      <c r="E304" s="58"/>
    </row>
    <row r="305" spans="5:5" ht="14.25" customHeight="1">
      <c r="E305" s="58"/>
    </row>
    <row r="306" spans="5:5" ht="14.25" customHeight="1">
      <c r="E306" s="58"/>
    </row>
    <row r="307" spans="5:5" ht="14.25" customHeight="1">
      <c r="E307" s="58"/>
    </row>
    <row r="308" spans="5:5" ht="14.25" customHeight="1">
      <c r="E308" s="58"/>
    </row>
    <row r="309" spans="5:5" ht="14.25" customHeight="1">
      <c r="E309" s="58"/>
    </row>
    <row r="310" spans="5:5" ht="14.25" customHeight="1">
      <c r="E310" s="58"/>
    </row>
    <row r="311" spans="5:5" ht="14.25" customHeight="1">
      <c r="E311" s="58"/>
    </row>
    <row r="312" spans="5:5" ht="14.25" customHeight="1">
      <c r="E312" s="58"/>
    </row>
    <row r="313" spans="5:5" ht="14.25" customHeight="1">
      <c r="E313" s="58"/>
    </row>
    <row r="314" spans="5:5" ht="14.25" customHeight="1">
      <c r="E314" s="58"/>
    </row>
    <row r="315" spans="5:5" ht="14.25" customHeight="1">
      <c r="E315" s="58"/>
    </row>
    <row r="316" spans="5:5" ht="14.25" customHeight="1">
      <c r="E316" s="58"/>
    </row>
    <row r="317" spans="5:5" ht="14.25" customHeight="1">
      <c r="E317" s="58"/>
    </row>
    <row r="318" spans="5:5" ht="14.25" customHeight="1">
      <c r="E318" s="58"/>
    </row>
    <row r="319" spans="5:5" ht="14.25" customHeight="1">
      <c r="E319" s="58"/>
    </row>
    <row r="320" spans="5:5" ht="14.25" customHeight="1">
      <c r="E320" s="58"/>
    </row>
    <row r="321" spans="5:5" ht="14.25" customHeight="1">
      <c r="E321" s="58"/>
    </row>
    <row r="322" spans="5:5" ht="14.25" customHeight="1">
      <c r="E322" s="58"/>
    </row>
    <row r="323" spans="5:5" ht="14.25" customHeight="1">
      <c r="E323" s="58"/>
    </row>
    <row r="324" spans="5:5" ht="14.25" customHeight="1">
      <c r="E324" s="58"/>
    </row>
    <row r="325" spans="5:5" ht="14.25" customHeight="1">
      <c r="E325" s="58"/>
    </row>
    <row r="326" spans="5:5" ht="14.25" customHeight="1">
      <c r="E326" s="58"/>
    </row>
    <row r="327" spans="5:5" ht="14.25" customHeight="1">
      <c r="E327" s="58"/>
    </row>
    <row r="328" spans="5:5" ht="14.25" customHeight="1">
      <c r="E328" s="58"/>
    </row>
    <row r="329" spans="5:5" ht="14.25" customHeight="1">
      <c r="E329" s="58"/>
    </row>
    <row r="330" spans="5:5" ht="14.25" customHeight="1">
      <c r="E330" s="58"/>
    </row>
    <row r="331" spans="5:5" ht="14.25" customHeight="1">
      <c r="E331" s="58"/>
    </row>
    <row r="332" spans="5:5" ht="14.25" customHeight="1">
      <c r="E332" s="58"/>
    </row>
    <row r="333" spans="5:5" ht="14.25" customHeight="1">
      <c r="E333" s="58"/>
    </row>
    <row r="334" spans="5:5" ht="14.25" customHeight="1">
      <c r="E334" s="58"/>
    </row>
    <row r="335" spans="5:5" ht="14.25" customHeight="1">
      <c r="E335" s="58"/>
    </row>
    <row r="336" spans="5:5" ht="14.25" customHeight="1">
      <c r="E336" s="58"/>
    </row>
    <row r="337" spans="5:5" ht="14.25" customHeight="1">
      <c r="E337" s="58"/>
    </row>
    <row r="338" spans="5:5" ht="14.25" customHeight="1">
      <c r="E338" s="58"/>
    </row>
    <row r="339" spans="5:5" ht="14.25" customHeight="1">
      <c r="E339" s="58"/>
    </row>
    <row r="340" spans="5:5" ht="14.25" customHeight="1">
      <c r="E340" s="58"/>
    </row>
    <row r="341" spans="5:5" ht="14.25" customHeight="1">
      <c r="E341" s="58"/>
    </row>
    <row r="342" spans="5:5" ht="14.25" customHeight="1">
      <c r="E342" s="58"/>
    </row>
    <row r="343" spans="5:5" ht="14.25" customHeight="1">
      <c r="E343" s="58"/>
    </row>
    <row r="344" spans="5:5" ht="14.25" customHeight="1">
      <c r="E344" s="58"/>
    </row>
    <row r="345" spans="5:5" ht="14.25" customHeight="1">
      <c r="E345" s="58"/>
    </row>
    <row r="346" spans="5:5" ht="14.25" customHeight="1">
      <c r="E346" s="58"/>
    </row>
    <row r="347" spans="5:5" ht="14.25" customHeight="1">
      <c r="E347" s="58"/>
    </row>
    <row r="348" spans="5:5" ht="14.25" customHeight="1">
      <c r="E348" s="58"/>
    </row>
    <row r="349" spans="5:5" ht="14.25" customHeight="1">
      <c r="E349" s="58"/>
    </row>
    <row r="350" spans="5:5" ht="14.25" customHeight="1">
      <c r="E350" s="58"/>
    </row>
    <row r="351" spans="5:5" ht="14.25" customHeight="1">
      <c r="E351" s="58"/>
    </row>
    <row r="352" spans="5:5" ht="14.25" customHeight="1">
      <c r="E352" s="58"/>
    </row>
    <row r="353" spans="5:5" ht="14.25" customHeight="1">
      <c r="E353" s="58"/>
    </row>
    <row r="354" spans="5:5" ht="14.25" customHeight="1">
      <c r="E354" s="58"/>
    </row>
    <row r="355" spans="5:5" ht="14.25" customHeight="1">
      <c r="E355" s="58"/>
    </row>
    <row r="356" spans="5:5" ht="14.25" customHeight="1">
      <c r="E356" s="58"/>
    </row>
    <row r="357" spans="5:5" ht="14.25" customHeight="1">
      <c r="E357" s="58"/>
    </row>
    <row r="358" spans="5:5" ht="14.25" customHeight="1">
      <c r="E358" s="58"/>
    </row>
    <row r="359" spans="5:5" ht="14.25" customHeight="1">
      <c r="E359" s="58"/>
    </row>
    <row r="360" spans="5:5" ht="14.25" customHeight="1">
      <c r="E360" s="58"/>
    </row>
    <row r="361" spans="5:5" ht="14.25" customHeight="1">
      <c r="E361" s="58"/>
    </row>
    <row r="362" spans="5:5" ht="14.25" customHeight="1">
      <c r="E362" s="58"/>
    </row>
    <row r="363" spans="5:5" ht="15.75" customHeight="1"/>
    <row r="364" spans="5:5" ht="15.75" customHeight="1"/>
    <row r="365" spans="5:5" ht="15.75" customHeight="1"/>
    <row r="366" spans="5:5" ht="15.75" customHeight="1"/>
    <row r="367" spans="5:5" ht="15.75" customHeight="1"/>
    <row r="368" spans="5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</sheetData>
  <sortState xmlns:xlrd2="http://schemas.microsoft.com/office/spreadsheetml/2017/richdata2" ref="B2:L49">
    <sortCondition ref="C2:C49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72"/>
  <sheetViews>
    <sheetView workbookViewId="0">
      <pane ySplit="1" topLeftCell="A2" activePane="bottomLeft" state="frozen"/>
      <selection pane="bottomLeft" activeCell="F19" sqref="F19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1" t="s">
        <v>721</v>
      </c>
      <c r="B1" s="91" t="s">
        <v>680</v>
      </c>
      <c r="C1" s="91" t="s">
        <v>681</v>
      </c>
      <c r="D1" s="91" t="s">
        <v>682</v>
      </c>
      <c r="E1" s="91" t="s">
        <v>683</v>
      </c>
      <c r="F1" s="91" t="s">
        <v>1</v>
      </c>
      <c r="G1" s="91" t="s">
        <v>3</v>
      </c>
      <c r="H1" s="91" t="s">
        <v>684</v>
      </c>
      <c r="I1" s="91" t="s">
        <v>2</v>
      </c>
      <c r="J1" s="91" t="s">
        <v>5</v>
      </c>
      <c r="K1" s="91" t="s">
        <v>685</v>
      </c>
      <c r="L1" s="91" t="s">
        <v>686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4.25" customHeight="1">
      <c r="A2" s="86" t="s">
        <v>722</v>
      </c>
      <c r="B2" s="52">
        <v>1</v>
      </c>
      <c r="C2" s="52" t="s">
        <v>1154</v>
      </c>
      <c r="D2" s="81"/>
      <c r="E2" s="52">
        <v>1052</v>
      </c>
      <c r="F2" s="54" t="str">
        <f>+VLOOKUP(E2,Participants!$A$1:$F$1000,2,FALSE)</f>
        <v>Jack Steineman</v>
      </c>
      <c r="G2" s="54" t="str">
        <f>+VLOOKUP(E2,Participants!$A$1:$F$1000,4,FALSE)</f>
        <v>KIL</v>
      </c>
      <c r="H2" s="54" t="str">
        <f>+VLOOKUP(E2,Participants!$A$1:$F$1000,5,FALSE)</f>
        <v>M</v>
      </c>
      <c r="I2" s="54">
        <f>+VLOOKUP(E2,Participants!$A$1:$F$1000,3,FALSE)</f>
        <v>6</v>
      </c>
      <c r="J2" s="54" t="str">
        <f>+VLOOKUP(E2,Participants!$A$1:$G$1000,7,FALSE)</f>
        <v>JV BOYS</v>
      </c>
      <c r="K2" s="54">
        <v>1</v>
      </c>
      <c r="L2" s="54">
        <v>10</v>
      </c>
    </row>
    <row r="3" spans="1:27" ht="14.25" customHeight="1">
      <c r="A3" s="86" t="s">
        <v>722</v>
      </c>
      <c r="B3" s="52">
        <v>1</v>
      </c>
      <c r="C3" s="52" t="s">
        <v>1155</v>
      </c>
      <c r="D3" s="81"/>
      <c r="E3" s="52">
        <v>595</v>
      </c>
      <c r="F3" s="54" t="str">
        <f>+VLOOKUP(E3,Participants!$A$1:$F$1000,2,FALSE)</f>
        <v>Jack Davison</v>
      </c>
      <c r="G3" s="54" t="str">
        <f>+VLOOKUP(E3,Participants!$A$1:$F$1000,4,FALSE)</f>
        <v>BFS</v>
      </c>
      <c r="H3" s="54" t="str">
        <f>+VLOOKUP(E3,Participants!$A$1:$F$1000,5,FALSE)</f>
        <v>M</v>
      </c>
      <c r="I3" s="54">
        <f>+VLOOKUP(E3,Participants!$A$1:$F$1000,3,FALSE)</f>
        <v>6</v>
      </c>
      <c r="J3" s="54" t="str">
        <f>+VLOOKUP(E3,Participants!$A$1:$G$1000,7,FALSE)</f>
        <v>JV BOYS</v>
      </c>
      <c r="K3" s="54">
        <v>2</v>
      </c>
      <c r="L3" s="54">
        <v>8</v>
      </c>
    </row>
    <row r="4" spans="1:27" ht="14.25" customHeight="1">
      <c r="A4" s="86" t="s">
        <v>722</v>
      </c>
      <c r="B4" s="52">
        <v>1</v>
      </c>
      <c r="C4" s="52" t="s">
        <v>1156</v>
      </c>
      <c r="D4" s="81"/>
      <c r="E4" s="52">
        <v>1050</v>
      </c>
      <c r="F4" s="54" t="str">
        <f>+VLOOKUP(E4,Participants!$A$1:$F$1000,2,FALSE)</f>
        <v>Jack Croft</v>
      </c>
      <c r="G4" s="54" t="str">
        <f>+VLOOKUP(E4,Participants!$A$1:$F$1000,4,FALSE)</f>
        <v>KIL</v>
      </c>
      <c r="H4" s="54" t="str">
        <f>+VLOOKUP(E4,Participants!$A$1:$F$1000,5,FALSE)</f>
        <v>M</v>
      </c>
      <c r="I4" s="54">
        <f>+VLOOKUP(E4,Participants!$A$1:$F$1000,3,FALSE)</f>
        <v>5</v>
      </c>
      <c r="J4" s="54" t="str">
        <f>+VLOOKUP(E4,Participants!$A$1:$G$1000,7,FALSE)</f>
        <v>JV BOYS</v>
      </c>
      <c r="K4" s="54">
        <v>3</v>
      </c>
      <c r="L4" s="54">
        <v>6</v>
      </c>
    </row>
    <row r="5" spans="1:27" ht="14.25" customHeight="1">
      <c r="A5" s="192" t="s">
        <v>722</v>
      </c>
      <c r="B5" s="187">
        <v>1</v>
      </c>
      <c r="C5" s="187" t="s">
        <v>1160</v>
      </c>
      <c r="D5" s="190"/>
      <c r="E5" s="187">
        <v>484</v>
      </c>
      <c r="F5" s="189" t="str">
        <f>+VLOOKUP(E5,Participants!$A$1:$F$1000,2,FALSE)</f>
        <v>Reeve Flotta</v>
      </c>
      <c r="G5" s="189" t="str">
        <f>+VLOOKUP(E5,Participants!$A$1:$F$1000,4,FALSE)</f>
        <v>STT</v>
      </c>
      <c r="H5" s="189" t="str">
        <f>+VLOOKUP(E5,Participants!$A$1:$F$1000,5,FALSE)</f>
        <v>M</v>
      </c>
      <c r="I5" s="189">
        <f>+VLOOKUP(E5,Participants!$A$1:$F$1000,3,FALSE)</f>
        <v>6</v>
      </c>
      <c r="J5" s="189" t="str">
        <f>+VLOOKUP(E5,Participants!$A$1:$G$1000,7,FALSE)</f>
        <v>JV BOYS</v>
      </c>
      <c r="K5" s="189">
        <v>4</v>
      </c>
      <c r="L5" s="189">
        <v>5</v>
      </c>
    </row>
    <row r="6" spans="1:27" ht="14.25" customHeight="1">
      <c r="A6" s="86" t="s">
        <v>722</v>
      </c>
      <c r="B6" s="52">
        <v>1</v>
      </c>
      <c r="C6" s="52" t="s">
        <v>1166</v>
      </c>
      <c r="D6" s="81"/>
      <c r="E6" s="52">
        <v>1456</v>
      </c>
      <c r="F6" s="54" t="str">
        <f>+VLOOKUP(E6,Participants!$A$1:$F$1000,2,FALSE)</f>
        <v>Drew Weifenbaugh</v>
      </c>
      <c r="G6" s="54" t="str">
        <f>+VLOOKUP(E6,Participants!$A$1:$F$1000,4,FALSE)</f>
        <v>BCS</v>
      </c>
      <c r="H6" s="54" t="str">
        <f>+VLOOKUP(E6,Participants!$A$1:$F$1000,5,FALSE)</f>
        <v>M</v>
      </c>
      <c r="I6" s="54">
        <f>+VLOOKUP(E6,Participants!$A$1:$F$1000,3,FALSE)</f>
        <v>6</v>
      </c>
      <c r="J6" s="54" t="str">
        <f>+VLOOKUP(E6,Participants!$A$1:$G$1000,7,FALSE)</f>
        <v>JV BOYS</v>
      </c>
      <c r="K6" s="54">
        <v>5</v>
      </c>
      <c r="L6" s="54">
        <v>4</v>
      </c>
    </row>
    <row r="7" spans="1:27" ht="14.25" customHeight="1">
      <c r="A7" s="86"/>
      <c r="B7" s="53"/>
      <c r="C7" s="53"/>
      <c r="D7" s="81"/>
      <c r="E7" s="53"/>
      <c r="F7" s="54"/>
      <c r="G7" s="54"/>
      <c r="H7" s="54"/>
      <c r="I7" s="54"/>
      <c r="J7" s="54"/>
      <c r="K7" s="54"/>
      <c r="L7" s="54"/>
    </row>
    <row r="8" spans="1:27" ht="14.25" customHeight="1">
      <c r="A8" s="86" t="s">
        <v>722</v>
      </c>
      <c r="B8" s="52">
        <v>1</v>
      </c>
      <c r="C8" s="52" t="s">
        <v>1158</v>
      </c>
      <c r="D8" s="81"/>
      <c r="E8" s="52">
        <v>587</v>
      </c>
      <c r="F8" s="54" t="str">
        <f>+VLOOKUP(E8,Participants!$A$1:$F$1000,2,FALSE)</f>
        <v>Caroline Sell</v>
      </c>
      <c r="G8" s="54" t="str">
        <f>+VLOOKUP(E8,Participants!$A$1:$F$1000,4,FALSE)</f>
        <v>BFS</v>
      </c>
      <c r="H8" s="54" t="str">
        <f>+VLOOKUP(E8,Participants!$A$1:$F$1000,5,FALSE)</f>
        <v>F</v>
      </c>
      <c r="I8" s="54">
        <f>+VLOOKUP(E8,Participants!$A$1:$F$1000,3,FALSE)</f>
        <v>6</v>
      </c>
      <c r="J8" s="54" t="str">
        <f>+VLOOKUP(E8,Participants!$A$1:$G$1000,7,FALSE)</f>
        <v>JV GIRLS</v>
      </c>
      <c r="K8" s="54">
        <v>1</v>
      </c>
      <c r="L8" s="54">
        <v>10</v>
      </c>
    </row>
    <row r="9" spans="1:27" ht="14.25" customHeight="1">
      <c r="A9" s="86" t="s">
        <v>722</v>
      </c>
      <c r="B9" s="52">
        <v>1</v>
      </c>
      <c r="C9" s="52" t="s">
        <v>1163</v>
      </c>
      <c r="D9" s="81"/>
      <c r="E9" s="52">
        <v>1041</v>
      </c>
      <c r="F9" s="54" t="str">
        <f>+VLOOKUP(E9,Participants!$A$1:$F$1000,2,FALSE)</f>
        <v>Anna Morris</v>
      </c>
      <c r="G9" s="54" t="str">
        <f>+VLOOKUP(E9,Participants!$A$1:$F$1000,4,FALSE)</f>
        <v>KIL</v>
      </c>
      <c r="H9" s="54" t="str">
        <f>+VLOOKUP(E9,Participants!$A$1:$F$1000,5,FALSE)</f>
        <v xml:space="preserve">F </v>
      </c>
      <c r="I9" s="54">
        <f>+VLOOKUP(E9,Participants!$A$1:$F$1000,3,FALSE)</f>
        <v>6</v>
      </c>
      <c r="J9" s="54" t="str">
        <f>+VLOOKUP(E9,Participants!$A$1:$G$1000,7,FALSE)</f>
        <v>JV GIRLS</v>
      </c>
      <c r="K9" s="54">
        <v>2</v>
      </c>
      <c r="L9" s="54">
        <v>8</v>
      </c>
    </row>
    <row r="10" spans="1:27" ht="14.25" customHeight="1">
      <c r="A10" s="86" t="s">
        <v>722</v>
      </c>
      <c r="B10" s="52">
        <v>1</v>
      </c>
      <c r="C10" s="52" t="s">
        <v>1167</v>
      </c>
      <c r="D10" s="81"/>
      <c r="E10" s="52">
        <v>1025</v>
      </c>
      <c r="F10" s="54" t="str">
        <f>+VLOOKUP(E10,Participants!$A$1:$F$1000,2,FALSE)</f>
        <v>Elle Degnan</v>
      </c>
      <c r="G10" s="54" t="str">
        <f>+VLOOKUP(E10,Participants!$A$1:$F$1000,4,FALSE)</f>
        <v>KIL</v>
      </c>
      <c r="H10" s="54" t="str">
        <f>+VLOOKUP(E10,Participants!$A$1:$F$1000,5,FALSE)</f>
        <v xml:space="preserve">F </v>
      </c>
      <c r="I10" s="54">
        <f>+VLOOKUP(E10,Participants!$A$1:$F$1000,3,FALSE)</f>
        <v>5</v>
      </c>
      <c r="J10" s="54" t="str">
        <f>+VLOOKUP(E10,Participants!$A$1:$G$1000,7,FALSE)</f>
        <v>JV GIRLS</v>
      </c>
      <c r="K10" s="54">
        <v>3</v>
      </c>
      <c r="L10" s="54">
        <v>6</v>
      </c>
    </row>
    <row r="11" spans="1:27" ht="14.25" customHeight="1">
      <c r="A11" s="86" t="s">
        <v>722</v>
      </c>
      <c r="B11" s="52">
        <v>1</v>
      </c>
      <c r="C11" s="52" t="s">
        <v>1168</v>
      </c>
      <c r="D11" s="81"/>
      <c r="E11" s="52">
        <v>1028</v>
      </c>
      <c r="F11" s="54" t="str">
        <f>+VLOOKUP(E11,Participants!$A$1:$F$1000,2,FALSE)</f>
        <v>Cecelia Chirdon</v>
      </c>
      <c r="G11" s="54" t="str">
        <f>+VLOOKUP(E11,Participants!$A$1:$F$1000,4,FALSE)</f>
        <v>KIL</v>
      </c>
      <c r="H11" s="54" t="str">
        <f>+VLOOKUP(E11,Participants!$A$1:$F$1000,5,FALSE)</f>
        <v xml:space="preserve">F </v>
      </c>
      <c r="I11" s="54">
        <f>+VLOOKUP(E11,Participants!$A$1:$F$1000,3,FALSE)</f>
        <v>5</v>
      </c>
      <c r="J11" s="54" t="str">
        <f>+VLOOKUP(E11,Participants!$A$1:$G$1000,7,FALSE)</f>
        <v>JV GIRLS</v>
      </c>
      <c r="K11" s="54">
        <v>4</v>
      </c>
      <c r="L11" s="54">
        <v>5</v>
      </c>
    </row>
    <row r="12" spans="1:27" ht="14.25" customHeight="1">
      <c r="A12" s="86"/>
      <c r="B12" s="53"/>
      <c r="C12" s="53"/>
      <c r="D12" s="81"/>
      <c r="E12" s="53"/>
      <c r="F12" s="54"/>
      <c r="G12" s="54"/>
      <c r="H12" s="54"/>
      <c r="I12" s="54"/>
      <c r="J12" s="54"/>
      <c r="K12" s="54"/>
      <c r="L12" s="54"/>
    </row>
    <row r="13" spans="1:27" ht="14.25" customHeight="1">
      <c r="A13" s="86" t="s">
        <v>722</v>
      </c>
      <c r="B13" s="52">
        <v>1</v>
      </c>
      <c r="C13" s="52" t="s">
        <v>1152</v>
      </c>
      <c r="D13" s="81"/>
      <c r="E13" s="52">
        <v>230</v>
      </c>
      <c r="F13" s="54" t="str">
        <f>+VLOOKUP(E13,Participants!$A$1:$F$1000,2,FALSE)</f>
        <v>Bruce Goodman</v>
      </c>
      <c r="G13" s="54" t="str">
        <f>+VLOOKUP(E13,Participants!$A$1:$F$1000,4,FALSE)</f>
        <v>AMA</v>
      </c>
      <c r="H13" s="54" t="str">
        <f>+VLOOKUP(E13,Participants!$A$1:$F$1000,5,FALSE)</f>
        <v>M</v>
      </c>
      <c r="I13" s="54">
        <f>+VLOOKUP(E13,Participants!$A$1:$F$1000,3,FALSE)</f>
        <v>8</v>
      </c>
      <c r="J13" s="54" t="str">
        <f>+VLOOKUP(E13,Participants!$A$1:$G$1000,7,FALSE)</f>
        <v>VARSITY BOYS</v>
      </c>
      <c r="K13" s="54">
        <v>1</v>
      </c>
      <c r="L13" s="54">
        <v>10</v>
      </c>
    </row>
    <row r="14" spans="1:27" ht="14.25" customHeight="1">
      <c r="A14" s="86" t="s">
        <v>722</v>
      </c>
      <c r="B14" s="52">
        <v>1</v>
      </c>
      <c r="C14" s="52" t="s">
        <v>1153</v>
      </c>
      <c r="D14" s="81"/>
      <c r="E14" s="52">
        <v>1459</v>
      </c>
      <c r="F14" s="54" t="str">
        <f>+VLOOKUP(E14,Participants!$A$1:$F$1000,2,FALSE)</f>
        <v>Brendan Eicher</v>
      </c>
      <c r="G14" s="54" t="str">
        <f>+VLOOKUP(E14,Participants!$A$1:$F$1000,4,FALSE)</f>
        <v>BCS</v>
      </c>
      <c r="H14" s="54" t="str">
        <f>+VLOOKUP(E14,Participants!$A$1:$F$1000,5,FALSE)</f>
        <v>M</v>
      </c>
      <c r="I14" s="54">
        <f>+VLOOKUP(E14,Participants!$A$1:$F$1000,3,FALSE)</f>
        <v>7</v>
      </c>
      <c r="J14" s="54" t="str">
        <f>+VLOOKUP(E14,Participants!$A$1:$G$1000,7,FALSE)</f>
        <v>VARSITY BOYS</v>
      </c>
      <c r="K14" s="54">
        <v>2</v>
      </c>
      <c r="L14" s="54">
        <v>8</v>
      </c>
    </row>
    <row r="15" spans="1:27" ht="14.25" customHeight="1">
      <c r="A15" s="86" t="s">
        <v>722</v>
      </c>
      <c r="B15" s="52">
        <v>1</v>
      </c>
      <c r="C15" s="52" t="s">
        <v>1164</v>
      </c>
      <c r="D15" s="81"/>
      <c r="E15" s="52">
        <v>1087</v>
      </c>
      <c r="F15" s="54" t="str">
        <f>+VLOOKUP(E15,Participants!$A$1:$F$1000,2,FALSE)</f>
        <v>Vinny Cersosimo</v>
      </c>
      <c r="G15" s="54" t="str">
        <f>+VLOOKUP(E15,Participants!$A$1:$F$1000,4,FALSE)</f>
        <v>KIL</v>
      </c>
      <c r="H15" s="54" t="str">
        <f>+VLOOKUP(E15,Participants!$A$1:$F$1000,5,FALSE)</f>
        <v>M</v>
      </c>
      <c r="I15" s="54">
        <f>+VLOOKUP(E15,Participants!$A$1:$F$1000,3,FALSE)</f>
        <v>7</v>
      </c>
      <c r="J15" s="54" t="str">
        <f>+VLOOKUP(E15,Participants!$A$1:$G$1000,7,FALSE)</f>
        <v>VARSITY BOYS</v>
      </c>
      <c r="K15" s="54">
        <v>3</v>
      </c>
      <c r="L15" s="54">
        <v>6</v>
      </c>
    </row>
    <row r="16" spans="1:27" ht="14.25" customHeight="1">
      <c r="A16" s="86" t="s">
        <v>722</v>
      </c>
      <c r="B16" s="52">
        <v>1</v>
      </c>
      <c r="C16" s="52" t="s">
        <v>1165</v>
      </c>
      <c r="D16" s="81"/>
      <c r="E16" s="52">
        <v>1077</v>
      </c>
      <c r="F16" s="54" t="str">
        <f>+VLOOKUP(E16,Participants!$A$1:$F$1000,2,FALSE)</f>
        <v>Jeremy Lichtenwalter</v>
      </c>
      <c r="G16" s="54" t="str">
        <f>+VLOOKUP(E16,Participants!$A$1:$F$1000,4,FALSE)</f>
        <v>KIL</v>
      </c>
      <c r="H16" s="54" t="str">
        <f>+VLOOKUP(E16,Participants!$A$1:$F$1000,5,FALSE)</f>
        <v>M</v>
      </c>
      <c r="I16" s="54">
        <f>+VLOOKUP(E16,Participants!$A$1:$F$1000,3,FALSE)</f>
        <v>7</v>
      </c>
      <c r="J16" s="54" t="str">
        <f>+VLOOKUP(E16,Participants!$A$1:$G$1000,7,FALSE)</f>
        <v>VARSITY BOYS</v>
      </c>
      <c r="K16" s="54">
        <v>4</v>
      </c>
      <c r="L16" s="54">
        <v>5</v>
      </c>
    </row>
    <row r="17" spans="1:25" ht="14.25" customHeight="1">
      <c r="A17" s="86"/>
      <c r="B17" s="53"/>
      <c r="C17" s="53"/>
      <c r="D17" s="81"/>
      <c r="E17" s="53"/>
      <c r="F17" s="54"/>
      <c r="G17" s="54"/>
      <c r="H17" s="54"/>
      <c r="I17" s="54"/>
      <c r="J17" s="54"/>
      <c r="K17" s="54"/>
      <c r="L17" s="54"/>
    </row>
    <row r="18" spans="1:25" ht="14.25" customHeight="1">
      <c r="A18" s="86" t="s">
        <v>722</v>
      </c>
      <c r="B18" s="52">
        <v>1</v>
      </c>
      <c r="C18" s="52" t="s">
        <v>1157</v>
      </c>
      <c r="D18" s="81"/>
      <c r="E18" s="52">
        <v>1070</v>
      </c>
      <c r="F18" s="54" t="str">
        <f>+VLOOKUP(E18,Participants!$A$1:$F$1000,2,FALSE)</f>
        <v>Madeline Meeuf</v>
      </c>
      <c r="G18" s="54" t="str">
        <f>+VLOOKUP(E18,Participants!$A$1:$F$1000,4,FALSE)</f>
        <v>KIL</v>
      </c>
      <c r="H18" s="54" t="str">
        <f>+VLOOKUP(E18,Participants!$A$1:$F$1000,5,FALSE)</f>
        <v xml:space="preserve">F </v>
      </c>
      <c r="I18" s="54">
        <f>+VLOOKUP(E18,Participants!$A$1:$F$1000,3,FALSE)</f>
        <v>8</v>
      </c>
      <c r="J18" s="54" t="str">
        <f>+VLOOKUP(E18,Participants!$A$1:$G$1000,7,FALSE)</f>
        <v>VARSITY GIRLS</v>
      </c>
      <c r="K18" s="54">
        <v>1</v>
      </c>
      <c r="L18" s="54">
        <v>10</v>
      </c>
    </row>
    <row r="19" spans="1:25" ht="14.25" customHeight="1">
      <c r="A19" s="86" t="s">
        <v>722</v>
      </c>
      <c r="B19" s="52">
        <v>1</v>
      </c>
      <c r="C19" s="52" t="s">
        <v>1159</v>
      </c>
      <c r="D19" s="81"/>
      <c r="E19" s="52">
        <v>250</v>
      </c>
      <c r="F19" s="54" t="str">
        <f>+VLOOKUP(E19,Participants!$A$1:$F$1000,2,FALSE)</f>
        <v>Evelyn Smith</v>
      </c>
      <c r="G19" s="54" t="str">
        <f>+VLOOKUP(E19,Participants!$A$1:$F$1000,4,FALSE)</f>
        <v>AMA</v>
      </c>
      <c r="H19" s="54" t="str">
        <f>+VLOOKUP(E19,Participants!$A$1:$F$1000,5,FALSE)</f>
        <v>F</v>
      </c>
      <c r="I19" s="54">
        <f>+VLOOKUP(E19,Participants!$A$1:$F$1000,3,FALSE)</f>
        <v>8</v>
      </c>
      <c r="J19" s="54" t="str">
        <f>+VLOOKUP(E19,Participants!$A$1:$G$1000,7,FALSE)</f>
        <v>VARSITY GIRLS</v>
      </c>
      <c r="K19" s="54">
        <v>2</v>
      </c>
      <c r="L19" s="54">
        <v>8</v>
      </c>
    </row>
    <row r="20" spans="1:25" ht="14.25" customHeight="1">
      <c r="A20" s="86" t="s">
        <v>722</v>
      </c>
      <c r="B20" s="52">
        <v>1</v>
      </c>
      <c r="C20" s="52" t="s">
        <v>1161</v>
      </c>
      <c r="D20" s="81"/>
      <c r="E20" s="52">
        <v>1068</v>
      </c>
      <c r="F20" s="54" t="str">
        <f>+VLOOKUP(E20,Participants!$A$1:$F$1000,2,FALSE)</f>
        <v>Arden Flynn</v>
      </c>
      <c r="G20" s="54" t="str">
        <f>+VLOOKUP(E20,Participants!$A$1:$F$1000,4,FALSE)</f>
        <v>KIL</v>
      </c>
      <c r="H20" s="54" t="str">
        <f>+VLOOKUP(E20,Participants!$A$1:$F$1000,5,FALSE)</f>
        <v xml:space="preserve">F </v>
      </c>
      <c r="I20" s="54">
        <f>+VLOOKUP(E20,Participants!$A$1:$F$1000,3,FALSE)</f>
        <v>8</v>
      </c>
      <c r="J20" s="54" t="str">
        <f>+VLOOKUP(E20,Participants!$A$1:$G$1000,7,FALSE)</f>
        <v>VARSITY GIRLS</v>
      </c>
      <c r="K20" s="54">
        <v>3</v>
      </c>
      <c r="L20" s="54">
        <v>6</v>
      </c>
    </row>
    <row r="21" spans="1:25" ht="14.25" customHeight="1">
      <c r="A21" s="86" t="s">
        <v>722</v>
      </c>
      <c r="B21" s="52">
        <v>1</v>
      </c>
      <c r="C21" s="52" t="s">
        <v>1162</v>
      </c>
      <c r="D21" s="81"/>
      <c r="E21" s="52">
        <v>1054</v>
      </c>
      <c r="F21" s="54" t="str">
        <f>+VLOOKUP(E21,Participants!$A$1:$F$1000,2,FALSE)</f>
        <v>Anna Scaltz</v>
      </c>
      <c r="G21" s="54" t="str">
        <f>+VLOOKUP(E21,Participants!$A$1:$F$1000,4,FALSE)</f>
        <v>KIL</v>
      </c>
      <c r="H21" s="54" t="str">
        <f>+VLOOKUP(E21,Participants!$A$1:$F$1000,5,FALSE)</f>
        <v xml:space="preserve">F </v>
      </c>
      <c r="I21" s="54">
        <f>+VLOOKUP(E21,Participants!$A$1:$F$1000,3,FALSE)</f>
        <v>7</v>
      </c>
      <c r="J21" s="54" t="str">
        <f>+VLOOKUP(E21,Participants!$A$1:$G$1000,7,FALSE)</f>
        <v>VARSITY GIRLS</v>
      </c>
      <c r="K21" s="54">
        <v>4</v>
      </c>
      <c r="L21" s="54">
        <v>5</v>
      </c>
    </row>
    <row r="22" spans="1:25" ht="14.25" customHeight="1">
      <c r="A22" s="86" t="s">
        <v>722</v>
      </c>
      <c r="B22" s="52">
        <v>1</v>
      </c>
      <c r="C22" s="52" t="s">
        <v>1169</v>
      </c>
      <c r="D22" s="81"/>
      <c r="E22" s="52">
        <v>1065</v>
      </c>
      <c r="F22" s="54" t="str">
        <f>+VLOOKUP(E22,Participants!$A$1:$F$1000,2,FALSE)</f>
        <v>Natalie Morris</v>
      </c>
      <c r="G22" s="54" t="str">
        <f>+VLOOKUP(E22,Participants!$A$1:$F$1000,4,FALSE)</f>
        <v>KIL</v>
      </c>
      <c r="H22" s="54" t="str">
        <f>+VLOOKUP(E22,Participants!$A$1:$F$1000,5,FALSE)</f>
        <v xml:space="preserve">F </v>
      </c>
      <c r="I22" s="54">
        <f>+VLOOKUP(E22,Participants!$A$1:$F$1000,3,FALSE)</f>
        <v>7</v>
      </c>
      <c r="J22" s="54" t="str">
        <f>+VLOOKUP(E22,Participants!$A$1:$G$1000,7,FALSE)</f>
        <v>VARSITY GIRLS</v>
      </c>
      <c r="K22" s="54">
        <v>5</v>
      </c>
      <c r="L22" s="54">
        <v>4</v>
      </c>
    </row>
    <row r="23" spans="1:25" ht="14.25" customHeight="1">
      <c r="B23" s="93"/>
      <c r="E23" s="58"/>
    </row>
    <row r="24" spans="1:25" ht="14.25" customHeight="1">
      <c r="B24" s="93"/>
      <c r="E24" s="58"/>
    </row>
    <row r="25" spans="1:25" ht="14.25" customHeight="1">
      <c r="B25" s="93"/>
      <c r="E25" s="58"/>
    </row>
    <row r="26" spans="1:25" ht="14.25" customHeight="1">
      <c r="B26" s="93"/>
      <c r="E26" s="58"/>
    </row>
    <row r="27" spans="1:25" ht="14.25" customHeight="1">
      <c r="B27" s="93"/>
      <c r="E27" s="58"/>
    </row>
    <row r="28" spans="1:25" ht="14.25" customHeight="1">
      <c r="B28" s="59" t="s">
        <v>8</v>
      </c>
      <c r="C28" s="59" t="s">
        <v>15</v>
      </c>
      <c r="D28" s="59" t="s">
        <v>18</v>
      </c>
      <c r="E28" s="60" t="s">
        <v>21</v>
      </c>
      <c r="F28" s="59" t="s">
        <v>24</v>
      </c>
      <c r="G28" s="59" t="s">
        <v>27</v>
      </c>
      <c r="H28" s="59" t="s">
        <v>30</v>
      </c>
      <c r="I28" s="59" t="s">
        <v>33</v>
      </c>
      <c r="J28" s="59" t="s">
        <v>36</v>
      </c>
      <c r="K28" s="59" t="s">
        <v>39</v>
      </c>
      <c r="L28" s="59" t="s">
        <v>44</v>
      </c>
      <c r="M28" s="59" t="s">
        <v>47</v>
      </c>
      <c r="N28" s="59" t="s">
        <v>50</v>
      </c>
      <c r="O28" s="59" t="s">
        <v>53</v>
      </c>
      <c r="P28" s="59" t="s">
        <v>10</v>
      </c>
      <c r="Q28" s="59" t="s">
        <v>61</v>
      </c>
      <c r="R28" s="59" t="s">
        <v>67</v>
      </c>
      <c r="S28" s="59" t="s">
        <v>70</v>
      </c>
      <c r="T28" s="59" t="s">
        <v>73</v>
      </c>
      <c r="U28" s="59" t="s">
        <v>76</v>
      </c>
      <c r="V28" s="59" t="s">
        <v>79</v>
      </c>
      <c r="W28" s="59" t="s">
        <v>64</v>
      </c>
      <c r="X28" s="59" t="s">
        <v>82</v>
      </c>
      <c r="Y28" s="59" t="s">
        <v>688</v>
      </c>
    </row>
    <row r="29" spans="1:25" ht="14.25" customHeight="1">
      <c r="A29" s="61" t="s">
        <v>131</v>
      </c>
      <c r="B29" s="61">
        <f t="shared" ref="B29:K32" si="0">+SUMIFS($L$2:$L$22,$J$2:$J$22,$A29,$G$2:$G$22,B$28)</f>
        <v>0</v>
      </c>
      <c r="C29" s="61">
        <f t="shared" si="0"/>
        <v>0</v>
      </c>
      <c r="D29" s="61">
        <f t="shared" si="0"/>
        <v>0</v>
      </c>
      <c r="E29" s="61">
        <f t="shared" si="0"/>
        <v>0</v>
      </c>
      <c r="F29" s="61">
        <f t="shared" si="0"/>
        <v>0</v>
      </c>
      <c r="G29" s="61">
        <f t="shared" si="0"/>
        <v>10</v>
      </c>
      <c r="H29" s="61">
        <f t="shared" si="0"/>
        <v>0</v>
      </c>
      <c r="I29" s="61">
        <f t="shared" si="0"/>
        <v>19</v>
      </c>
      <c r="J29" s="61">
        <f t="shared" si="0"/>
        <v>0</v>
      </c>
      <c r="K29" s="61">
        <f t="shared" si="0"/>
        <v>0</v>
      </c>
      <c r="L29" s="61">
        <f t="shared" ref="L29:X32" si="1">+SUMIFS($L$2:$L$22,$J$2:$J$22,$A29,$G$2:$G$22,L$28)</f>
        <v>0</v>
      </c>
      <c r="M29" s="61">
        <f t="shared" si="1"/>
        <v>0</v>
      </c>
      <c r="N29" s="61">
        <f t="shared" si="1"/>
        <v>0</v>
      </c>
      <c r="O29" s="61">
        <f t="shared" si="1"/>
        <v>0</v>
      </c>
      <c r="P29" s="61">
        <f t="shared" si="1"/>
        <v>0</v>
      </c>
      <c r="Q29" s="61">
        <f t="shared" si="1"/>
        <v>0</v>
      </c>
      <c r="R29" s="61">
        <f t="shared" si="1"/>
        <v>0</v>
      </c>
      <c r="S29" s="61">
        <f t="shared" si="1"/>
        <v>0</v>
      </c>
      <c r="T29" s="61">
        <f t="shared" si="1"/>
        <v>0</v>
      </c>
      <c r="U29" s="61">
        <f t="shared" si="1"/>
        <v>0</v>
      </c>
      <c r="V29" s="61">
        <f t="shared" si="1"/>
        <v>0</v>
      </c>
      <c r="W29" s="61">
        <f t="shared" si="1"/>
        <v>0</v>
      </c>
      <c r="X29" s="61">
        <f t="shared" si="1"/>
        <v>0</v>
      </c>
      <c r="Y29" s="61">
        <f t="shared" ref="Y29:Y32" si="2">SUM(B29:X29)</f>
        <v>29</v>
      </c>
    </row>
    <row r="30" spans="1:25" ht="14.25" customHeight="1">
      <c r="A30" s="61" t="s">
        <v>94</v>
      </c>
      <c r="B30" s="61">
        <f t="shared" si="0"/>
        <v>0</v>
      </c>
      <c r="C30" s="61">
        <f t="shared" si="0"/>
        <v>0</v>
      </c>
      <c r="D30" s="61">
        <f t="shared" si="0"/>
        <v>0</v>
      </c>
      <c r="E30" s="61">
        <f t="shared" si="0"/>
        <v>0</v>
      </c>
      <c r="F30" s="61">
        <f t="shared" si="0"/>
        <v>0</v>
      </c>
      <c r="G30" s="61">
        <f t="shared" si="0"/>
        <v>8</v>
      </c>
      <c r="H30" s="61">
        <f t="shared" si="0"/>
        <v>0</v>
      </c>
      <c r="I30" s="61">
        <f t="shared" si="0"/>
        <v>16</v>
      </c>
      <c r="J30" s="61">
        <f t="shared" si="0"/>
        <v>0</v>
      </c>
      <c r="K30" s="61">
        <f t="shared" si="0"/>
        <v>0</v>
      </c>
      <c r="L30" s="61">
        <f t="shared" si="1"/>
        <v>0</v>
      </c>
      <c r="M30" s="61">
        <f t="shared" si="1"/>
        <v>0</v>
      </c>
      <c r="N30" s="61">
        <f t="shared" si="1"/>
        <v>0</v>
      </c>
      <c r="O30" s="61">
        <f t="shared" si="1"/>
        <v>0</v>
      </c>
      <c r="P30" s="61">
        <f t="shared" si="1"/>
        <v>0</v>
      </c>
      <c r="Q30" s="61">
        <f t="shared" si="1"/>
        <v>0</v>
      </c>
      <c r="R30" s="61">
        <f t="shared" si="1"/>
        <v>5</v>
      </c>
      <c r="S30" s="61">
        <f t="shared" si="1"/>
        <v>0</v>
      </c>
      <c r="T30" s="61">
        <f t="shared" si="1"/>
        <v>0</v>
      </c>
      <c r="U30" s="61">
        <f t="shared" si="1"/>
        <v>4</v>
      </c>
      <c r="V30" s="61">
        <f t="shared" si="1"/>
        <v>0</v>
      </c>
      <c r="W30" s="61">
        <f t="shared" si="1"/>
        <v>0</v>
      </c>
      <c r="X30" s="61">
        <f t="shared" si="1"/>
        <v>0</v>
      </c>
      <c r="Y30" s="61">
        <f t="shared" si="2"/>
        <v>33</v>
      </c>
    </row>
    <row r="31" spans="1:25" ht="14.25" customHeight="1">
      <c r="A31" s="61" t="s">
        <v>168</v>
      </c>
      <c r="B31" s="61">
        <f t="shared" si="0"/>
        <v>0</v>
      </c>
      <c r="C31" s="61">
        <f t="shared" si="0"/>
        <v>0</v>
      </c>
      <c r="D31" s="61">
        <f t="shared" si="0"/>
        <v>0</v>
      </c>
      <c r="E31" s="61">
        <f t="shared" si="0"/>
        <v>0</v>
      </c>
      <c r="F31" s="61">
        <f t="shared" si="0"/>
        <v>0</v>
      </c>
      <c r="G31" s="61">
        <f t="shared" si="0"/>
        <v>0</v>
      </c>
      <c r="H31" s="61">
        <f t="shared" si="0"/>
        <v>0</v>
      </c>
      <c r="I31" s="61">
        <f t="shared" si="0"/>
        <v>25</v>
      </c>
      <c r="J31" s="61">
        <f t="shared" si="0"/>
        <v>0</v>
      </c>
      <c r="K31" s="61">
        <f t="shared" si="0"/>
        <v>0</v>
      </c>
      <c r="L31" s="61">
        <f t="shared" si="1"/>
        <v>0</v>
      </c>
      <c r="M31" s="61">
        <f t="shared" si="1"/>
        <v>0</v>
      </c>
      <c r="N31" s="61">
        <f t="shared" si="1"/>
        <v>0</v>
      </c>
      <c r="O31" s="61">
        <f t="shared" si="1"/>
        <v>0</v>
      </c>
      <c r="P31" s="61">
        <f t="shared" si="1"/>
        <v>8</v>
      </c>
      <c r="Q31" s="61">
        <f t="shared" si="1"/>
        <v>0</v>
      </c>
      <c r="R31" s="61">
        <f t="shared" si="1"/>
        <v>0</v>
      </c>
      <c r="S31" s="61">
        <f t="shared" si="1"/>
        <v>0</v>
      </c>
      <c r="T31" s="61">
        <f t="shared" si="1"/>
        <v>0</v>
      </c>
      <c r="U31" s="61">
        <f t="shared" si="1"/>
        <v>0</v>
      </c>
      <c r="V31" s="61">
        <f t="shared" si="1"/>
        <v>0</v>
      </c>
      <c r="W31" s="61">
        <f t="shared" si="1"/>
        <v>0</v>
      </c>
      <c r="X31" s="61">
        <f t="shared" si="1"/>
        <v>0</v>
      </c>
      <c r="Y31" s="61">
        <f t="shared" si="2"/>
        <v>33</v>
      </c>
    </row>
    <row r="32" spans="1:25" ht="14.25" customHeight="1">
      <c r="A32" s="61" t="s">
        <v>156</v>
      </c>
      <c r="B32" s="61">
        <f t="shared" si="0"/>
        <v>0</v>
      </c>
      <c r="C32" s="61">
        <f t="shared" si="0"/>
        <v>0</v>
      </c>
      <c r="D32" s="61">
        <f t="shared" si="0"/>
        <v>0</v>
      </c>
      <c r="E32" s="61">
        <f t="shared" si="0"/>
        <v>0</v>
      </c>
      <c r="F32" s="61">
        <f t="shared" si="0"/>
        <v>0</v>
      </c>
      <c r="G32" s="61">
        <f t="shared" si="0"/>
        <v>0</v>
      </c>
      <c r="H32" s="61">
        <f t="shared" si="0"/>
        <v>0</v>
      </c>
      <c r="I32" s="61">
        <f t="shared" si="0"/>
        <v>11</v>
      </c>
      <c r="J32" s="61">
        <f t="shared" si="0"/>
        <v>0</v>
      </c>
      <c r="K32" s="61">
        <f t="shared" si="0"/>
        <v>0</v>
      </c>
      <c r="L32" s="61">
        <f t="shared" si="1"/>
        <v>0</v>
      </c>
      <c r="M32" s="61">
        <f t="shared" si="1"/>
        <v>0</v>
      </c>
      <c r="N32" s="61">
        <f t="shared" si="1"/>
        <v>0</v>
      </c>
      <c r="O32" s="61">
        <f t="shared" si="1"/>
        <v>0</v>
      </c>
      <c r="P32" s="61">
        <f t="shared" si="1"/>
        <v>10</v>
      </c>
      <c r="Q32" s="61">
        <f t="shared" si="1"/>
        <v>0</v>
      </c>
      <c r="R32" s="61">
        <f t="shared" si="1"/>
        <v>0</v>
      </c>
      <c r="S32" s="61">
        <f t="shared" si="1"/>
        <v>0</v>
      </c>
      <c r="T32" s="61">
        <f t="shared" si="1"/>
        <v>0</v>
      </c>
      <c r="U32" s="61">
        <f t="shared" si="1"/>
        <v>8</v>
      </c>
      <c r="V32" s="61">
        <f t="shared" si="1"/>
        <v>0</v>
      </c>
      <c r="W32" s="61">
        <f t="shared" si="1"/>
        <v>0</v>
      </c>
      <c r="X32" s="61">
        <f t="shared" si="1"/>
        <v>0</v>
      </c>
      <c r="Y32" s="61">
        <f t="shared" si="2"/>
        <v>29</v>
      </c>
    </row>
    <row r="33" spans="2:5" ht="14.25" customHeight="1">
      <c r="B33" s="93"/>
      <c r="E33" s="58"/>
    </row>
    <row r="34" spans="2:5" ht="14.25" customHeight="1">
      <c r="B34" s="93"/>
      <c r="E34" s="58"/>
    </row>
    <row r="35" spans="2:5" ht="14.25" customHeight="1">
      <c r="B35" s="93"/>
      <c r="E35" s="58"/>
    </row>
    <row r="36" spans="2:5" ht="14.25" customHeight="1">
      <c r="B36" s="93"/>
      <c r="E36" s="58"/>
    </row>
    <row r="37" spans="2:5" ht="14.25" customHeight="1">
      <c r="B37" s="93"/>
      <c r="E37" s="58"/>
    </row>
    <row r="38" spans="2:5" ht="14.25" customHeight="1">
      <c r="B38" s="93"/>
      <c r="E38" s="58"/>
    </row>
    <row r="39" spans="2:5" ht="14.25" customHeight="1">
      <c r="B39" s="93"/>
      <c r="E39" s="58"/>
    </row>
    <row r="40" spans="2:5" ht="14.25" customHeight="1">
      <c r="B40" s="93"/>
      <c r="E40" s="58"/>
    </row>
    <row r="41" spans="2:5" ht="14.25" customHeight="1">
      <c r="B41" s="93"/>
      <c r="E41" s="58"/>
    </row>
    <row r="42" spans="2:5" ht="14.25" customHeight="1">
      <c r="B42" s="93"/>
      <c r="E42" s="58"/>
    </row>
    <row r="43" spans="2:5" ht="14.25" customHeight="1">
      <c r="B43" s="93"/>
      <c r="E43" s="58"/>
    </row>
    <row r="44" spans="2:5" ht="14.25" customHeight="1">
      <c r="B44" s="93"/>
      <c r="E44" s="58"/>
    </row>
    <row r="45" spans="2:5" ht="14.25" customHeight="1">
      <c r="B45" s="93"/>
      <c r="E45" s="58"/>
    </row>
    <row r="46" spans="2:5" ht="14.25" customHeight="1">
      <c r="B46" s="93"/>
      <c r="E46" s="58"/>
    </row>
    <row r="47" spans="2:5" ht="14.25" customHeight="1">
      <c r="B47" s="93"/>
      <c r="E47" s="58"/>
    </row>
    <row r="48" spans="2:5" ht="14.25" customHeight="1">
      <c r="B48" s="93"/>
      <c r="E48" s="58"/>
    </row>
    <row r="49" spans="2:5" ht="14.25" customHeight="1">
      <c r="B49" s="93"/>
      <c r="E49" s="58"/>
    </row>
    <row r="50" spans="2:5" ht="14.25" customHeight="1">
      <c r="B50" s="93"/>
      <c r="E50" s="58"/>
    </row>
    <row r="51" spans="2:5" ht="14.25" customHeight="1">
      <c r="B51" s="93"/>
      <c r="E51" s="58"/>
    </row>
    <row r="52" spans="2:5" ht="14.25" customHeight="1">
      <c r="B52" s="93"/>
      <c r="E52" s="58"/>
    </row>
    <row r="53" spans="2:5" ht="14.25" customHeight="1">
      <c r="B53" s="93"/>
      <c r="E53" s="58"/>
    </row>
    <row r="54" spans="2:5" ht="14.25" customHeight="1">
      <c r="B54" s="93"/>
      <c r="E54" s="58"/>
    </row>
    <row r="55" spans="2:5" ht="14.25" customHeight="1">
      <c r="B55" s="93"/>
      <c r="E55" s="58"/>
    </row>
    <row r="56" spans="2:5" ht="14.25" customHeight="1">
      <c r="B56" s="93"/>
      <c r="E56" s="58"/>
    </row>
    <row r="57" spans="2:5" ht="14.25" customHeight="1">
      <c r="B57" s="93"/>
      <c r="E57" s="58"/>
    </row>
    <row r="58" spans="2:5" ht="14.25" customHeight="1">
      <c r="B58" s="93"/>
      <c r="E58" s="58"/>
    </row>
    <row r="59" spans="2:5" ht="14.25" customHeight="1">
      <c r="B59" s="93"/>
      <c r="E59" s="58"/>
    </row>
    <row r="60" spans="2:5" ht="14.25" customHeight="1">
      <c r="B60" s="93"/>
      <c r="E60" s="58"/>
    </row>
    <row r="61" spans="2:5" ht="14.25" customHeight="1">
      <c r="B61" s="93"/>
      <c r="E61" s="58"/>
    </row>
    <row r="62" spans="2:5" ht="14.25" customHeight="1">
      <c r="B62" s="93"/>
      <c r="E62" s="58"/>
    </row>
    <row r="63" spans="2:5" ht="14.25" customHeight="1">
      <c r="B63" s="93"/>
      <c r="E63" s="58"/>
    </row>
    <row r="64" spans="2:5" ht="14.25" customHeight="1">
      <c r="B64" s="93"/>
      <c r="E64" s="58"/>
    </row>
    <row r="65" spans="2:5" ht="14.25" customHeight="1">
      <c r="B65" s="93"/>
      <c r="E65" s="58"/>
    </row>
    <row r="66" spans="2:5" ht="14.25" customHeight="1">
      <c r="B66" s="93"/>
      <c r="E66" s="58"/>
    </row>
    <row r="67" spans="2:5" ht="14.25" customHeight="1">
      <c r="B67" s="93"/>
      <c r="E67" s="58"/>
    </row>
    <row r="68" spans="2:5" ht="14.25" customHeight="1">
      <c r="B68" s="93"/>
      <c r="E68" s="58"/>
    </row>
    <row r="69" spans="2:5" ht="14.25" customHeight="1">
      <c r="B69" s="93"/>
      <c r="E69" s="58"/>
    </row>
    <row r="70" spans="2:5" ht="14.25" customHeight="1">
      <c r="B70" s="93"/>
      <c r="E70" s="58"/>
    </row>
    <row r="71" spans="2:5" ht="14.25" customHeight="1">
      <c r="B71" s="93"/>
      <c r="E71" s="58"/>
    </row>
    <row r="72" spans="2:5" ht="14.25" customHeight="1">
      <c r="B72" s="93"/>
      <c r="E72" s="58"/>
    </row>
    <row r="73" spans="2:5" ht="14.25" customHeight="1">
      <c r="B73" s="93"/>
      <c r="E73" s="58"/>
    </row>
    <row r="74" spans="2:5" ht="14.25" customHeight="1">
      <c r="B74" s="93"/>
      <c r="E74" s="58"/>
    </row>
    <row r="75" spans="2:5" ht="14.25" customHeight="1">
      <c r="B75" s="93"/>
      <c r="E75" s="58"/>
    </row>
    <row r="76" spans="2:5" ht="14.25" customHeight="1">
      <c r="B76" s="93"/>
      <c r="E76" s="58"/>
    </row>
    <row r="77" spans="2:5" ht="14.25" customHeight="1">
      <c r="B77" s="93"/>
      <c r="E77" s="58"/>
    </row>
    <row r="78" spans="2:5" ht="14.25" customHeight="1">
      <c r="B78" s="93"/>
      <c r="E78" s="58"/>
    </row>
    <row r="79" spans="2:5" ht="14.25" customHeight="1">
      <c r="B79" s="93"/>
      <c r="E79" s="58"/>
    </row>
    <row r="80" spans="2:5" ht="14.25" customHeight="1">
      <c r="B80" s="93"/>
      <c r="E80" s="58"/>
    </row>
    <row r="81" spans="2:5" ht="14.25" customHeight="1">
      <c r="B81" s="93"/>
      <c r="E81" s="58"/>
    </row>
    <row r="82" spans="2:5" ht="14.25" customHeight="1">
      <c r="B82" s="93"/>
      <c r="E82" s="58"/>
    </row>
    <row r="83" spans="2:5" ht="14.25" customHeight="1">
      <c r="B83" s="93"/>
      <c r="E83" s="58"/>
    </row>
    <row r="84" spans="2:5" ht="14.25" customHeight="1">
      <c r="B84" s="93"/>
      <c r="E84" s="58"/>
    </row>
    <row r="85" spans="2:5" ht="14.25" customHeight="1">
      <c r="B85" s="93"/>
      <c r="E85" s="58"/>
    </row>
    <row r="86" spans="2:5" ht="14.25" customHeight="1">
      <c r="B86" s="93"/>
      <c r="E86" s="58"/>
    </row>
    <row r="87" spans="2:5" ht="14.25" customHeight="1">
      <c r="B87" s="93"/>
      <c r="E87" s="58"/>
    </row>
    <row r="88" spans="2:5" ht="14.25" customHeight="1">
      <c r="B88" s="93"/>
      <c r="E88" s="58"/>
    </row>
    <row r="89" spans="2:5" ht="14.25" customHeight="1">
      <c r="B89" s="93"/>
      <c r="E89" s="58"/>
    </row>
    <row r="90" spans="2:5" ht="14.25" customHeight="1">
      <c r="B90" s="93"/>
      <c r="E90" s="58"/>
    </row>
    <row r="91" spans="2:5" ht="14.25" customHeight="1">
      <c r="B91" s="93"/>
      <c r="E91" s="58"/>
    </row>
    <row r="92" spans="2:5" ht="14.25" customHeight="1">
      <c r="B92" s="93"/>
      <c r="E92" s="58"/>
    </row>
    <row r="93" spans="2:5" ht="14.25" customHeight="1">
      <c r="B93" s="93"/>
      <c r="E93" s="58"/>
    </row>
    <row r="94" spans="2:5" ht="14.25" customHeight="1">
      <c r="B94" s="93"/>
      <c r="E94" s="58"/>
    </row>
    <row r="95" spans="2:5" ht="14.25" customHeight="1">
      <c r="B95" s="93"/>
      <c r="E95" s="58"/>
    </row>
    <row r="96" spans="2:5" ht="14.25" customHeight="1">
      <c r="B96" s="93"/>
      <c r="E96" s="58"/>
    </row>
    <row r="97" spans="2:5" ht="14.25" customHeight="1">
      <c r="B97" s="93"/>
      <c r="E97" s="58"/>
    </row>
    <row r="98" spans="2:5" ht="14.25" customHeight="1">
      <c r="B98" s="93"/>
      <c r="E98" s="58"/>
    </row>
    <row r="99" spans="2:5" ht="14.25" customHeight="1">
      <c r="B99" s="93"/>
      <c r="E99" s="58"/>
    </row>
    <row r="100" spans="2:5" ht="14.25" customHeight="1">
      <c r="B100" s="93"/>
      <c r="E100" s="58"/>
    </row>
    <row r="101" spans="2:5" ht="14.25" customHeight="1">
      <c r="B101" s="93"/>
      <c r="E101" s="58"/>
    </row>
    <row r="102" spans="2:5" ht="14.25" customHeight="1">
      <c r="B102" s="93"/>
      <c r="E102" s="58"/>
    </row>
    <row r="103" spans="2:5" ht="14.25" customHeight="1">
      <c r="B103" s="93"/>
      <c r="E103" s="58"/>
    </row>
    <row r="104" spans="2:5" ht="14.25" customHeight="1">
      <c r="B104" s="93"/>
      <c r="E104" s="58"/>
    </row>
    <row r="105" spans="2:5" ht="14.25" customHeight="1">
      <c r="B105" s="93"/>
      <c r="E105" s="58"/>
    </row>
    <row r="106" spans="2:5" ht="14.25" customHeight="1">
      <c r="B106" s="93"/>
      <c r="E106" s="58"/>
    </row>
    <row r="107" spans="2:5" ht="14.25" customHeight="1">
      <c r="B107" s="93"/>
      <c r="E107" s="58"/>
    </row>
    <row r="108" spans="2:5" ht="14.25" customHeight="1">
      <c r="B108" s="93"/>
      <c r="E108" s="58"/>
    </row>
    <row r="109" spans="2:5" ht="14.25" customHeight="1">
      <c r="B109" s="93"/>
      <c r="E109" s="58"/>
    </row>
    <row r="110" spans="2:5" ht="14.25" customHeight="1">
      <c r="B110" s="93"/>
      <c r="E110" s="58"/>
    </row>
    <row r="111" spans="2:5" ht="14.25" customHeight="1">
      <c r="B111" s="93"/>
      <c r="E111" s="58"/>
    </row>
    <row r="112" spans="2:5" ht="14.25" customHeight="1">
      <c r="B112" s="93"/>
      <c r="E112" s="58"/>
    </row>
    <row r="113" spans="2:5" ht="14.25" customHeight="1">
      <c r="B113" s="93"/>
      <c r="E113" s="58"/>
    </row>
    <row r="114" spans="2:5" ht="14.25" customHeight="1">
      <c r="B114" s="93"/>
      <c r="E114" s="58"/>
    </row>
    <row r="115" spans="2:5" ht="14.25" customHeight="1">
      <c r="B115" s="93"/>
      <c r="E115" s="58"/>
    </row>
    <row r="116" spans="2:5" ht="14.25" customHeight="1">
      <c r="B116" s="93"/>
      <c r="E116" s="58"/>
    </row>
    <row r="117" spans="2:5" ht="14.25" customHeight="1">
      <c r="B117" s="93"/>
      <c r="E117" s="58"/>
    </row>
    <row r="118" spans="2:5" ht="14.25" customHeight="1">
      <c r="B118" s="93"/>
      <c r="E118" s="58"/>
    </row>
    <row r="119" spans="2:5" ht="14.25" customHeight="1">
      <c r="B119" s="93"/>
      <c r="E119" s="58"/>
    </row>
    <row r="120" spans="2:5" ht="14.25" customHeight="1">
      <c r="B120" s="93"/>
      <c r="E120" s="58"/>
    </row>
    <row r="121" spans="2:5" ht="14.25" customHeight="1">
      <c r="B121" s="93"/>
      <c r="E121" s="58"/>
    </row>
    <row r="122" spans="2:5" ht="14.25" customHeight="1">
      <c r="B122" s="93"/>
      <c r="E122" s="58"/>
    </row>
    <row r="123" spans="2:5" ht="14.25" customHeight="1">
      <c r="B123" s="93"/>
      <c r="E123" s="58"/>
    </row>
    <row r="124" spans="2:5" ht="14.25" customHeight="1">
      <c r="B124" s="93"/>
      <c r="E124" s="58"/>
    </row>
    <row r="125" spans="2:5" ht="14.25" customHeight="1">
      <c r="B125" s="93"/>
      <c r="E125" s="58"/>
    </row>
    <row r="126" spans="2:5" ht="14.25" customHeight="1">
      <c r="B126" s="93"/>
      <c r="E126" s="58"/>
    </row>
    <row r="127" spans="2:5" ht="14.25" customHeight="1">
      <c r="B127" s="93"/>
      <c r="E127" s="58"/>
    </row>
    <row r="128" spans="2:5" ht="14.25" customHeight="1">
      <c r="B128" s="93"/>
      <c r="E128" s="58"/>
    </row>
    <row r="129" spans="2:5" ht="14.25" customHeight="1">
      <c r="B129" s="93"/>
      <c r="E129" s="58"/>
    </row>
    <row r="130" spans="2:5" ht="14.25" customHeight="1">
      <c r="B130" s="93"/>
      <c r="E130" s="58"/>
    </row>
    <row r="131" spans="2:5" ht="14.25" customHeight="1">
      <c r="B131" s="93"/>
      <c r="E131" s="58"/>
    </row>
    <row r="132" spans="2:5" ht="14.25" customHeight="1">
      <c r="B132" s="93"/>
      <c r="E132" s="58"/>
    </row>
    <row r="133" spans="2:5" ht="14.25" customHeight="1">
      <c r="B133" s="93"/>
      <c r="E133" s="58"/>
    </row>
    <row r="134" spans="2:5" ht="14.25" customHeight="1">
      <c r="B134" s="93"/>
      <c r="E134" s="58"/>
    </row>
    <row r="135" spans="2:5" ht="14.25" customHeight="1">
      <c r="B135" s="93"/>
      <c r="E135" s="58"/>
    </row>
    <row r="136" spans="2:5" ht="14.25" customHeight="1">
      <c r="B136" s="93"/>
      <c r="E136" s="58"/>
    </row>
    <row r="137" spans="2:5" ht="14.25" customHeight="1">
      <c r="B137" s="93"/>
      <c r="E137" s="58"/>
    </row>
    <row r="138" spans="2:5" ht="14.25" customHeight="1">
      <c r="B138" s="93"/>
      <c r="E138" s="58"/>
    </row>
    <row r="139" spans="2:5" ht="14.25" customHeight="1">
      <c r="B139" s="93"/>
      <c r="E139" s="58"/>
    </row>
    <row r="140" spans="2:5" ht="14.25" customHeight="1">
      <c r="B140" s="93"/>
      <c r="E140" s="58"/>
    </row>
    <row r="141" spans="2:5" ht="14.25" customHeight="1">
      <c r="B141" s="93"/>
      <c r="E141" s="58"/>
    </row>
    <row r="142" spans="2:5" ht="14.25" customHeight="1">
      <c r="B142" s="93"/>
      <c r="E142" s="58"/>
    </row>
    <row r="143" spans="2:5" ht="14.25" customHeight="1">
      <c r="B143" s="93"/>
      <c r="E143" s="58"/>
    </row>
    <row r="144" spans="2:5" ht="14.25" customHeight="1">
      <c r="B144" s="93"/>
      <c r="E144" s="58"/>
    </row>
    <row r="145" spans="2:5" ht="14.25" customHeight="1">
      <c r="B145" s="93"/>
      <c r="E145" s="58"/>
    </row>
    <row r="146" spans="2:5" ht="14.25" customHeight="1">
      <c r="B146" s="93"/>
      <c r="E146" s="58"/>
    </row>
    <row r="147" spans="2:5" ht="14.25" customHeight="1">
      <c r="B147" s="93"/>
      <c r="E147" s="58"/>
    </row>
    <row r="148" spans="2:5" ht="14.25" customHeight="1">
      <c r="B148" s="93"/>
      <c r="E148" s="58"/>
    </row>
    <row r="149" spans="2:5" ht="14.25" customHeight="1">
      <c r="B149" s="93"/>
      <c r="E149" s="58"/>
    </row>
    <row r="150" spans="2:5" ht="14.25" customHeight="1">
      <c r="B150" s="93"/>
      <c r="E150" s="58"/>
    </row>
    <row r="151" spans="2:5" ht="14.25" customHeight="1">
      <c r="B151" s="93"/>
      <c r="E151" s="58"/>
    </row>
    <row r="152" spans="2:5" ht="14.25" customHeight="1">
      <c r="B152" s="93"/>
      <c r="E152" s="58"/>
    </row>
    <row r="153" spans="2:5" ht="14.25" customHeight="1">
      <c r="B153" s="93"/>
      <c r="E153" s="58"/>
    </row>
    <row r="154" spans="2:5" ht="14.25" customHeight="1">
      <c r="B154" s="93"/>
      <c r="E154" s="58"/>
    </row>
    <row r="155" spans="2:5" ht="14.25" customHeight="1">
      <c r="B155" s="93"/>
      <c r="E155" s="58"/>
    </row>
    <row r="156" spans="2:5" ht="14.25" customHeight="1">
      <c r="B156" s="93"/>
      <c r="E156" s="58"/>
    </row>
    <row r="157" spans="2:5" ht="14.25" customHeight="1">
      <c r="B157" s="93"/>
      <c r="E157" s="58"/>
    </row>
    <row r="158" spans="2:5" ht="14.25" customHeight="1">
      <c r="B158" s="93"/>
      <c r="E158" s="58"/>
    </row>
    <row r="159" spans="2:5" ht="14.25" customHeight="1">
      <c r="B159" s="93"/>
      <c r="E159" s="58"/>
    </row>
    <row r="160" spans="2:5" ht="14.25" customHeight="1">
      <c r="B160" s="93"/>
      <c r="E160" s="58"/>
    </row>
    <row r="161" spans="2:5" ht="14.25" customHeight="1">
      <c r="B161" s="93"/>
      <c r="E161" s="58"/>
    </row>
    <row r="162" spans="2:5" ht="14.25" customHeight="1">
      <c r="B162" s="93"/>
      <c r="E162" s="58"/>
    </row>
    <row r="163" spans="2:5" ht="14.25" customHeight="1">
      <c r="B163" s="93"/>
      <c r="E163" s="58"/>
    </row>
    <row r="164" spans="2:5" ht="14.25" customHeight="1">
      <c r="B164" s="93"/>
      <c r="E164" s="58"/>
    </row>
    <row r="165" spans="2:5" ht="14.25" customHeight="1">
      <c r="B165" s="93"/>
      <c r="E165" s="58"/>
    </row>
    <row r="166" spans="2:5" ht="14.25" customHeight="1">
      <c r="B166" s="93"/>
      <c r="E166" s="58"/>
    </row>
    <row r="167" spans="2:5" ht="14.25" customHeight="1">
      <c r="B167" s="93"/>
      <c r="E167" s="58"/>
    </row>
    <row r="168" spans="2:5" ht="14.25" customHeight="1">
      <c r="B168" s="93"/>
      <c r="E168" s="58"/>
    </row>
    <row r="169" spans="2:5" ht="14.25" customHeight="1">
      <c r="B169" s="93"/>
      <c r="E169" s="58"/>
    </row>
    <row r="170" spans="2:5" ht="14.25" customHeight="1">
      <c r="B170" s="93"/>
      <c r="E170" s="58"/>
    </row>
    <row r="171" spans="2:5" ht="14.25" customHeight="1">
      <c r="B171" s="93"/>
      <c r="E171" s="58"/>
    </row>
    <row r="172" spans="2:5" ht="14.25" customHeight="1">
      <c r="B172" s="93"/>
      <c r="E172" s="58"/>
    </row>
    <row r="173" spans="2:5" ht="14.25" customHeight="1">
      <c r="B173" s="93"/>
      <c r="E173" s="58"/>
    </row>
    <row r="174" spans="2:5" ht="14.25" customHeight="1">
      <c r="B174" s="93"/>
      <c r="E174" s="58"/>
    </row>
    <row r="175" spans="2:5" ht="14.25" customHeight="1">
      <c r="B175" s="93"/>
      <c r="E175" s="58"/>
    </row>
    <row r="176" spans="2:5" ht="14.25" customHeight="1">
      <c r="B176" s="93"/>
      <c r="E176" s="58"/>
    </row>
    <row r="177" spans="1:24" ht="14.25" customHeight="1">
      <c r="B177" s="93"/>
      <c r="E177" s="58"/>
    </row>
    <row r="178" spans="1:24" ht="14.25" customHeight="1">
      <c r="B178" s="93"/>
      <c r="E178" s="58"/>
    </row>
    <row r="179" spans="1:24" ht="14.25" customHeight="1">
      <c r="B179" s="93"/>
      <c r="E179" s="58"/>
    </row>
    <row r="180" spans="1:24" ht="14.25" customHeight="1">
      <c r="B180" s="93"/>
      <c r="E180" s="58"/>
    </row>
    <row r="181" spans="1:24" ht="14.25" customHeight="1">
      <c r="B181" s="93"/>
      <c r="E181" s="58"/>
    </row>
    <row r="182" spans="1:24" ht="14.25" customHeight="1">
      <c r="B182" s="59" t="s">
        <v>47</v>
      </c>
      <c r="C182" s="59" t="s">
        <v>701</v>
      </c>
      <c r="D182" s="59" t="s">
        <v>36</v>
      </c>
      <c r="E182" s="60" t="s">
        <v>39</v>
      </c>
      <c r="F182" s="59" t="s">
        <v>702</v>
      </c>
      <c r="G182" s="59" t="s">
        <v>703</v>
      </c>
      <c r="H182" s="59" t="s">
        <v>704</v>
      </c>
      <c r="I182" s="59" t="s">
        <v>705</v>
      </c>
      <c r="J182" s="59" t="s">
        <v>706</v>
      </c>
      <c r="K182" s="59" t="s">
        <v>707</v>
      </c>
      <c r="L182" s="59" t="s">
        <v>708</v>
      </c>
      <c r="M182" s="59" t="s">
        <v>709</v>
      </c>
      <c r="N182" s="59" t="s">
        <v>710</v>
      </c>
      <c r="O182" s="59" t="s">
        <v>73</v>
      </c>
      <c r="P182" s="59" t="s">
        <v>8</v>
      </c>
      <c r="Q182" s="59" t="s">
        <v>33</v>
      </c>
      <c r="R182" s="59" t="s">
        <v>70</v>
      </c>
      <c r="S182" s="59" t="s">
        <v>711</v>
      </c>
      <c r="T182" s="59" t="s">
        <v>712</v>
      </c>
      <c r="U182" s="59" t="s">
        <v>713</v>
      </c>
      <c r="V182" s="59" t="s">
        <v>714</v>
      </c>
      <c r="W182" s="59"/>
      <c r="X182" s="59" t="s">
        <v>715</v>
      </c>
    </row>
    <row r="183" spans="1:24" ht="14.25" customHeight="1">
      <c r="A183" s="61" t="s">
        <v>111</v>
      </c>
      <c r="B183" s="93" t="e">
        <f t="shared" ref="B183:V183" si="3">+SUMIF(#REF!,B$182,#REF!)</f>
        <v>#REF!</v>
      </c>
      <c r="C183" s="61" t="e">
        <f t="shared" si="3"/>
        <v>#REF!</v>
      </c>
      <c r="D183" s="61" t="e">
        <f t="shared" si="3"/>
        <v>#REF!</v>
      </c>
      <c r="E183" s="61" t="e">
        <f t="shared" si="3"/>
        <v>#REF!</v>
      </c>
      <c r="F183" s="61" t="e">
        <f t="shared" si="3"/>
        <v>#REF!</v>
      </c>
      <c r="G183" s="61" t="e">
        <f t="shared" si="3"/>
        <v>#REF!</v>
      </c>
      <c r="H183" s="61" t="e">
        <f t="shared" si="3"/>
        <v>#REF!</v>
      </c>
      <c r="I183" s="61" t="e">
        <f t="shared" si="3"/>
        <v>#REF!</v>
      </c>
      <c r="J183" s="61" t="e">
        <f t="shared" si="3"/>
        <v>#REF!</v>
      </c>
      <c r="K183" s="61" t="e">
        <f t="shared" si="3"/>
        <v>#REF!</v>
      </c>
      <c r="L183" s="61" t="e">
        <f t="shared" si="3"/>
        <v>#REF!</v>
      </c>
      <c r="M183" s="61" t="e">
        <f t="shared" si="3"/>
        <v>#REF!</v>
      </c>
      <c r="N183" s="61" t="e">
        <f t="shared" si="3"/>
        <v>#REF!</v>
      </c>
      <c r="O183" s="61" t="e">
        <f t="shared" si="3"/>
        <v>#REF!</v>
      </c>
      <c r="P183" s="61" t="e">
        <f t="shared" si="3"/>
        <v>#REF!</v>
      </c>
      <c r="Q183" s="61" t="e">
        <f t="shared" si="3"/>
        <v>#REF!</v>
      </c>
      <c r="R183" s="61" t="e">
        <f t="shared" si="3"/>
        <v>#REF!</v>
      </c>
      <c r="S183" s="61" t="e">
        <f t="shared" si="3"/>
        <v>#REF!</v>
      </c>
      <c r="T183" s="61" t="e">
        <f t="shared" si="3"/>
        <v>#REF!</v>
      </c>
      <c r="U183" s="61" t="e">
        <f t="shared" si="3"/>
        <v>#REF!</v>
      </c>
      <c r="V183" s="61" t="e">
        <f t="shared" si="3"/>
        <v>#REF!</v>
      </c>
      <c r="W183" s="61"/>
      <c r="X183" s="61" t="e">
        <f>+SUMIF(#REF!,X$182,#REF!)</f>
        <v>#REF!</v>
      </c>
    </row>
    <row r="184" spans="1:24" ht="14.25" customHeight="1">
      <c r="A184" s="61" t="s">
        <v>115</v>
      </c>
      <c r="B184" s="93">
        <f t="shared" ref="B184:V184" si="4">+SUMIF($G$2:$G$9,B$182,$L$2:$L$9)</f>
        <v>0</v>
      </c>
      <c r="C184" s="61">
        <f t="shared" si="4"/>
        <v>0</v>
      </c>
      <c r="D184" s="61">
        <f t="shared" si="4"/>
        <v>0</v>
      </c>
      <c r="E184" s="61">
        <f t="shared" si="4"/>
        <v>0</v>
      </c>
      <c r="F184" s="61">
        <f t="shared" si="4"/>
        <v>0</v>
      </c>
      <c r="G184" s="61">
        <f t="shared" si="4"/>
        <v>0</v>
      </c>
      <c r="H184" s="61">
        <f t="shared" si="4"/>
        <v>0</v>
      </c>
      <c r="I184" s="61">
        <f t="shared" si="4"/>
        <v>0</v>
      </c>
      <c r="J184" s="61">
        <f t="shared" si="4"/>
        <v>0</v>
      </c>
      <c r="K184" s="61">
        <f t="shared" si="4"/>
        <v>0</v>
      </c>
      <c r="L184" s="61">
        <f t="shared" si="4"/>
        <v>0</v>
      </c>
      <c r="M184" s="61">
        <f t="shared" si="4"/>
        <v>0</v>
      </c>
      <c r="N184" s="61">
        <f t="shared" si="4"/>
        <v>0</v>
      </c>
      <c r="O184" s="61">
        <f t="shared" si="4"/>
        <v>0</v>
      </c>
      <c r="P184" s="61">
        <f t="shared" si="4"/>
        <v>0</v>
      </c>
      <c r="Q184" s="61">
        <f t="shared" si="4"/>
        <v>24</v>
      </c>
      <c r="R184" s="61">
        <f t="shared" si="4"/>
        <v>0</v>
      </c>
      <c r="S184" s="61">
        <f t="shared" si="4"/>
        <v>0</v>
      </c>
      <c r="T184" s="61">
        <f t="shared" si="4"/>
        <v>0</v>
      </c>
      <c r="U184" s="61">
        <f t="shared" si="4"/>
        <v>0</v>
      </c>
      <c r="V184" s="61">
        <f t="shared" si="4"/>
        <v>0</v>
      </c>
      <c r="W184" s="61"/>
      <c r="X184" s="61">
        <f>+SUMIF($G$2:$G$9,X$182,$L$2:$L$9)</f>
        <v>0</v>
      </c>
    </row>
    <row r="185" spans="1:24" ht="14.25" customHeight="1">
      <c r="A185" s="61" t="s">
        <v>109</v>
      </c>
      <c r="B185" s="93" t="e">
        <f t="shared" ref="B185:V185" si="5">+SUMIF(#REF!,B$182,#REF!)</f>
        <v>#REF!</v>
      </c>
      <c r="C185" s="61" t="e">
        <f t="shared" si="5"/>
        <v>#REF!</v>
      </c>
      <c r="D185" s="61" t="e">
        <f t="shared" si="5"/>
        <v>#REF!</v>
      </c>
      <c r="E185" s="61" t="e">
        <f t="shared" si="5"/>
        <v>#REF!</v>
      </c>
      <c r="F185" s="61" t="e">
        <f t="shared" si="5"/>
        <v>#REF!</v>
      </c>
      <c r="G185" s="61" t="e">
        <f t="shared" si="5"/>
        <v>#REF!</v>
      </c>
      <c r="H185" s="61" t="e">
        <f t="shared" si="5"/>
        <v>#REF!</v>
      </c>
      <c r="I185" s="61" t="e">
        <f t="shared" si="5"/>
        <v>#REF!</v>
      </c>
      <c r="J185" s="61" t="e">
        <f t="shared" si="5"/>
        <v>#REF!</v>
      </c>
      <c r="K185" s="61" t="e">
        <f t="shared" si="5"/>
        <v>#REF!</v>
      </c>
      <c r="L185" s="61" t="e">
        <f t="shared" si="5"/>
        <v>#REF!</v>
      </c>
      <c r="M185" s="61" t="e">
        <f t="shared" si="5"/>
        <v>#REF!</v>
      </c>
      <c r="N185" s="61" t="e">
        <f t="shared" si="5"/>
        <v>#REF!</v>
      </c>
      <c r="O185" s="61" t="e">
        <f t="shared" si="5"/>
        <v>#REF!</v>
      </c>
      <c r="P185" s="61" t="e">
        <f t="shared" si="5"/>
        <v>#REF!</v>
      </c>
      <c r="Q185" s="61" t="e">
        <f t="shared" si="5"/>
        <v>#REF!</v>
      </c>
      <c r="R185" s="61" t="e">
        <f t="shared" si="5"/>
        <v>#REF!</v>
      </c>
      <c r="S185" s="61" t="e">
        <f t="shared" si="5"/>
        <v>#REF!</v>
      </c>
      <c r="T185" s="61" t="e">
        <f t="shared" si="5"/>
        <v>#REF!</v>
      </c>
      <c r="U185" s="61" t="e">
        <f t="shared" si="5"/>
        <v>#REF!</v>
      </c>
      <c r="V185" s="61" t="e">
        <f t="shared" si="5"/>
        <v>#REF!</v>
      </c>
      <c r="W185" s="61"/>
      <c r="X185" s="61" t="e">
        <f>+SUMIF(#REF!,X$182,#REF!)</f>
        <v>#REF!</v>
      </c>
    </row>
    <row r="186" spans="1:24" ht="14.25" customHeight="1">
      <c r="A186" s="61" t="s">
        <v>113</v>
      </c>
      <c r="B186" s="93">
        <f t="shared" ref="B186:V186" si="6">+SUMIF($G$10:$G$22,B$182,$L$10:$L$22)</f>
        <v>0</v>
      </c>
      <c r="C186" s="61">
        <f t="shared" si="6"/>
        <v>0</v>
      </c>
      <c r="D186" s="61">
        <f t="shared" si="6"/>
        <v>0</v>
      </c>
      <c r="E186" s="61">
        <f t="shared" si="6"/>
        <v>0</v>
      </c>
      <c r="F186" s="61">
        <f t="shared" si="6"/>
        <v>0</v>
      </c>
      <c r="G186" s="61">
        <f t="shared" si="6"/>
        <v>0</v>
      </c>
      <c r="H186" s="61">
        <f t="shared" si="6"/>
        <v>0</v>
      </c>
      <c r="I186" s="61">
        <f t="shared" si="6"/>
        <v>0</v>
      </c>
      <c r="J186" s="61">
        <f t="shared" si="6"/>
        <v>0</v>
      </c>
      <c r="K186" s="61">
        <f t="shared" si="6"/>
        <v>0</v>
      </c>
      <c r="L186" s="61">
        <f t="shared" si="6"/>
        <v>0</v>
      </c>
      <c r="M186" s="61">
        <f t="shared" si="6"/>
        <v>0</v>
      </c>
      <c r="N186" s="61">
        <f t="shared" si="6"/>
        <v>0</v>
      </c>
      <c r="O186" s="61">
        <f t="shared" si="6"/>
        <v>0</v>
      </c>
      <c r="P186" s="61">
        <f t="shared" si="6"/>
        <v>0</v>
      </c>
      <c r="Q186" s="61">
        <f t="shared" si="6"/>
        <v>47</v>
      </c>
      <c r="R186" s="61">
        <f t="shared" si="6"/>
        <v>0</v>
      </c>
      <c r="S186" s="61">
        <f t="shared" si="6"/>
        <v>0</v>
      </c>
      <c r="T186" s="61">
        <f t="shared" si="6"/>
        <v>0</v>
      </c>
      <c r="U186" s="61">
        <f t="shared" si="6"/>
        <v>0</v>
      </c>
      <c r="V186" s="61">
        <f t="shared" si="6"/>
        <v>0</v>
      </c>
      <c r="W186" s="61"/>
      <c r="X186" s="61">
        <f>+SUMIF($G$10:$G$22,X$182,$L$10:$L$22)</f>
        <v>0</v>
      </c>
    </row>
    <row r="187" spans="1:24" ht="14.25" customHeight="1">
      <c r="A187" s="61" t="s">
        <v>688</v>
      </c>
      <c r="B187" s="93" t="e">
        <f t="shared" ref="B187:V187" si="7">SUM(B183:B186)</f>
        <v>#REF!</v>
      </c>
      <c r="C187" s="61" t="e">
        <f t="shared" si="7"/>
        <v>#REF!</v>
      </c>
      <c r="D187" s="61" t="e">
        <f t="shared" si="7"/>
        <v>#REF!</v>
      </c>
      <c r="E187" s="61" t="e">
        <f t="shared" si="7"/>
        <v>#REF!</v>
      </c>
      <c r="F187" s="61" t="e">
        <f t="shared" si="7"/>
        <v>#REF!</v>
      </c>
      <c r="G187" s="61" t="e">
        <f t="shared" si="7"/>
        <v>#REF!</v>
      </c>
      <c r="H187" s="61" t="e">
        <f t="shared" si="7"/>
        <v>#REF!</v>
      </c>
      <c r="I187" s="61" t="e">
        <f t="shared" si="7"/>
        <v>#REF!</v>
      </c>
      <c r="J187" s="61" t="e">
        <f t="shared" si="7"/>
        <v>#REF!</v>
      </c>
      <c r="K187" s="61" t="e">
        <f t="shared" si="7"/>
        <v>#REF!</v>
      </c>
      <c r="L187" s="61" t="e">
        <f t="shared" si="7"/>
        <v>#REF!</v>
      </c>
      <c r="M187" s="61" t="e">
        <f t="shared" si="7"/>
        <v>#REF!</v>
      </c>
      <c r="N187" s="61" t="e">
        <f t="shared" si="7"/>
        <v>#REF!</v>
      </c>
      <c r="O187" s="61" t="e">
        <f t="shared" si="7"/>
        <v>#REF!</v>
      </c>
      <c r="P187" s="61" t="e">
        <f t="shared" si="7"/>
        <v>#REF!</v>
      </c>
      <c r="Q187" s="61" t="e">
        <f t="shared" si="7"/>
        <v>#REF!</v>
      </c>
      <c r="R187" s="61" t="e">
        <f t="shared" si="7"/>
        <v>#REF!</v>
      </c>
      <c r="S187" s="61" t="e">
        <f t="shared" si="7"/>
        <v>#REF!</v>
      </c>
      <c r="T187" s="61" t="e">
        <f t="shared" si="7"/>
        <v>#REF!</v>
      </c>
      <c r="U187" s="61" t="e">
        <f t="shared" si="7"/>
        <v>#REF!</v>
      </c>
      <c r="V187" s="61" t="e">
        <f t="shared" si="7"/>
        <v>#REF!</v>
      </c>
      <c r="W187" s="61"/>
      <c r="X187" s="61" t="e">
        <f>SUM(X183:X186)</f>
        <v>#REF!</v>
      </c>
    </row>
    <row r="188" spans="1:24" ht="14.25" customHeight="1">
      <c r="B188" s="93"/>
      <c r="E188" s="58"/>
    </row>
    <row r="189" spans="1:24" ht="14.25" customHeight="1">
      <c r="B189" s="93"/>
      <c r="E189" s="58"/>
    </row>
    <row r="190" spans="1:24" ht="14.25" customHeight="1">
      <c r="B190" s="93"/>
      <c r="E190" s="58"/>
    </row>
    <row r="191" spans="1:24" ht="14.25" customHeight="1">
      <c r="B191" s="93"/>
      <c r="E191" s="58"/>
    </row>
    <row r="192" spans="1:24" ht="14.25" customHeight="1">
      <c r="B192" s="93"/>
      <c r="E192" s="58"/>
    </row>
    <row r="193" spans="2:5" ht="14.25" customHeight="1">
      <c r="B193" s="93"/>
      <c r="E193" s="58"/>
    </row>
    <row r="194" spans="2:5" ht="14.25" customHeight="1">
      <c r="B194" s="93"/>
      <c r="E194" s="58"/>
    </row>
    <row r="195" spans="2:5" ht="14.25" customHeight="1">
      <c r="B195" s="93"/>
      <c r="E195" s="58"/>
    </row>
    <row r="196" spans="2:5" ht="14.25" customHeight="1">
      <c r="B196" s="93"/>
      <c r="E196" s="58"/>
    </row>
    <row r="197" spans="2:5" ht="14.25" customHeight="1">
      <c r="B197" s="93"/>
      <c r="E197" s="58"/>
    </row>
    <row r="198" spans="2:5" ht="14.25" customHeight="1">
      <c r="B198" s="93"/>
      <c r="E198" s="58"/>
    </row>
    <row r="199" spans="2:5" ht="14.25" customHeight="1">
      <c r="B199" s="93"/>
      <c r="E199" s="58"/>
    </row>
    <row r="200" spans="2:5" ht="14.25" customHeight="1">
      <c r="B200" s="93"/>
      <c r="E200" s="58"/>
    </row>
    <row r="201" spans="2:5" ht="14.25" customHeight="1">
      <c r="B201" s="93"/>
      <c r="E201" s="58"/>
    </row>
    <row r="202" spans="2:5" ht="14.25" customHeight="1">
      <c r="B202" s="93"/>
      <c r="E202" s="58"/>
    </row>
    <row r="203" spans="2:5" ht="14.25" customHeight="1">
      <c r="B203" s="93"/>
      <c r="E203" s="58"/>
    </row>
    <row r="204" spans="2:5" ht="14.25" customHeight="1">
      <c r="B204" s="93"/>
      <c r="E204" s="58"/>
    </row>
    <row r="205" spans="2:5" ht="14.25" customHeight="1">
      <c r="B205" s="93"/>
      <c r="E205" s="58"/>
    </row>
    <row r="206" spans="2:5" ht="14.25" customHeight="1">
      <c r="B206" s="93"/>
      <c r="E206" s="58"/>
    </row>
    <row r="207" spans="2:5" ht="14.25" customHeight="1">
      <c r="B207" s="93"/>
      <c r="E207" s="58"/>
    </row>
    <row r="208" spans="2:5" ht="14.25" customHeight="1">
      <c r="B208" s="93"/>
      <c r="E208" s="58"/>
    </row>
    <row r="209" spans="2:5" ht="14.25" customHeight="1">
      <c r="B209" s="93"/>
      <c r="E209" s="58"/>
    </row>
    <row r="210" spans="2:5" ht="14.25" customHeight="1">
      <c r="B210" s="93"/>
      <c r="E210" s="58"/>
    </row>
    <row r="211" spans="2:5" ht="14.25" customHeight="1">
      <c r="B211" s="93"/>
      <c r="E211" s="58"/>
    </row>
    <row r="212" spans="2:5" ht="14.25" customHeight="1">
      <c r="B212" s="93"/>
      <c r="E212" s="58"/>
    </row>
    <row r="213" spans="2:5" ht="14.25" customHeight="1">
      <c r="B213" s="93"/>
      <c r="E213" s="58"/>
    </row>
    <row r="214" spans="2:5" ht="14.25" customHeight="1">
      <c r="B214" s="93"/>
      <c r="E214" s="58"/>
    </row>
    <row r="215" spans="2:5" ht="14.25" customHeight="1">
      <c r="B215" s="93"/>
      <c r="E215" s="58"/>
    </row>
    <row r="216" spans="2:5" ht="14.25" customHeight="1">
      <c r="B216" s="93"/>
      <c r="E216" s="58"/>
    </row>
    <row r="217" spans="2:5" ht="14.25" customHeight="1">
      <c r="B217" s="93"/>
      <c r="E217" s="58"/>
    </row>
    <row r="218" spans="2:5" ht="14.25" customHeight="1">
      <c r="B218" s="93"/>
      <c r="E218" s="58"/>
    </row>
    <row r="219" spans="2:5" ht="14.25" customHeight="1">
      <c r="B219" s="93"/>
      <c r="E219" s="58"/>
    </row>
    <row r="220" spans="2:5" ht="14.25" customHeight="1">
      <c r="B220" s="93"/>
      <c r="E220" s="58"/>
    </row>
    <row r="221" spans="2:5" ht="14.25" customHeight="1">
      <c r="B221" s="93"/>
      <c r="E221" s="58"/>
    </row>
    <row r="222" spans="2:5" ht="14.25" customHeight="1">
      <c r="B222" s="93"/>
      <c r="E222" s="58"/>
    </row>
    <row r="223" spans="2:5" ht="14.25" customHeight="1">
      <c r="B223" s="93"/>
      <c r="E223" s="58"/>
    </row>
    <row r="224" spans="2:5" ht="14.25" customHeight="1">
      <c r="B224" s="93"/>
      <c r="E224" s="58"/>
    </row>
    <row r="225" spans="2:5" ht="14.25" customHeight="1">
      <c r="B225" s="93"/>
      <c r="E225" s="58"/>
    </row>
    <row r="226" spans="2:5" ht="14.25" customHeight="1">
      <c r="B226" s="93"/>
      <c r="E226" s="58"/>
    </row>
    <row r="227" spans="2:5" ht="14.25" customHeight="1">
      <c r="B227" s="93"/>
      <c r="E227" s="58"/>
    </row>
    <row r="228" spans="2:5" ht="14.25" customHeight="1">
      <c r="B228" s="93"/>
      <c r="E228" s="58"/>
    </row>
    <row r="229" spans="2:5" ht="14.25" customHeight="1">
      <c r="B229" s="93"/>
      <c r="E229" s="58"/>
    </row>
    <row r="230" spans="2:5" ht="14.25" customHeight="1">
      <c r="B230" s="93"/>
      <c r="E230" s="58"/>
    </row>
    <row r="231" spans="2:5" ht="14.25" customHeight="1">
      <c r="B231" s="93"/>
      <c r="E231" s="58"/>
    </row>
    <row r="232" spans="2:5" ht="14.25" customHeight="1">
      <c r="B232" s="93"/>
      <c r="E232" s="58"/>
    </row>
    <row r="233" spans="2:5" ht="14.25" customHeight="1">
      <c r="B233" s="93"/>
      <c r="E233" s="58"/>
    </row>
    <row r="234" spans="2:5" ht="14.25" customHeight="1">
      <c r="B234" s="93"/>
      <c r="E234" s="58"/>
    </row>
    <row r="235" spans="2:5" ht="14.25" customHeight="1">
      <c r="B235" s="93"/>
      <c r="E235" s="58"/>
    </row>
    <row r="236" spans="2:5" ht="14.25" customHeight="1">
      <c r="B236" s="93"/>
      <c r="E236" s="58"/>
    </row>
    <row r="237" spans="2:5" ht="14.25" customHeight="1">
      <c r="B237" s="93"/>
      <c r="E237" s="58"/>
    </row>
    <row r="238" spans="2:5" ht="14.25" customHeight="1">
      <c r="B238" s="93"/>
      <c r="E238" s="58"/>
    </row>
    <row r="239" spans="2:5" ht="14.25" customHeight="1">
      <c r="B239" s="93"/>
      <c r="E239" s="58"/>
    </row>
    <row r="240" spans="2:5" ht="14.25" customHeight="1">
      <c r="B240" s="93"/>
      <c r="E240" s="58"/>
    </row>
    <row r="241" spans="2:5" ht="14.25" customHeight="1">
      <c r="B241" s="93"/>
      <c r="E241" s="58"/>
    </row>
    <row r="242" spans="2:5" ht="14.25" customHeight="1">
      <c r="B242" s="93"/>
      <c r="E242" s="58"/>
    </row>
    <row r="243" spans="2:5" ht="14.25" customHeight="1">
      <c r="B243" s="93"/>
      <c r="E243" s="58"/>
    </row>
    <row r="244" spans="2:5" ht="14.25" customHeight="1">
      <c r="B244" s="93"/>
      <c r="E244" s="58"/>
    </row>
    <row r="245" spans="2:5" ht="14.25" customHeight="1">
      <c r="B245" s="93"/>
      <c r="E245" s="58"/>
    </row>
    <row r="246" spans="2:5" ht="14.25" customHeight="1">
      <c r="B246" s="93"/>
      <c r="E246" s="58"/>
    </row>
    <row r="247" spans="2:5" ht="14.25" customHeight="1">
      <c r="B247" s="93"/>
      <c r="E247" s="58"/>
    </row>
    <row r="248" spans="2:5" ht="14.25" customHeight="1">
      <c r="B248" s="93"/>
      <c r="E248" s="58"/>
    </row>
    <row r="249" spans="2:5" ht="14.25" customHeight="1">
      <c r="B249" s="93"/>
      <c r="E249" s="58"/>
    </row>
    <row r="250" spans="2:5" ht="14.25" customHeight="1">
      <c r="B250" s="93"/>
      <c r="E250" s="58"/>
    </row>
    <row r="251" spans="2:5" ht="14.25" customHeight="1">
      <c r="B251" s="93"/>
      <c r="E251" s="58"/>
    </row>
    <row r="252" spans="2:5" ht="14.25" customHeight="1">
      <c r="B252" s="93"/>
      <c r="E252" s="58"/>
    </row>
    <row r="253" spans="2:5" ht="14.25" customHeight="1">
      <c r="B253" s="93"/>
      <c r="E253" s="58"/>
    </row>
    <row r="254" spans="2:5" ht="14.25" customHeight="1">
      <c r="B254" s="93"/>
      <c r="E254" s="58"/>
    </row>
    <row r="255" spans="2:5" ht="14.25" customHeight="1">
      <c r="B255" s="93"/>
      <c r="E255" s="58"/>
    </row>
    <row r="256" spans="2:5" ht="14.25" customHeight="1">
      <c r="B256" s="93"/>
      <c r="E256" s="58"/>
    </row>
    <row r="257" spans="2:5" ht="14.25" customHeight="1">
      <c r="B257" s="93"/>
      <c r="E257" s="58"/>
    </row>
    <row r="258" spans="2:5" ht="14.25" customHeight="1">
      <c r="B258" s="93"/>
      <c r="E258" s="58"/>
    </row>
    <row r="259" spans="2:5" ht="14.25" customHeight="1">
      <c r="B259" s="93"/>
      <c r="E259" s="58"/>
    </row>
    <row r="260" spans="2:5" ht="14.25" customHeight="1">
      <c r="B260" s="93"/>
      <c r="E260" s="58"/>
    </row>
    <row r="261" spans="2:5" ht="14.25" customHeight="1">
      <c r="B261" s="93"/>
      <c r="E261" s="58"/>
    </row>
    <row r="262" spans="2:5" ht="14.25" customHeight="1">
      <c r="B262" s="93"/>
      <c r="E262" s="58"/>
    </row>
    <row r="263" spans="2:5" ht="14.25" customHeight="1">
      <c r="B263" s="93"/>
      <c r="E263" s="58"/>
    </row>
    <row r="264" spans="2:5" ht="14.25" customHeight="1">
      <c r="B264" s="93"/>
      <c r="E264" s="58"/>
    </row>
    <row r="265" spans="2:5" ht="14.25" customHeight="1">
      <c r="B265" s="93"/>
      <c r="E265" s="58"/>
    </row>
    <row r="266" spans="2:5" ht="14.25" customHeight="1">
      <c r="B266" s="93"/>
      <c r="E266" s="58"/>
    </row>
    <row r="267" spans="2:5" ht="14.25" customHeight="1">
      <c r="B267" s="93"/>
      <c r="E267" s="58"/>
    </row>
    <row r="268" spans="2:5" ht="14.25" customHeight="1">
      <c r="B268" s="93"/>
      <c r="E268" s="58"/>
    </row>
    <row r="269" spans="2:5" ht="14.25" customHeight="1">
      <c r="B269" s="93"/>
      <c r="E269" s="58"/>
    </row>
    <row r="270" spans="2:5" ht="14.25" customHeight="1">
      <c r="B270" s="93"/>
      <c r="E270" s="58"/>
    </row>
    <row r="271" spans="2:5" ht="14.25" customHeight="1">
      <c r="B271" s="93"/>
      <c r="E271" s="58"/>
    </row>
    <row r="272" spans="2:5" ht="14.25" customHeight="1">
      <c r="B272" s="93"/>
      <c r="E272" s="58"/>
    </row>
    <row r="273" spans="2:5" ht="14.25" customHeight="1">
      <c r="B273" s="93"/>
      <c r="E273" s="58"/>
    </row>
    <row r="274" spans="2:5" ht="14.25" customHeight="1">
      <c r="B274" s="93"/>
      <c r="E274" s="58"/>
    </row>
    <row r="275" spans="2:5" ht="14.25" customHeight="1">
      <c r="B275" s="93"/>
      <c r="E275" s="58"/>
    </row>
    <row r="276" spans="2:5" ht="14.25" customHeight="1">
      <c r="B276" s="93"/>
      <c r="E276" s="58"/>
    </row>
    <row r="277" spans="2:5" ht="14.25" customHeight="1">
      <c r="B277" s="93"/>
      <c r="E277" s="58"/>
    </row>
    <row r="278" spans="2:5" ht="14.25" customHeight="1">
      <c r="B278" s="93"/>
      <c r="E278" s="58"/>
    </row>
    <row r="279" spans="2:5" ht="14.25" customHeight="1">
      <c r="B279" s="93"/>
      <c r="E279" s="58"/>
    </row>
    <row r="280" spans="2:5" ht="14.25" customHeight="1">
      <c r="B280" s="93"/>
      <c r="E280" s="58"/>
    </row>
    <row r="281" spans="2:5" ht="14.25" customHeight="1">
      <c r="B281" s="93"/>
      <c r="E281" s="58"/>
    </row>
    <row r="282" spans="2:5" ht="14.25" customHeight="1">
      <c r="B282" s="93"/>
      <c r="E282" s="58"/>
    </row>
    <row r="283" spans="2:5" ht="14.25" customHeight="1">
      <c r="B283" s="93"/>
      <c r="E283" s="58"/>
    </row>
    <row r="284" spans="2:5" ht="14.25" customHeight="1">
      <c r="B284" s="93"/>
      <c r="E284" s="58"/>
    </row>
    <row r="285" spans="2:5" ht="14.25" customHeight="1">
      <c r="B285" s="93"/>
      <c r="E285" s="58"/>
    </row>
    <row r="286" spans="2:5" ht="14.25" customHeight="1">
      <c r="B286" s="93"/>
      <c r="E286" s="58"/>
    </row>
    <row r="287" spans="2:5" ht="14.25" customHeight="1">
      <c r="B287" s="93"/>
      <c r="E287" s="58"/>
    </row>
    <row r="288" spans="2:5" ht="14.25" customHeight="1">
      <c r="B288" s="93"/>
      <c r="E288" s="58"/>
    </row>
    <row r="289" spans="2:5" ht="14.25" customHeight="1">
      <c r="B289" s="93"/>
      <c r="E289" s="58"/>
    </row>
    <row r="290" spans="2:5" ht="14.25" customHeight="1">
      <c r="B290" s="93"/>
      <c r="E290" s="58"/>
    </row>
    <row r="291" spans="2:5" ht="14.25" customHeight="1">
      <c r="B291" s="93"/>
      <c r="E291" s="58"/>
    </row>
    <row r="292" spans="2:5" ht="14.25" customHeight="1">
      <c r="B292" s="93"/>
      <c r="E292" s="58"/>
    </row>
    <row r="293" spans="2:5" ht="14.25" customHeight="1">
      <c r="B293" s="93"/>
      <c r="E293" s="58"/>
    </row>
    <row r="294" spans="2:5" ht="14.25" customHeight="1">
      <c r="B294" s="93"/>
      <c r="E294" s="58"/>
    </row>
    <row r="295" spans="2:5" ht="14.25" customHeight="1">
      <c r="B295" s="93"/>
      <c r="E295" s="58"/>
    </row>
    <row r="296" spans="2:5" ht="14.25" customHeight="1">
      <c r="B296" s="93"/>
      <c r="E296" s="58"/>
    </row>
    <row r="297" spans="2:5" ht="14.25" customHeight="1">
      <c r="B297" s="93"/>
      <c r="E297" s="58"/>
    </row>
    <row r="298" spans="2:5" ht="14.25" customHeight="1">
      <c r="B298" s="93"/>
      <c r="E298" s="58"/>
    </row>
    <row r="299" spans="2:5" ht="14.25" customHeight="1">
      <c r="B299" s="93"/>
      <c r="E299" s="58"/>
    </row>
    <row r="300" spans="2:5" ht="14.25" customHeight="1">
      <c r="B300" s="93"/>
      <c r="E300" s="58"/>
    </row>
    <row r="301" spans="2:5" ht="14.25" customHeight="1">
      <c r="B301" s="93"/>
      <c r="E301" s="58"/>
    </row>
    <row r="302" spans="2:5" ht="14.25" customHeight="1">
      <c r="B302" s="93"/>
      <c r="E302" s="58"/>
    </row>
    <row r="303" spans="2:5" ht="14.25" customHeight="1">
      <c r="B303" s="93"/>
      <c r="E303" s="58"/>
    </row>
    <row r="304" spans="2:5" ht="14.25" customHeight="1">
      <c r="B304" s="93"/>
      <c r="E304" s="58"/>
    </row>
    <row r="305" spans="2:5" ht="14.25" customHeight="1">
      <c r="B305" s="93"/>
      <c r="E305" s="58"/>
    </row>
    <row r="306" spans="2:5" ht="14.25" customHeight="1">
      <c r="B306" s="93"/>
      <c r="E306" s="58"/>
    </row>
    <row r="307" spans="2:5" ht="14.25" customHeight="1">
      <c r="B307" s="93"/>
      <c r="E307" s="58"/>
    </row>
    <row r="308" spans="2:5" ht="14.25" customHeight="1">
      <c r="B308" s="93"/>
      <c r="E308" s="58"/>
    </row>
    <row r="309" spans="2:5" ht="14.25" customHeight="1">
      <c r="B309" s="93"/>
      <c r="E309" s="58"/>
    </row>
    <row r="310" spans="2:5" ht="14.25" customHeight="1">
      <c r="B310" s="93"/>
      <c r="E310" s="58"/>
    </row>
    <row r="311" spans="2:5" ht="14.25" customHeight="1">
      <c r="B311" s="93"/>
      <c r="E311" s="58"/>
    </row>
    <row r="312" spans="2:5" ht="14.25" customHeight="1">
      <c r="B312" s="93"/>
      <c r="E312" s="58"/>
    </row>
    <row r="313" spans="2:5" ht="14.25" customHeight="1">
      <c r="B313" s="93"/>
      <c r="E313" s="58"/>
    </row>
    <row r="314" spans="2:5" ht="14.25" customHeight="1">
      <c r="B314" s="93"/>
      <c r="E314" s="58"/>
    </row>
    <row r="315" spans="2:5" ht="14.25" customHeight="1">
      <c r="B315" s="93"/>
      <c r="E315" s="58"/>
    </row>
    <row r="316" spans="2:5" ht="14.25" customHeight="1">
      <c r="B316" s="93"/>
      <c r="E316" s="58"/>
    </row>
    <row r="317" spans="2:5" ht="14.25" customHeight="1">
      <c r="B317" s="93"/>
      <c r="E317" s="58"/>
    </row>
    <row r="318" spans="2:5" ht="14.25" customHeight="1">
      <c r="B318" s="93"/>
      <c r="E318" s="58"/>
    </row>
    <row r="319" spans="2:5" ht="14.25" customHeight="1">
      <c r="B319" s="93"/>
      <c r="E319" s="58"/>
    </row>
    <row r="320" spans="2:5" ht="14.25" customHeight="1">
      <c r="B320" s="93"/>
      <c r="E320" s="58"/>
    </row>
    <row r="321" spans="2:5" ht="14.25" customHeight="1">
      <c r="B321" s="93"/>
      <c r="E321" s="58"/>
    </row>
    <row r="322" spans="2:5" ht="14.25" customHeight="1">
      <c r="B322" s="93"/>
      <c r="E322" s="58"/>
    </row>
    <row r="323" spans="2:5" ht="14.25" customHeight="1">
      <c r="B323" s="93"/>
      <c r="E323" s="58"/>
    </row>
    <row r="324" spans="2:5" ht="14.25" customHeight="1">
      <c r="B324" s="93"/>
      <c r="E324" s="58"/>
    </row>
    <row r="325" spans="2:5" ht="14.25" customHeight="1">
      <c r="B325" s="93"/>
      <c r="E325" s="58"/>
    </row>
    <row r="326" spans="2:5" ht="14.25" customHeight="1">
      <c r="B326" s="93"/>
      <c r="E326" s="58"/>
    </row>
    <row r="327" spans="2:5" ht="14.25" customHeight="1">
      <c r="B327" s="93"/>
      <c r="E327" s="58"/>
    </row>
    <row r="328" spans="2:5" ht="14.25" customHeight="1">
      <c r="B328" s="93"/>
      <c r="E328" s="58"/>
    </row>
    <row r="329" spans="2:5" ht="14.25" customHeight="1">
      <c r="B329" s="93"/>
      <c r="E329" s="58"/>
    </row>
    <row r="330" spans="2:5" ht="14.25" customHeight="1">
      <c r="B330" s="93"/>
      <c r="E330" s="58"/>
    </row>
    <row r="331" spans="2:5" ht="14.25" customHeight="1">
      <c r="B331" s="93"/>
      <c r="E331" s="58"/>
    </row>
    <row r="332" spans="2:5" ht="14.25" customHeight="1">
      <c r="B332" s="93"/>
      <c r="E332" s="58"/>
    </row>
    <row r="333" spans="2:5" ht="14.25" customHeight="1">
      <c r="B333" s="93"/>
      <c r="E333" s="58"/>
    </row>
    <row r="334" spans="2:5" ht="14.25" customHeight="1">
      <c r="B334" s="93"/>
      <c r="E334" s="58"/>
    </row>
    <row r="335" spans="2:5" ht="14.25" customHeight="1">
      <c r="B335" s="93"/>
      <c r="E335" s="58"/>
    </row>
    <row r="336" spans="2:5" ht="14.25" customHeight="1">
      <c r="B336" s="93"/>
      <c r="E336" s="58"/>
    </row>
    <row r="337" spans="2:5" ht="14.25" customHeight="1">
      <c r="B337" s="93"/>
      <c r="E337" s="58"/>
    </row>
    <row r="338" spans="2:5" ht="14.25" customHeight="1">
      <c r="B338" s="93"/>
      <c r="E338" s="58"/>
    </row>
    <row r="339" spans="2:5" ht="14.25" customHeight="1">
      <c r="B339" s="93"/>
      <c r="E339" s="58"/>
    </row>
    <row r="340" spans="2:5" ht="14.25" customHeight="1">
      <c r="B340" s="93"/>
      <c r="E340" s="58"/>
    </row>
    <row r="341" spans="2:5" ht="14.25" customHeight="1">
      <c r="B341" s="93"/>
      <c r="E341" s="58"/>
    </row>
    <row r="342" spans="2:5" ht="14.25" customHeight="1">
      <c r="B342" s="93"/>
      <c r="E342" s="58"/>
    </row>
    <row r="343" spans="2:5" ht="14.25" customHeight="1">
      <c r="B343" s="93"/>
      <c r="E343" s="58"/>
    </row>
    <row r="344" spans="2:5" ht="14.25" customHeight="1">
      <c r="B344" s="93"/>
      <c r="E344" s="58"/>
    </row>
    <row r="345" spans="2:5" ht="14.25" customHeight="1">
      <c r="B345" s="93"/>
      <c r="E345" s="58"/>
    </row>
    <row r="346" spans="2:5" ht="14.25" customHeight="1">
      <c r="B346" s="93"/>
      <c r="E346" s="58"/>
    </row>
    <row r="347" spans="2:5" ht="14.25" customHeight="1">
      <c r="B347" s="93"/>
      <c r="E347" s="58"/>
    </row>
    <row r="348" spans="2:5" ht="14.25" customHeight="1">
      <c r="B348" s="93"/>
      <c r="E348" s="58"/>
    </row>
    <row r="349" spans="2:5" ht="14.25" customHeight="1">
      <c r="B349" s="93"/>
      <c r="E349" s="58"/>
    </row>
    <row r="350" spans="2:5" ht="14.25" customHeight="1">
      <c r="B350" s="93"/>
      <c r="E350" s="58"/>
    </row>
    <row r="351" spans="2:5" ht="14.25" customHeight="1">
      <c r="B351" s="93"/>
      <c r="E351" s="58"/>
    </row>
    <row r="352" spans="2:5" ht="14.25" customHeight="1">
      <c r="B352" s="93"/>
      <c r="E352" s="58"/>
    </row>
    <row r="353" spans="2:5" ht="14.25" customHeight="1">
      <c r="B353" s="93"/>
      <c r="E353" s="58"/>
    </row>
    <row r="354" spans="2:5" ht="14.25" customHeight="1">
      <c r="B354" s="93"/>
      <c r="E354" s="58"/>
    </row>
    <row r="355" spans="2:5" ht="14.25" customHeight="1">
      <c r="B355" s="93"/>
      <c r="E355" s="58"/>
    </row>
    <row r="356" spans="2:5" ht="14.25" customHeight="1">
      <c r="B356" s="93"/>
      <c r="E356" s="58"/>
    </row>
    <row r="357" spans="2:5" ht="14.25" customHeight="1">
      <c r="B357" s="93"/>
      <c r="E357" s="58"/>
    </row>
    <row r="358" spans="2:5" ht="14.25" customHeight="1">
      <c r="B358" s="93"/>
      <c r="E358" s="58"/>
    </row>
    <row r="359" spans="2:5" ht="14.25" customHeight="1">
      <c r="B359" s="93"/>
      <c r="E359" s="58"/>
    </row>
    <row r="360" spans="2:5" ht="14.25" customHeight="1">
      <c r="B360" s="93"/>
      <c r="E360" s="58"/>
    </row>
    <row r="361" spans="2:5" ht="14.25" customHeight="1">
      <c r="B361" s="93"/>
      <c r="E361" s="58"/>
    </row>
    <row r="362" spans="2:5" ht="14.25" customHeight="1">
      <c r="B362" s="93"/>
      <c r="E362" s="58"/>
    </row>
    <row r="363" spans="2:5" ht="14.25" customHeight="1">
      <c r="B363" s="93"/>
      <c r="E363" s="58"/>
    </row>
    <row r="364" spans="2:5" ht="14.25" customHeight="1">
      <c r="B364" s="93"/>
      <c r="E364" s="58"/>
    </row>
    <row r="365" spans="2:5" ht="14.25" customHeight="1">
      <c r="B365" s="93"/>
      <c r="E365" s="58"/>
    </row>
    <row r="366" spans="2:5" ht="14.25" customHeight="1">
      <c r="B366" s="93"/>
      <c r="E366" s="58"/>
    </row>
    <row r="367" spans="2:5" ht="14.25" customHeight="1">
      <c r="B367" s="93"/>
      <c r="E367" s="58"/>
    </row>
    <row r="368" spans="2:5" ht="14.25" customHeight="1">
      <c r="B368" s="93"/>
      <c r="E368" s="58"/>
    </row>
    <row r="369" spans="2:5" ht="14.25" customHeight="1">
      <c r="B369" s="93"/>
      <c r="E369" s="58"/>
    </row>
    <row r="370" spans="2:5" ht="14.25" customHeight="1">
      <c r="B370" s="93"/>
      <c r="E370" s="58"/>
    </row>
    <row r="371" spans="2:5" ht="14.25" customHeight="1">
      <c r="B371" s="93"/>
      <c r="E371" s="58"/>
    </row>
    <row r="372" spans="2:5" ht="14.25" customHeight="1">
      <c r="B372" s="93"/>
      <c r="E372" s="58"/>
    </row>
    <row r="373" spans="2:5" ht="14.25" customHeight="1">
      <c r="B373" s="93"/>
      <c r="E373" s="58"/>
    </row>
    <row r="374" spans="2:5" ht="14.25" customHeight="1">
      <c r="B374" s="93"/>
      <c r="E374" s="58"/>
    </row>
    <row r="375" spans="2:5" ht="14.25" customHeight="1">
      <c r="B375" s="93"/>
      <c r="E375" s="58"/>
    </row>
    <row r="376" spans="2:5" ht="14.25" customHeight="1">
      <c r="B376" s="93"/>
      <c r="E376" s="58"/>
    </row>
    <row r="377" spans="2:5" ht="14.25" customHeight="1">
      <c r="B377" s="93"/>
      <c r="E377" s="58"/>
    </row>
    <row r="378" spans="2:5" ht="14.25" customHeight="1">
      <c r="B378" s="93"/>
      <c r="E378" s="58"/>
    </row>
    <row r="379" spans="2:5" ht="14.25" customHeight="1">
      <c r="B379" s="93"/>
      <c r="E379" s="58"/>
    </row>
    <row r="380" spans="2:5" ht="14.25" customHeight="1">
      <c r="B380" s="93"/>
      <c r="E380" s="58"/>
    </row>
    <row r="381" spans="2:5" ht="14.25" customHeight="1">
      <c r="B381" s="93"/>
      <c r="E381" s="58"/>
    </row>
    <row r="382" spans="2:5" ht="14.25" customHeight="1">
      <c r="B382" s="93"/>
      <c r="E382" s="58"/>
    </row>
    <row r="383" spans="2:5" ht="14.25" customHeight="1">
      <c r="B383" s="93"/>
      <c r="E383" s="58"/>
    </row>
    <row r="384" spans="2:5" ht="14.25" customHeight="1">
      <c r="B384" s="93"/>
      <c r="E384" s="58"/>
    </row>
    <row r="385" spans="2:5" ht="14.25" customHeight="1">
      <c r="B385" s="93"/>
      <c r="E385" s="58"/>
    </row>
    <row r="386" spans="2:5" ht="14.25" customHeight="1">
      <c r="B386" s="93"/>
      <c r="E386" s="58"/>
    </row>
    <row r="387" spans="2:5" ht="14.25" customHeight="1">
      <c r="B387" s="93"/>
      <c r="E387" s="58"/>
    </row>
    <row r="388" spans="2:5" ht="15.75" customHeight="1"/>
    <row r="389" spans="2:5" ht="15.75" customHeight="1"/>
    <row r="390" spans="2:5" ht="15.75" customHeight="1"/>
    <row r="391" spans="2:5" ht="15.75" customHeight="1"/>
    <row r="392" spans="2:5" ht="15.75" customHeight="1"/>
    <row r="393" spans="2:5" ht="15.75" customHeight="1"/>
    <row r="394" spans="2:5" ht="15.75" customHeight="1"/>
    <row r="395" spans="2:5" ht="15.75" customHeight="1"/>
    <row r="396" spans="2:5" ht="15.75" customHeight="1"/>
    <row r="397" spans="2:5" ht="15.75" customHeight="1"/>
    <row r="398" spans="2:5" ht="15.75" customHeight="1"/>
    <row r="399" spans="2:5" ht="15.75" customHeight="1"/>
    <row r="400" spans="2:5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sortState xmlns:xlrd2="http://schemas.microsoft.com/office/spreadsheetml/2017/richdata2" ref="B2:L22">
    <sortCondition ref="J2:J22"/>
    <sortCondition ref="C2:C22"/>
  </sortState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56"/>
  <sheetViews>
    <sheetView workbookViewId="0">
      <pane ySplit="2" topLeftCell="A3" activePane="bottomLeft" state="frozen"/>
      <selection pane="bottomLeft" activeCell="A15" sqref="A15:XFD6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64" t="s">
        <v>723</v>
      </c>
      <c r="B1" s="64"/>
      <c r="C1" s="65"/>
      <c r="D1" s="64"/>
      <c r="E1" s="64"/>
      <c r="F1" s="64"/>
      <c r="G1" s="64"/>
      <c r="H1" s="64"/>
      <c r="I1" s="64"/>
      <c r="J1" s="64"/>
      <c r="K1" s="66"/>
      <c r="L1" s="66"/>
      <c r="M1" s="64"/>
      <c r="N1" s="67"/>
    </row>
    <row r="2" spans="1:26" ht="14.25" customHeight="1">
      <c r="A2" s="68"/>
      <c r="B2" s="68"/>
      <c r="C2" s="69" t="s">
        <v>680</v>
      </c>
      <c r="D2" s="68"/>
      <c r="E2" s="68" t="s">
        <v>683</v>
      </c>
      <c r="F2" s="68" t="s">
        <v>691</v>
      </c>
      <c r="G2" s="68" t="s">
        <v>3</v>
      </c>
      <c r="H2" s="68" t="s">
        <v>684</v>
      </c>
      <c r="I2" s="68" t="s">
        <v>2</v>
      </c>
      <c r="J2" s="68" t="s">
        <v>5</v>
      </c>
      <c r="K2" s="70" t="s">
        <v>681</v>
      </c>
      <c r="L2" s="70" t="s">
        <v>685</v>
      </c>
      <c r="M2" s="68" t="s">
        <v>686</v>
      </c>
      <c r="N2" s="68" t="s">
        <v>692</v>
      </c>
      <c r="O2" s="71" t="s">
        <v>693</v>
      </c>
      <c r="P2" s="71" t="s">
        <v>691</v>
      </c>
      <c r="Q2" s="71" t="s">
        <v>694</v>
      </c>
      <c r="R2" s="71" t="s">
        <v>691</v>
      </c>
      <c r="S2" s="71" t="s">
        <v>695</v>
      </c>
      <c r="T2" s="71" t="s">
        <v>691</v>
      </c>
      <c r="U2" s="71" t="s">
        <v>696</v>
      </c>
      <c r="V2" s="71" t="s">
        <v>691</v>
      </c>
      <c r="W2" s="46"/>
      <c r="X2" s="46"/>
      <c r="Y2" s="46"/>
      <c r="Z2" s="46"/>
    </row>
    <row r="3" spans="1:26" ht="14.25" customHeight="1">
      <c r="A3" s="72"/>
      <c r="B3" s="96" t="s">
        <v>723</v>
      </c>
      <c r="C3" s="97">
        <v>1</v>
      </c>
      <c r="D3" s="97">
        <v>6</v>
      </c>
      <c r="E3" s="50">
        <v>1053</v>
      </c>
      <c r="F3" s="50" t="str">
        <f>+VLOOKUP(E3,Participants!$A$1:$F$1000,2,FALSE)</f>
        <v>Dominic Verdi</v>
      </c>
      <c r="G3" s="50" t="str">
        <f>+VLOOKUP(E3,Participants!$A$1:$F$1000,4,FALSE)</f>
        <v>KIL</v>
      </c>
      <c r="H3" s="50" t="str">
        <f>+VLOOKUP(E3,Participants!$A$1:$F$1000,5,FALSE)</f>
        <v>M</v>
      </c>
      <c r="I3" s="50">
        <f>+VLOOKUP(E3,Participants!$A$1:$F$1000,3,FALSE)</f>
        <v>6</v>
      </c>
      <c r="J3" s="50" t="str">
        <f>+VLOOKUP(E3,Participants!$A$1:$G$1000,7,FALSE)</f>
        <v>JV BOYS</v>
      </c>
      <c r="K3" s="75" t="s">
        <v>1148</v>
      </c>
      <c r="L3" s="50">
        <v>1</v>
      </c>
      <c r="M3" s="50">
        <v>10</v>
      </c>
      <c r="N3" s="72" t="str">
        <f>+J3</f>
        <v>JV BOYS</v>
      </c>
      <c r="O3" s="72"/>
      <c r="P3" s="77"/>
      <c r="Q3" s="77" t="e">
        <f>+VLOOKUP(P3,Participants!$A$1:$F$366,2,FALSE)</f>
        <v>#N/A</v>
      </c>
      <c r="R3" s="77"/>
      <c r="S3" s="77" t="e">
        <f>+VLOOKUP(R3,Participants!$A$1:$F$366,2,FALSE)</f>
        <v>#N/A</v>
      </c>
      <c r="T3" s="77"/>
      <c r="U3" s="77" t="e">
        <f>+VLOOKUP(T3,Participants!$A$1:$F$366,2,FALSE)</f>
        <v>#N/A</v>
      </c>
      <c r="V3" s="77"/>
      <c r="W3" s="77" t="e">
        <f>+VLOOKUP(V3,Participants!$A$1:$F$366,2,FALSE)</f>
        <v>#N/A</v>
      </c>
    </row>
    <row r="4" spans="1:26" ht="14.25" customHeight="1">
      <c r="A4" s="72"/>
      <c r="B4" s="96" t="s">
        <v>723</v>
      </c>
      <c r="C4" s="97">
        <v>1</v>
      </c>
      <c r="D4" s="97">
        <v>8</v>
      </c>
      <c r="E4" s="50">
        <v>595</v>
      </c>
      <c r="F4" s="50" t="str">
        <f>+VLOOKUP(E4,Participants!$A$1:$F$1000,2,FALSE)</f>
        <v>Jack Davison</v>
      </c>
      <c r="G4" s="50" t="str">
        <f>+VLOOKUP(E4,Participants!$A$1:$F$1000,4,FALSE)</f>
        <v>BFS</v>
      </c>
      <c r="H4" s="50" t="str">
        <f>+VLOOKUP(E4,Participants!$A$1:$F$1000,5,FALSE)</f>
        <v>M</v>
      </c>
      <c r="I4" s="50">
        <f>+VLOOKUP(E4,Participants!$A$1:$F$1000,3,FALSE)</f>
        <v>6</v>
      </c>
      <c r="J4" s="50" t="str">
        <f>+VLOOKUP(E4,Participants!$A$1:$G$1000,7,FALSE)</f>
        <v>JV BOYS</v>
      </c>
      <c r="K4" s="75" t="s">
        <v>1150</v>
      </c>
      <c r="L4" s="50">
        <v>2</v>
      </c>
      <c r="M4" s="50">
        <v>8</v>
      </c>
      <c r="N4" s="72" t="str">
        <f>+J4</f>
        <v>JV BOYS</v>
      </c>
      <c r="O4" s="72"/>
      <c r="P4" s="77"/>
      <c r="Q4" s="77" t="e">
        <f>+VLOOKUP(P4,Participants!$A$1:$F$366,2,FALSE)</f>
        <v>#N/A</v>
      </c>
      <c r="R4" s="77"/>
      <c r="S4" s="77" t="e">
        <f>+VLOOKUP(R4,Participants!$A$1:$F$366,2,FALSE)</f>
        <v>#N/A</v>
      </c>
      <c r="T4" s="77"/>
      <c r="U4" s="77" t="e">
        <f>+VLOOKUP(T4,Participants!$A$1:$F$366,2,FALSE)</f>
        <v>#N/A</v>
      </c>
      <c r="V4" s="77"/>
      <c r="W4" s="77" t="e">
        <f>+VLOOKUP(V4,Participants!$A$1:$F$366,2,FALSE)</f>
        <v>#N/A</v>
      </c>
    </row>
    <row r="5" spans="1:26" ht="14.25" customHeight="1">
      <c r="A5" s="166"/>
      <c r="B5" s="167"/>
      <c r="C5" s="97"/>
      <c r="D5" s="97"/>
      <c r="E5" s="50"/>
      <c r="F5" s="50"/>
      <c r="G5" s="50"/>
      <c r="H5" s="50"/>
      <c r="I5" s="50"/>
      <c r="J5" s="50"/>
      <c r="K5" s="163"/>
      <c r="L5" s="50"/>
      <c r="M5" s="50"/>
      <c r="N5" s="166"/>
      <c r="O5" s="166"/>
      <c r="P5" s="77"/>
      <c r="Q5" s="77"/>
      <c r="R5" s="77"/>
      <c r="S5" s="77"/>
      <c r="T5" s="77"/>
      <c r="U5" s="77"/>
      <c r="V5" s="77"/>
      <c r="W5" s="77"/>
    </row>
    <row r="6" spans="1:26" ht="14.25" customHeight="1">
      <c r="A6" s="72"/>
      <c r="B6" s="96" t="s">
        <v>723</v>
      </c>
      <c r="C6" s="97">
        <v>1</v>
      </c>
      <c r="D6" s="97">
        <v>5</v>
      </c>
      <c r="E6" s="50">
        <v>1035</v>
      </c>
      <c r="F6" s="50" t="str">
        <f>+VLOOKUP(E6,Participants!$A$1:$F$1000,2,FALSE)</f>
        <v>Gigi Colafella</v>
      </c>
      <c r="G6" s="50" t="str">
        <f>+VLOOKUP(E6,Participants!$A$1:$F$1000,4,FALSE)</f>
        <v>KIL</v>
      </c>
      <c r="H6" s="50" t="str">
        <f>+VLOOKUP(E6,Participants!$A$1:$F$1000,5,FALSE)</f>
        <v xml:space="preserve">F </v>
      </c>
      <c r="I6" s="50">
        <f>+VLOOKUP(E6,Participants!$A$1:$F$1000,3,FALSE)</f>
        <v>6</v>
      </c>
      <c r="J6" s="50" t="str">
        <f>+VLOOKUP(E6,Participants!$A$1:$G$1000,7,FALSE)</f>
        <v>JV GIRLS</v>
      </c>
      <c r="K6" s="75" t="s">
        <v>1147</v>
      </c>
      <c r="L6" s="50">
        <v>1</v>
      </c>
      <c r="M6" s="50">
        <v>10</v>
      </c>
      <c r="N6" s="72" t="str">
        <f>+J6</f>
        <v>JV GIRLS</v>
      </c>
      <c r="O6" s="72"/>
      <c r="P6" s="77"/>
      <c r="Q6" s="77" t="e">
        <f>+VLOOKUP(P6,Participants!$A$1:$F$366,2,FALSE)</f>
        <v>#N/A</v>
      </c>
      <c r="R6" s="77"/>
      <c r="S6" s="77" t="e">
        <f>+VLOOKUP(R6,Participants!$A$1:$F$366,2,FALSE)</f>
        <v>#N/A</v>
      </c>
      <c r="T6" s="77"/>
      <c r="U6" s="77" t="e">
        <f>+VLOOKUP(T6,Participants!$A$1:$F$366,2,FALSE)</f>
        <v>#N/A</v>
      </c>
      <c r="V6" s="77"/>
      <c r="W6" s="77" t="e">
        <f>+VLOOKUP(V6,Participants!$A$1:$F$366,2,FALSE)</f>
        <v>#N/A</v>
      </c>
    </row>
    <row r="7" spans="1:26" ht="14.25" customHeight="1">
      <c r="A7" s="72"/>
      <c r="B7" s="96" t="s">
        <v>723</v>
      </c>
      <c r="C7" s="98">
        <v>2</v>
      </c>
      <c r="D7" s="98">
        <v>1</v>
      </c>
      <c r="E7" s="54">
        <v>590</v>
      </c>
      <c r="F7" s="54" t="str">
        <f>+VLOOKUP(E7,Participants!$A$1:$F$366,2,FALSE)</f>
        <v>Gina Talarico</v>
      </c>
      <c r="G7" s="54" t="str">
        <f>+VLOOKUP(E7,Participants!$A$1:$F$366,4,FALSE)</f>
        <v>BFS</v>
      </c>
      <c r="H7" s="54" t="str">
        <f>+VLOOKUP(E7,Participants!$A$1:$F$366,5,FALSE)</f>
        <v>F</v>
      </c>
      <c r="I7" s="54">
        <f>+VLOOKUP(E7,Participants!$A$1:$F$366,3,FALSE)</f>
        <v>6</v>
      </c>
      <c r="J7" s="54" t="str">
        <f>+VLOOKUP(E7,Participants!$A$1:$G$366,7,FALSE)</f>
        <v>JV GIRLS</v>
      </c>
      <c r="K7" s="162" t="s">
        <v>1151</v>
      </c>
      <c r="L7" s="54">
        <v>2</v>
      </c>
      <c r="M7" s="54">
        <v>8</v>
      </c>
      <c r="N7" s="164" t="str">
        <f>+J7</f>
        <v>JV GIRLS</v>
      </c>
      <c r="O7" s="72"/>
      <c r="P7" s="77"/>
      <c r="Q7" s="77" t="e">
        <f>+VLOOKUP(P7,Participants!$A$1:$F$366,2,FALSE)</f>
        <v>#N/A</v>
      </c>
      <c r="R7" s="77"/>
      <c r="S7" s="77" t="e">
        <f>+VLOOKUP(R7,Participants!$A$1:$F$366,2,FALSE)</f>
        <v>#N/A</v>
      </c>
      <c r="T7" s="77"/>
      <c r="U7" s="77" t="e">
        <f>+VLOOKUP(T7,Participants!$A$1:$F$366,2,FALSE)</f>
        <v>#N/A</v>
      </c>
      <c r="V7" s="77"/>
      <c r="W7" s="77" t="e">
        <f>+VLOOKUP(V7,Participants!$A$1:$F$366,2,FALSE)</f>
        <v>#N/A</v>
      </c>
    </row>
    <row r="8" spans="1:26" ht="14.25" customHeight="1">
      <c r="A8" s="166"/>
      <c r="B8" s="167"/>
      <c r="C8" s="98"/>
      <c r="D8" s="98"/>
      <c r="E8" s="54"/>
      <c r="F8" s="54"/>
      <c r="G8" s="54"/>
      <c r="H8" s="54"/>
      <c r="I8" s="54"/>
      <c r="J8" s="54"/>
      <c r="K8" s="80"/>
      <c r="L8" s="54"/>
      <c r="M8" s="54"/>
      <c r="N8" s="168"/>
      <c r="O8" s="166"/>
      <c r="P8" s="77"/>
      <c r="Q8" s="77"/>
      <c r="R8" s="77"/>
      <c r="S8" s="77"/>
      <c r="T8" s="77"/>
      <c r="U8" s="77"/>
      <c r="V8" s="77"/>
      <c r="W8" s="77"/>
    </row>
    <row r="9" spans="1:26" ht="14.25" customHeight="1">
      <c r="A9" s="72"/>
      <c r="B9" s="96" t="s">
        <v>723</v>
      </c>
      <c r="C9" s="97">
        <v>1</v>
      </c>
      <c r="D9" s="97">
        <v>1</v>
      </c>
      <c r="E9" s="50">
        <v>615</v>
      </c>
      <c r="F9" s="50" t="str">
        <f>+VLOOKUP(E9,Participants!$A$1:$F$1000,2,FALSE)</f>
        <v>Justin Peoples</v>
      </c>
      <c r="G9" s="50" t="str">
        <f>+VLOOKUP(E9,Participants!$A$1:$F$1000,4,FALSE)</f>
        <v>BFS</v>
      </c>
      <c r="H9" s="50" t="str">
        <f>+VLOOKUP(E9,Participants!$A$1:$F$1000,5,FALSE)</f>
        <v>M</v>
      </c>
      <c r="I9" s="50">
        <f>+VLOOKUP(E9,Participants!$A$1:$F$1000,3,FALSE)</f>
        <v>8</v>
      </c>
      <c r="J9" s="50" t="str">
        <f>+VLOOKUP(E9,Participants!$A$1:$G$1000,7,FALSE)</f>
        <v>VARSITY BOYS</v>
      </c>
      <c r="K9" s="75" t="s">
        <v>1143</v>
      </c>
      <c r="L9" s="50">
        <v>1</v>
      </c>
      <c r="M9" s="50">
        <v>10</v>
      </c>
      <c r="N9" s="72" t="str">
        <f>+J9</f>
        <v>VARSITY BOYS</v>
      </c>
      <c r="O9" s="72"/>
      <c r="P9" s="77"/>
      <c r="Q9" s="77" t="e">
        <f>+VLOOKUP(P9,Participants!$A$1:$F$366,2,FALSE)</f>
        <v>#N/A</v>
      </c>
      <c r="R9" s="77"/>
      <c r="S9" s="77" t="e">
        <f>+VLOOKUP(R9,Participants!$A$1:$F$366,2,FALSE)</f>
        <v>#N/A</v>
      </c>
      <c r="T9" s="77"/>
      <c r="U9" s="77" t="e">
        <f>+VLOOKUP(T9,Participants!$A$1:$F$366,2,FALSE)</f>
        <v>#N/A</v>
      </c>
      <c r="V9" s="77"/>
      <c r="W9" s="77" t="e">
        <f>+VLOOKUP(V9,Participants!$A$1:$F$366,2,FALSE)</f>
        <v>#N/A</v>
      </c>
    </row>
    <row r="10" spans="1:26" ht="14.25" customHeight="1">
      <c r="A10" s="72"/>
      <c r="B10" s="96" t="s">
        <v>723</v>
      </c>
      <c r="C10" s="97">
        <v>1</v>
      </c>
      <c r="D10" s="97">
        <v>2</v>
      </c>
      <c r="E10" s="50">
        <v>1078</v>
      </c>
      <c r="F10" s="50" t="str">
        <f>+VLOOKUP(E10,Participants!$A$1:$F$1000,2,FALSE)</f>
        <v>Louie Iaquinta</v>
      </c>
      <c r="G10" s="50" t="str">
        <f>+VLOOKUP(E10,Participants!$A$1:$F$1000,4,FALSE)</f>
        <v>KIL</v>
      </c>
      <c r="H10" s="50" t="str">
        <f>+VLOOKUP(E10,Participants!$A$1:$F$1000,5,FALSE)</f>
        <v>M</v>
      </c>
      <c r="I10" s="50">
        <f>+VLOOKUP(E10,Participants!$A$1:$F$1000,3,FALSE)</f>
        <v>7</v>
      </c>
      <c r="J10" s="50" t="str">
        <f>+VLOOKUP(E10,Participants!$A$1:$G$1000,7,FALSE)</f>
        <v>VARSITY BOYS</v>
      </c>
      <c r="K10" s="75" t="s">
        <v>1144</v>
      </c>
      <c r="L10" s="50">
        <v>2</v>
      </c>
      <c r="M10" s="50">
        <v>8</v>
      </c>
      <c r="N10" s="72" t="str">
        <f>+J10</f>
        <v>VARSITY BOYS</v>
      </c>
      <c r="O10" s="72"/>
      <c r="P10" s="77"/>
      <c r="Q10" s="77" t="e">
        <f>+VLOOKUP(P10,Participants!$A$1:$F$366,2,FALSE)</f>
        <v>#N/A</v>
      </c>
      <c r="R10" s="77"/>
      <c r="S10" s="77" t="e">
        <f>+VLOOKUP(R10,Participants!$A$1:$F$366,2,FALSE)</f>
        <v>#N/A</v>
      </c>
      <c r="T10" s="77"/>
      <c r="U10" s="77" t="e">
        <f>+VLOOKUP(T10,Participants!$A$1:$F$366,2,FALSE)</f>
        <v>#N/A</v>
      </c>
      <c r="V10" s="77"/>
      <c r="W10" s="77" t="e">
        <f>+VLOOKUP(V10,Participants!$A$1:$F$366,2,FALSE)</f>
        <v>#N/A</v>
      </c>
    </row>
    <row r="11" spans="1:26" ht="14.25" customHeight="1">
      <c r="A11" s="166"/>
      <c r="B11" s="167"/>
      <c r="C11" s="97"/>
      <c r="D11" s="97"/>
      <c r="E11" s="50"/>
      <c r="F11" s="50"/>
      <c r="G11" s="50"/>
      <c r="H11" s="50"/>
      <c r="I11" s="50"/>
      <c r="J11" s="50"/>
      <c r="K11" s="163"/>
      <c r="L11" s="50"/>
      <c r="M11" s="50"/>
      <c r="N11" s="166"/>
      <c r="O11" s="166"/>
      <c r="P11" s="77"/>
      <c r="Q11" s="77"/>
      <c r="R11" s="77"/>
      <c r="S11" s="77"/>
      <c r="T11" s="77"/>
      <c r="U11" s="77"/>
      <c r="V11" s="77"/>
      <c r="W11" s="77"/>
    </row>
    <row r="12" spans="1:26" ht="14.25" customHeight="1">
      <c r="A12" s="72"/>
      <c r="B12" s="96" t="s">
        <v>723</v>
      </c>
      <c r="C12" s="97">
        <v>1</v>
      </c>
      <c r="D12" s="97">
        <v>3</v>
      </c>
      <c r="E12" s="50">
        <v>1062</v>
      </c>
      <c r="F12" s="50" t="str">
        <f>+VLOOKUP(E12,Participants!$A$1:$F$1000,2,FALSE)</f>
        <v>Gracie Plastino</v>
      </c>
      <c r="G12" s="50" t="str">
        <f>+VLOOKUP(E12,Participants!$A$1:$F$1000,4,FALSE)</f>
        <v>KIL</v>
      </c>
      <c r="H12" s="50" t="str">
        <f>+VLOOKUP(E12,Participants!$A$1:$F$1000,5,FALSE)</f>
        <v xml:space="preserve">F </v>
      </c>
      <c r="I12" s="50">
        <f>+VLOOKUP(E12,Participants!$A$1:$F$1000,3,FALSE)</f>
        <v>7</v>
      </c>
      <c r="J12" s="50" t="str">
        <f>+VLOOKUP(E12,Participants!$A$1:$G$1000,7,FALSE)</f>
        <v>VARSITY GIRLS</v>
      </c>
      <c r="K12" s="75" t="s">
        <v>1145</v>
      </c>
      <c r="L12" s="50">
        <v>1</v>
      </c>
      <c r="M12" s="50">
        <v>10</v>
      </c>
      <c r="N12" s="72" t="str">
        <f>+J12</f>
        <v>VARSITY GIRLS</v>
      </c>
      <c r="O12" s="72"/>
      <c r="P12" s="77"/>
      <c r="Q12" s="77" t="e">
        <f>+VLOOKUP(P12,Participants!$A$1:$F$366,2,FALSE)</f>
        <v>#N/A</v>
      </c>
      <c r="R12" s="77"/>
      <c r="S12" s="77" t="e">
        <f>+VLOOKUP(R12,Participants!$A$1:$F$366,2,FALSE)</f>
        <v>#N/A</v>
      </c>
      <c r="T12" s="77"/>
      <c r="U12" s="77" t="e">
        <f>+VLOOKUP(T12,Participants!$A$1:$F$366,2,FALSE)</f>
        <v>#N/A</v>
      </c>
      <c r="V12" s="77"/>
      <c r="W12" s="77" t="e">
        <f>+VLOOKUP(V12,Participants!$A$1:$F$366,2,FALSE)</f>
        <v>#N/A</v>
      </c>
    </row>
    <row r="13" spans="1:26" ht="14.25" customHeight="1">
      <c r="A13" s="72"/>
      <c r="B13" s="96" t="s">
        <v>723</v>
      </c>
      <c r="C13" s="97">
        <v>1</v>
      </c>
      <c r="D13" s="97">
        <v>4</v>
      </c>
      <c r="E13" s="50">
        <v>241</v>
      </c>
      <c r="F13" s="50" t="str">
        <f>+VLOOKUP(E13,Participants!$A$1:$F$1000,2,FALSE)</f>
        <v>Vienna DiPaolo</v>
      </c>
      <c r="G13" s="50" t="str">
        <f>+VLOOKUP(E13,Participants!$A$1:$F$1000,4,FALSE)</f>
        <v>AMA</v>
      </c>
      <c r="H13" s="50" t="str">
        <f>+VLOOKUP(E13,Participants!$A$1:$F$1000,5,FALSE)</f>
        <v>F</v>
      </c>
      <c r="I13" s="50">
        <f>+VLOOKUP(E13,Participants!$A$1:$F$1000,3,FALSE)</f>
        <v>7</v>
      </c>
      <c r="J13" s="50" t="str">
        <f>+VLOOKUP(E13,Participants!$A$1:$G$1000,7,FALSE)</f>
        <v>VARSITY GIRLS</v>
      </c>
      <c r="K13" s="75" t="s">
        <v>1146</v>
      </c>
      <c r="L13" s="50">
        <v>2</v>
      </c>
      <c r="M13" s="50">
        <v>8</v>
      </c>
      <c r="N13" s="72" t="str">
        <f>+J13</f>
        <v>VARSITY GIRLS</v>
      </c>
      <c r="O13" s="72"/>
      <c r="P13" s="77"/>
      <c r="Q13" s="77" t="e">
        <f>+VLOOKUP(P13,Participants!$A$1:$F$366,2,FALSE)</f>
        <v>#N/A</v>
      </c>
      <c r="R13" s="77"/>
      <c r="S13" s="77" t="e">
        <f>+VLOOKUP(R13,Participants!$A$1:$F$366,2,FALSE)</f>
        <v>#N/A</v>
      </c>
      <c r="T13" s="77"/>
      <c r="U13" s="77" t="e">
        <f>+VLOOKUP(T13,Participants!$A$1:$F$366,2,FALSE)</f>
        <v>#N/A</v>
      </c>
      <c r="V13" s="77"/>
      <c r="W13" s="77" t="e">
        <f>+VLOOKUP(V13,Participants!$A$1:$F$366,2,FALSE)</f>
        <v>#N/A</v>
      </c>
    </row>
    <row r="14" spans="1:26" ht="14.25" customHeight="1">
      <c r="B14" s="96" t="s">
        <v>723</v>
      </c>
      <c r="C14" s="97">
        <v>1</v>
      </c>
      <c r="D14" s="97">
        <v>7</v>
      </c>
      <c r="E14" s="50">
        <v>884</v>
      </c>
      <c r="F14" s="50" t="str">
        <f>+VLOOKUP(E14,Participants!$A$1:$F$1000,2,FALSE)</f>
        <v>Grace Kenney</v>
      </c>
      <c r="G14" s="50" t="str">
        <f>+VLOOKUP(E14,Participants!$A$1:$F$1000,4,FALSE)</f>
        <v>SSPP</v>
      </c>
      <c r="H14" s="50" t="str">
        <f>+VLOOKUP(E14,Participants!$A$1:$F$1000,5,FALSE)</f>
        <v>F</v>
      </c>
      <c r="I14" s="50">
        <f>+VLOOKUP(E14,Participants!$A$1:$F$1000,3,FALSE)</f>
        <v>7</v>
      </c>
      <c r="J14" s="50" t="str">
        <f>+VLOOKUP(E14,Participants!$A$1:$G$1000,7,FALSE)</f>
        <v>VARSITY GIRLS</v>
      </c>
      <c r="K14" s="163" t="s">
        <v>1149</v>
      </c>
      <c r="L14" s="50">
        <v>3</v>
      </c>
      <c r="M14" s="50">
        <v>6</v>
      </c>
      <c r="N14" s="165" t="str">
        <f>+J14</f>
        <v>VARSITY GIRLS</v>
      </c>
      <c r="O14" s="61"/>
      <c r="P14" s="82"/>
      <c r="Q14" s="82" t="e">
        <f>+VLOOKUP(P14,Participants!$A$1:$F$366,2,FALSE)</f>
        <v>#N/A</v>
      </c>
      <c r="R14" s="82"/>
      <c r="S14" s="82" t="e">
        <f>+VLOOKUP(R14,Participants!$A$1:$F$366,2,FALSE)</f>
        <v>#N/A</v>
      </c>
      <c r="T14" s="82"/>
      <c r="U14" s="82" t="e">
        <f>+VLOOKUP(T14,Participants!$A$1:$F$366,2,FALSE)</f>
        <v>#N/A</v>
      </c>
      <c r="V14" s="82"/>
      <c r="W14" s="82" t="e">
        <f>+VLOOKUP(V14,Participants!$A$1:$F$366,2,FALSE)</f>
        <v>#N/A</v>
      </c>
    </row>
    <row r="15" spans="1:26" ht="14.25" customHeight="1">
      <c r="C15" s="84"/>
      <c r="K15" s="56"/>
      <c r="L15" s="56"/>
    </row>
    <row r="16" spans="1:26" ht="14.25" customHeight="1">
      <c r="C16" s="84"/>
      <c r="K16" s="56"/>
      <c r="L16" s="56"/>
    </row>
    <row r="17" spans="1:25" ht="14.25" customHeight="1">
      <c r="C17" s="84"/>
      <c r="K17" s="56"/>
      <c r="L17" s="56"/>
    </row>
    <row r="18" spans="1:25" ht="14.25" customHeight="1">
      <c r="C18" s="84"/>
      <c r="K18" s="56"/>
      <c r="L18" s="56"/>
    </row>
    <row r="19" spans="1:25" ht="14.25" customHeight="1">
      <c r="B19" s="59" t="s">
        <v>8</v>
      </c>
      <c r="C19" s="59" t="s">
        <v>15</v>
      </c>
      <c r="D19" s="59" t="s">
        <v>18</v>
      </c>
      <c r="E19" s="60" t="s">
        <v>21</v>
      </c>
      <c r="F19" s="59" t="s">
        <v>24</v>
      </c>
      <c r="G19" s="59" t="s">
        <v>27</v>
      </c>
      <c r="H19" s="59" t="s">
        <v>30</v>
      </c>
      <c r="I19" s="59" t="s">
        <v>33</v>
      </c>
      <c r="J19" s="59" t="s">
        <v>36</v>
      </c>
      <c r="K19" s="59" t="s">
        <v>39</v>
      </c>
      <c r="L19" s="59" t="s">
        <v>44</v>
      </c>
      <c r="M19" s="59" t="s">
        <v>47</v>
      </c>
      <c r="N19" s="59" t="s">
        <v>50</v>
      </c>
      <c r="O19" s="59" t="s">
        <v>53</v>
      </c>
      <c r="P19" s="59" t="s">
        <v>10</v>
      </c>
      <c r="Q19" s="59" t="s">
        <v>61</v>
      </c>
      <c r="R19" s="59" t="s">
        <v>67</v>
      </c>
      <c r="S19" s="59" t="s">
        <v>70</v>
      </c>
      <c r="T19" s="59" t="s">
        <v>73</v>
      </c>
      <c r="U19" s="59" t="s">
        <v>76</v>
      </c>
      <c r="V19" s="59" t="s">
        <v>79</v>
      </c>
      <c r="W19" s="59" t="s">
        <v>64</v>
      </c>
      <c r="X19" s="59" t="s">
        <v>82</v>
      </c>
      <c r="Y19" s="59" t="s">
        <v>688</v>
      </c>
    </row>
    <row r="20" spans="1:25" ht="14.25" customHeight="1">
      <c r="A20" s="61" t="s">
        <v>131</v>
      </c>
      <c r="B20" s="61">
        <f t="shared" ref="B20:K23" si="0">+SUMIFS($M$2:$M$14,$J$2:$J$14,$A20,$G$2:$G$14,B$19)</f>
        <v>0</v>
      </c>
      <c r="C20" s="61">
        <f t="shared" si="0"/>
        <v>0</v>
      </c>
      <c r="D20" s="61">
        <f t="shared" si="0"/>
        <v>0</v>
      </c>
      <c r="E20" s="61">
        <f t="shared" si="0"/>
        <v>0</v>
      </c>
      <c r="F20" s="61">
        <f t="shared" si="0"/>
        <v>0</v>
      </c>
      <c r="G20" s="61">
        <f t="shared" si="0"/>
        <v>8</v>
      </c>
      <c r="H20" s="61">
        <f t="shared" si="0"/>
        <v>0</v>
      </c>
      <c r="I20" s="61">
        <f t="shared" si="0"/>
        <v>10</v>
      </c>
      <c r="J20" s="61">
        <f t="shared" si="0"/>
        <v>0</v>
      </c>
      <c r="K20" s="61">
        <f t="shared" si="0"/>
        <v>0</v>
      </c>
      <c r="L20" s="61">
        <f t="shared" ref="L20:X23" si="1">+SUMIFS($M$2:$M$14,$J$2:$J$14,$A20,$G$2:$G$14,L$19)</f>
        <v>0</v>
      </c>
      <c r="M20" s="61">
        <f t="shared" si="1"/>
        <v>0</v>
      </c>
      <c r="N20" s="61">
        <f t="shared" si="1"/>
        <v>0</v>
      </c>
      <c r="O20" s="61">
        <f t="shared" si="1"/>
        <v>0</v>
      </c>
      <c r="P20" s="61">
        <f t="shared" si="1"/>
        <v>0</v>
      </c>
      <c r="Q20" s="61">
        <f t="shared" si="1"/>
        <v>0</v>
      </c>
      <c r="R20" s="61">
        <f t="shared" si="1"/>
        <v>0</v>
      </c>
      <c r="S20" s="61">
        <f t="shared" si="1"/>
        <v>0</v>
      </c>
      <c r="T20" s="61">
        <f t="shared" si="1"/>
        <v>0</v>
      </c>
      <c r="U20" s="61">
        <f t="shared" si="1"/>
        <v>0</v>
      </c>
      <c r="V20" s="61">
        <f t="shared" si="1"/>
        <v>0</v>
      </c>
      <c r="W20" s="61">
        <f t="shared" si="1"/>
        <v>0</v>
      </c>
      <c r="X20" s="61">
        <f t="shared" si="1"/>
        <v>0</v>
      </c>
      <c r="Y20" s="61">
        <f t="shared" ref="Y20:Y23" si="2">SUM(C20:X20)</f>
        <v>18</v>
      </c>
    </row>
    <row r="21" spans="1:25" ht="14.25" customHeight="1">
      <c r="A21" s="61" t="s">
        <v>94</v>
      </c>
      <c r="B21" s="61">
        <f t="shared" si="0"/>
        <v>0</v>
      </c>
      <c r="C21" s="61">
        <f t="shared" si="0"/>
        <v>0</v>
      </c>
      <c r="D21" s="61">
        <f t="shared" si="0"/>
        <v>0</v>
      </c>
      <c r="E21" s="61">
        <f t="shared" si="0"/>
        <v>0</v>
      </c>
      <c r="F21" s="61">
        <f t="shared" si="0"/>
        <v>0</v>
      </c>
      <c r="G21" s="61">
        <f t="shared" si="0"/>
        <v>8</v>
      </c>
      <c r="H21" s="61">
        <f t="shared" si="0"/>
        <v>0</v>
      </c>
      <c r="I21" s="61">
        <f t="shared" si="0"/>
        <v>10</v>
      </c>
      <c r="J21" s="61">
        <f t="shared" si="0"/>
        <v>0</v>
      </c>
      <c r="K21" s="61">
        <f t="shared" si="0"/>
        <v>0</v>
      </c>
      <c r="L21" s="61">
        <f t="shared" si="1"/>
        <v>0</v>
      </c>
      <c r="M21" s="61">
        <f t="shared" si="1"/>
        <v>0</v>
      </c>
      <c r="N21" s="61">
        <f t="shared" si="1"/>
        <v>0</v>
      </c>
      <c r="O21" s="61">
        <f t="shared" si="1"/>
        <v>0</v>
      </c>
      <c r="P21" s="61">
        <f t="shared" si="1"/>
        <v>0</v>
      </c>
      <c r="Q21" s="61">
        <f t="shared" si="1"/>
        <v>0</v>
      </c>
      <c r="R21" s="61">
        <f t="shared" si="1"/>
        <v>0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0</v>
      </c>
      <c r="W21" s="61">
        <f t="shared" si="1"/>
        <v>0</v>
      </c>
      <c r="X21" s="61">
        <f t="shared" si="1"/>
        <v>0</v>
      </c>
      <c r="Y21" s="61">
        <f t="shared" si="2"/>
        <v>18</v>
      </c>
    </row>
    <row r="22" spans="1:25" ht="14.25" customHeight="1">
      <c r="A22" s="61" t="s">
        <v>168</v>
      </c>
      <c r="B22" s="61">
        <f t="shared" si="0"/>
        <v>0</v>
      </c>
      <c r="C22" s="61">
        <f t="shared" si="0"/>
        <v>0</v>
      </c>
      <c r="D22" s="61">
        <f t="shared" si="0"/>
        <v>0</v>
      </c>
      <c r="E22" s="61">
        <f t="shared" si="0"/>
        <v>0</v>
      </c>
      <c r="F22" s="61">
        <f t="shared" si="0"/>
        <v>0</v>
      </c>
      <c r="G22" s="61">
        <f t="shared" si="0"/>
        <v>0</v>
      </c>
      <c r="H22" s="61">
        <f t="shared" si="0"/>
        <v>0</v>
      </c>
      <c r="I22" s="61">
        <f t="shared" si="0"/>
        <v>10</v>
      </c>
      <c r="J22" s="61">
        <f t="shared" si="0"/>
        <v>0</v>
      </c>
      <c r="K22" s="61">
        <f t="shared" si="0"/>
        <v>0</v>
      </c>
      <c r="L22" s="61">
        <f t="shared" si="1"/>
        <v>0</v>
      </c>
      <c r="M22" s="61">
        <f t="shared" si="1"/>
        <v>0</v>
      </c>
      <c r="N22" s="61">
        <f t="shared" si="1"/>
        <v>0</v>
      </c>
      <c r="O22" s="61">
        <f t="shared" si="1"/>
        <v>0</v>
      </c>
      <c r="P22" s="61">
        <f t="shared" si="1"/>
        <v>8</v>
      </c>
      <c r="Q22" s="61">
        <f t="shared" si="1"/>
        <v>0</v>
      </c>
      <c r="R22" s="61">
        <f t="shared" si="1"/>
        <v>0</v>
      </c>
      <c r="S22" s="61">
        <f t="shared" si="1"/>
        <v>0</v>
      </c>
      <c r="T22" s="61">
        <f t="shared" si="1"/>
        <v>0</v>
      </c>
      <c r="U22" s="61">
        <f t="shared" si="1"/>
        <v>0</v>
      </c>
      <c r="V22" s="61">
        <f t="shared" si="1"/>
        <v>0</v>
      </c>
      <c r="W22" s="61">
        <f t="shared" si="1"/>
        <v>0</v>
      </c>
      <c r="X22" s="61">
        <f t="shared" si="1"/>
        <v>6</v>
      </c>
      <c r="Y22" s="61">
        <f t="shared" si="2"/>
        <v>24</v>
      </c>
    </row>
    <row r="23" spans="1:25" ht="14.25" customHeight="1">
      <c r="A23" s="61" t="s">
        <v>156</v>
      </c>
      <c r="B23" s="61">
        <f t="shared" si="0"/>
        <v>0</v>
      </c>
      <c r="C23" s="61">
        <f t="shared" si="0"/>
        <v>0</v>
      </c>
      <c r="D23" s="61">
        <f t="shared" si="0"/>
        <v>0</v>
      </c>
      <c r="E23" s="61">
        <f t="shared" si="0"/>
        <v>0</v>
      </c>
      <c r="F23" s="61">
        <f t="shared" si="0"/>
        <v>0</v>
      </c>
      <c r="G23" s="61">
        <f t="shared" si="0"/>
        <v>10</v>
      </c>
      <c r="H23" s="61">
        <f t="shared" si="0"/>
        <v>0</v>
      </c>
      <c r="I23" s="61">
        <f t="shared" si="0"/>
        <v>8</v>
      </c>
      <c r="J23" s="61">
        <f t="shared" si="0"/>
        <v>0</v>
      </c>
      <c r="K23" s="61">
        <f t="shared" si="0"/>
        <v>0</v>
      </c>
      <c r="L23" s="61">
        <f t="shared" si="1"/>
        <v>0</v>
      </c>
      <c r="M23" s="61">
        <f t="shared" si="1"/>
        <v>0</v>
      </c>
      <c r="N23" s="61">
        <f t="shared" si="1"/>
        <v>0</v>
      </c>
      <c r="O23" s="61">
        <f t="shared" si="1"/>
        <v>0</v>
      </c>
      <c r="P23" s="61">
        <f t="shared" si="1"/>
        <v>0</v>
      </c>
      <c r="Q23" s="61">
        <f t="shared" si="1"/>
        <v>0</v>
      </c>
      <c r="R23" s="61">
        <f t="shared" si="1"/>
        <v>0</v>
      </c>
      <c r="S23" s="61">
        <f t="shared" si="1"/>
        <v>0</v>
      </c>
      <c r="T23" s="61">
        <f t="shared" si="1"/>
        <v>0</v>
      </c>
      <c r="U23" s="61">
        <f t="shared" si="1"/>
        <v>0</v>
      </c>
      <c r="V23" s="61">
        <f t="shared" si="1"/>
        <v>0</v>
      </c>
      <c r="W23" s="61">
        <f t="shared" si="1"/>
        <v>0</v>
      </c>
      <c r="X23" s="61">
        <f t="shared" si="1"/>
        <v>0</v>
      </c>
      <c r="Y23" s="61">
        <f t="shared" si="2"/>
        <v>18</v>
      </c>
    </row>
    <row r="24" spans="1:25" ht="14.25" customHeight="1">
      <c r="C24" s="84"/>
      <c r="K24" s="56"/>
      <c r="L24" s="56"/>
    </row>
    <row r="25" spans="1:25" ht="14.25" customHeight="1">
      <c r="C25" s="84"/>
      <c r="K25" s="56"/>
      <c r="L25" s="56"/>
    </row>
    <row r="26" spans="1:25" ht="14.25" customHeight="1">
      <c r="C26" s="84"/>
      <c r="K26" s="56"/>
      <c r="L26" s="56"/>
    </row>
    <row r="27" spans="1:25" ht="14.25" customHeight="1">
      <c r="C27" s="84"/>
      <c r="K27" s="56"/>
      <c r="L27" s="56"/>
    </row>
    <row r="28" spans="1:25" ht="14.25" customHeight="1">
      <c r="C28" s="84"/>
      <c r="K28" s="56"/>
      <c r="L28" s="56"/>
    </row>
    <row r="29" spans="1:25" ht="14.25" customHeight="1">
      <c r="C29" s="84"/>
      <c r="K29" s="56"/>
      <c r="L29" s="56"/>
    </row>
    <row r="30" spans="1:25" ht="14.25" customHeight="1">
      <c r="C30" s="84"/>
      <c r="K30" s="56"/>
      <c r="L30" s="56"/>
    </row>
    <row r="31" spans="1:25" ht="14.25" customHeight="1">
      <c r="C31" s="84"/>
      <c r="K31" s="56"/>
      <c r="L31" s="56"/>
    </row>
    <row r="32" spans="1:25" ht="14.25" customHeight="1">
      <c r="C32" s="84"/>
      <c r="K32" s="56"/>
      <c r="L32" s="56"/>
    </row>
    <row r="33" spans="3:12" ht="14.25" customHeight="1">
      <c r="C33" s="84"/>
      <c r="K33" s="56"/>
      <c r="L33" s="56"/>
    </row>
    <row r="34" spans="3:12" ht="14.25" customHeight="1">
      <c r="C34" s="84"/>
      <c r="K34" s="56"/>
      <c r="L34" s="56"/>
    </row>
    <row r="35" spans="3:12" ht="14.25" customHeight="1">
      <c r="C35" s="84"/>
      <c r="K35" s="56"/>
      <c r="L35" s="56"/>
    </row>
    <row r="36" spans="3:12" ht="14.25" customHeight="1">
      <c r="C36" s="84"/>
      <c r="K36" s="56"/>
      <c r="L36" s="56"/>
    </row>
    <row r="37" spans="3:12" ht="14.25" customHeight="1">
      <c r="C37" s="84"/>
      <c r="K37" s="56"/>
      <c r="L37" s="56"/>
    </row>
    <row r="38" spans="3:12" ht="14.25" customHeight="1">
      <c r="C38" s="84"/>
      <c r="K38" s="56"/>
      <c r="L38" s="56"/>
    </row>
    <row r="39" spans="3:12" ht="14.25" customHeight="1">
      <c r="C39" s="84"/>
      <c r="K39" s="56"/>
      <c r="L39" s="56"/>
    </row>
    <row r="40" spans="3:12" ht="14.25" customHeight="1">
      <c r="C40" s="84"/>
      <c r="K40" s="56"/>
      <c r="L40" s="56"/>
    </row>
    <row r="41" spans="3:12" ht="14.25" customHeight="1">
      <c r="C41" s="84"/>
      <c r="K41" s="56"/>
      <c r="L41" s="56"/>
    </row>
    <row r="42" spans="3:12" ht="14.25" customHeight="1">
      <c r="C42" s="84"/>
      <c r="K42" s="56"/>
      <c r="L42" s="56"/>
    </row>
    <row r="43" spans="3:12" ht="14.25" customHeight="1">
      <c r="C43" s="84"/>
      <c r="K43" s="56"/>
      <c r="L43" s="56"/>
    </row>
    <row r="44" spans="3:12" ht="14.25" customHeight="1">
      <c r="C44" s="84"/>
      <c r="K44" s="56"/>
      <c r="L44" s="56"/>
    </row>
    <row r="45" spans="3:12" ht="14.25" customHeight="1">
      <c r="C45" s="84"/>
      <c r="K45" s="56"/>
      <c r="L45" s="56"/>
    </row>
    <row r="46" spans="3:12" ht="14.25" customHeight="1">
      <c r="C46" s="84"/>
      <c r="K46" s="56"/>
      <c r="L46" s="56"/>
    </row>
    <row r="47" spans="3:12" ht="14.25" customHeight="1">
      <c r="C47" s="84"/>
      <c r="K47" s="56"/>
      <c r="L47" s="56"/>
    </row>
    <row r="48" spans="3:12" ht="14.25" customHeight="1">
      <c r="C48" s="84"/>
      <c r="K48" s="56"/>
      <c r="L48" s="56"/>
    </row>
    <row r="49" spans="3:12" ht="14.25" customHeight="1">
      <c r="C49" s="84"/>
      <c r="K49" s="56"/>
      <c r="L49" s="56"/>
    </row>
    <row r="50" spans="3:12" ht="14.25" customHeight="1">
      <c r="C50" s="84"/>
      <c r="K50" s="56"/>
      <c r="L50" s="56"/>
    </row>
    <row r="51" spans="3:12" ht="14.25" customHeight="1">
      <c r="C51" s="84"/>
      <c r="K51" s="56"/>
      <c r="L51" s="56"/>
    </row>
    <row r="52" spans="3:12" ht="14.25" customHeight="1">
      <c r="C52" s="84"/>
      <c r="K52" s="56"/>
      <c r="L52" s="56"/>
    </row>
    <row r="53" spans="3:12" ht="14.25" customHeight="1">
      <c r="C53" s="84"/>
      <c r="K53" s="56"/>
      <c r="L53" s="56"/>
    </row>
    <row r="54" spans="3:12" ht="14.25" customHeight="1">
      <c r="C54" s="84"/>
      <c r="K54" s="56"/>
      <c r="L54" s="56"/>
    </row>
    <row r="55" spans="3:12" ht="14.25" customHeight="1">
      <c r="C55" s="84"/>
      <c r="K55" s="56"/>
      <c r="L55" s="56"/>
    </row>
    <row r="56" spans="3:12" ht="14.25" customHeight="1">
      <c r="C56" s="84"/>
      <c r="K56" s="56"/>
      <c r="L56" s="56"/>
    </row>
    <row r="57" spans="3:12" ht="14.25" customHeight="1">
      <c r="C57" s="84"/>
      <c r="K57" s="56"/>
      <c r="L57" s="56"/>
    </row>
    <row r="58" spans="3:12" ht="14.25" customHeight="1">
      <c r="C58" s="84"/>
      <c r="K58" s="56"/>
      <c r="L58" s="56"/>
    </row>
    <row r="59" spans="3:12" ht="14.25" customHeight="1">
      <c r="C59" s="84"/>
      <c r="K59" s="56"/>
      <c r="L59" s="56"/>
    </row>
    <row r="60" spans="3:12" ht="14.25" customHeight="1">
      <c r="C60" s="84"/>
      <c r="K60" s="56"/>
      <c r="L60" s="56"/>
    </row>
    <row r="61" spans="3:12" ht="14.25" customHeight="1">
      <c r="C61" s="84"/>
      <c r="K61" s="56"/>
      <c r="L61" s="56"/>
    </row>
    <row r="62" spans="3:12" ht="14.25" customHeight="1">
      <c r="C62" s="84"/>
      <c r="K62" s="56"/>
      <c r="L62" s="56"/>
    </row>
    <row r="63" spans="3:12" ht="14.25" customHeight="1">
      <c r="C63" s="84"/>
      <c r="K63" s="56"/>
      <c r="L63" s="56"/>
    </row>
    <row r="64" spans="3:12" ht="14.25" customHeight="1">
      <c r="C64" s="84"/>
      <c r="K64" s="56"/>
      <c r="L64" s="56"/>
    </row>
    <row r="65" spans="3:12" ht="14.25" customHeight="1">
      <c r="C65" s="84"/>
      <c r="K65" s="56"/>
      <c r="L65" s="56"/>
    </row>
    <row r="66" spans="3:12" ht="14.25" customHeight="1">
      <c r="C66" s="84"/>
      <c r="K66" s="56"/>
      <c r="L66" s="56"/>
    </row>
    <row r="67" spans="3:12" ht="14.25" customHeight="1">
      <c r="C67" s="84"/>
      <c r="K67" s="56"/>
      <c r="L67" s="56"/>
    </row>
    <row r="68" spans="3:12" ht="14.25" customHeight="1">
      <c r="C68" s="84"/>
      <c r="K68" s="56"/>
      <c r="L68" s="56"/>
    </row>
    <row r="69" spans="3:12" ht="14.25" customHeight="1">
      <c r="C69" s="84"/>
      <c r="K69" s="56"/>
      <c r="L69" s="56"/>
    </row>
    <row r="70" spans="3:12" ht="14.25" customHeight="1">
      <c r="C70" s="84"/>
      <c r="K70" s="56"/>
      <c r="L70" s="56"/>
    </row>
    <row r="71" spans="3:12" ht="14.25" customHeight="1">
      <c r="C71" s="84"/>
      <c r="K71" s="56"/>
      <c r="L71" s="56"/>
    </row>
    <row r="72" spans="3:12" ht="14.25" customHeight="1">
      <c r="C72" s="84"/>
      <c r="K72" s="56"/>
      <c r="L72" s="56"/>
    </row>
    <row r="73" spans="3:12" ht="14.25" customHeight="1">
      <c r="C73" s="84"/>
      <c r="K73" s="56"/>
      <c r="L73" s="56"/>
    </row>
    <row r="74" spans="3:12" ht="14.25" customHeight="1">
      <c r="C74" s="84"/>
      <c r="K74" s="56"/>
      <c r="L74" s="56"/>
    </row>
    <row r="75" spans="3:12" ht="14.25" customHeight="1">
      <c r="C75" s="84"/>
      <c r="K75" s="56"/>
      <c r="L75" s="56"/>
    </row>
    <row r="76" spans="3:12" ht="14.25" customHeight="1">
      <c r="C76" s="84"/>
      <c r="K76" s="56"/>
      <c r="L76" s="56"/>
    </row>
    <row r="77" spans="3:12" ht="14.25" customHeight="1">
      <c r="C77" s="84"/>
      <c r="K77" s="56"/>
      <c r="L77" s="56"/>
    </row>
    <row r="78" spans="3:12" ht="14.25" customHeight="1">
      <c r="C78" s="84"/>
      <c r="K78" s="56"/>
      <c r="L78" s="56"/>
    </row>
    <row r="79" spans="3:12" ht="14.25" customHeight="1">
      <c r="C79" s="84"/>
      <c r="K79" s="56"/>
      <c r="L79" s="56"/>
    </row>
    <row r="80" spans="3:12" ht="14.25" customHeight="1">
      <c r="C80" s="84"/>
      <c r="K80" s="56"/>
      <c r="L80" s="56"/>
    </row>
    <row r="81" spans="3:12" ht="14.25" customHeight="1">
      <c r="C81" s="84"/>
      <c r="K81" s="56"/>
      <c r="L81" s="56"/>
    </row>
    <row r="82" spans="3:12" ht="14.25" customHeight="1">
      <c r="C82" s="84"/>
      <c r="K82" s="56"/>
      <c r="L82" s="56"/>
    </row>
    <row r="83" spans="3:12" ht="14.25" customHeight="1">
      <c r="C83" s="84"/>
      <c r="K83" s="56"/>
      <c r="L83" s="56"/>
    </row>
    <row r="84" spans="3:12" ht="14.25" customHeight="1">
      <c r="C84" s="84"/>
      <c r="K84" s="56"/>
      <c r="L84" s="56"/>
    </row>
    <row r="85" spans="3:12" ht="14.25" customHeight="1">
      <c r="C85" s="84"/>
      <c r="K85" s="56"/>
      <c r="L85" s="56"/>
    </row>
    <row r="86" spans="3:12" ht="14.25" customHeight="1">
      <c r="C86" s="84"/>
      <c r="K86" s="56"/>
      <c r="L86" s="56"/>
    </row>
    <row r="87" spans="3:12" ht="14.25" customHeight="1">
      <c r="C87" s="84"/>
      <c r="K87" s="56"/>
      <c r="L87" s="56"/>
    </row>
    <row r="88" spans="3:12" ht="14.25" customHeight="1">
      <c r="C88" s="84"/>
      <c r="K88" s="56"/>
      <c r="L88" s="56"/>
    </row>
    <row r="89" spans="3:12" ht="14.25" customHeight="1">
      <c r="C89" s="84"/>
      <c r="K89" s="56"/>
      <c r="L89" s="56"/>
    </row>
    <row r="90" spans="3:12" ht="14.25" customHeight="1">
      <c r="C90" s="84"/>
      <c r="K90" s="56"/>
      <c r="L90" s="56"/>
    </row>
    <row r="91" spans="3:12" ht="14.25" customHeight="1">
      <c r="C91" s="84"/>
      <c r="K91" s="56"/>
      <c r="L91" s="56"/>
    </row>
    <row r="92" spans="3:12" ht="14.25" customHeight="1">
      <c r="C92" s="84"/>
      <c r="K92" s="56"/>
      <c r="L92" s="56"/>
    </row>
    <row r="93" spans="3:12" ht="14.25" customHeight="1">
      <c r="C93" s="84"/>
      <c r="K93" s="56"/>
      <c r="L93" s="56"/>
    </row>
    <row r="94" spans="3:12" ht="14.25" customHeight="1">
      <c r="C94" s="84"/>
      <c r="K94" s="56"/>
      <c r="L94" s="56"/>
    </row>
    <row r="95" spans="3:12" ht="14.25" customHeight="1">
      <c r="C95" s="84"/>
      <c r="K95" s="56"/>
      <c r="L95" s="56"/>
    </row>
    <row r="96" spans="3:12" ht="14.25" customHeight="1">
      <c r="C96" s="84"/>
      <c r="K96" s="56"/>
      <c r="L96" s="56"/>
    </row>
    <row r="97" spans="3:12" ht="14.25" customHeight="1">
      <c r="C97" s="84"/>
      <c r="K97" s="56"/>
      <c r="L97" s="56"/>
    </row>
    <row r="98" spans="3:12" ht="14.25" customHeight="1">
      <c r="C98" s="84"/>
      <c r="K98" s="56"/>
      <c r="L98" s="56"/>
    </row>
    <row r="99" spans="3:12" ht="14.25" customHeight="1">
      <c r="C99" s="84"/>
      <c r="K99" s="56"/>
      <c r="L99" s="56"/>
    </row>
    <row r="100" spans="3:12" ht="14.25" customHeight="1">
      <c r="C100" s="84"/>
      <c r="K100" s="56"/>
      <c r="L100" s="56"/>
    </row>
    <row r="101" spans="3:12" ht="14.25" customHeight="1">
      <c r="C101" s="84"/>
      <c r="K101" s="56"/>
      <c r="L101" s="56"/>
    </row>
    <row r="102" spans="3:12" ht="14.25" customHeight="1">
      <c r="C102" s="84"/>
      <c r="K102" s="56"/>
      <c r="L102" s="56"/>
    </row>
    <row r="103" spans="3:12" ht="14.25" customHeight="1">
      <c r="C103" s="84"/>
      <c r="K103" s="56"/>
      <c r="L103" s="56"/>
    </row>
    <row r="104" spans="3:12" ht="14.25" customHeight="1">
      <c r="C104" s="84"/>
      <c r="K104" s="56"/>
      <c r="L104" s="56"/>
    </row>
    <row r="105" spans="3:12" ht="14.25" customHeight="1">
      <c r="C105" s="84"/>
      <c r="K105" s="56"/>
      <c r="L105" s="56"/>
    </row>
    <row r="106" spans="3:12" ht="14.25" customHeight="1">
      <c r="C106" s="84"/>
      <c r="K106" s="56"/>
      <c r="L106" s="56"/>
    </row>
    <row r="107" spans="3:12" ht="14.25" customHeight="1">
      <c r="C107" s="84"/>
      <c r="K107" s="56"/>
      <c r="L107" s="56"/>
    </row>
    <row r="108" spans="3:12" ht="14.25" customHeight="1">
      <c r="C108" s="84"/>
      <c r="K108" s="56"/>
      <c r="L108" s="56"/>
    </row>
    <row r="109" spans="3:12" ht="14.25" customHeight="1">
      <c r="C109" s="84"/>
      <c r="K109" s="56"/>
      <c r="L109" s="56"/>
    </row>
    <row r="110" spans="3:12" ht="14.25" customHeight="1">
      <c r="C110" s="84"/>
      <c r="K110" s="56"/>
      <c r="L110" s="56"/>
    </row>
    <row r="111" spans="3:12" ht="14.25" customHeight="1">
      <c r="C111" s="84"/>
      <c r="K111" s="56"/>
      <c r="L111" s="56"/>
    </row>
    <row r="112" spans="3:12" ht="14.25" customHeight="1">
      <c r="C112" s="84"/>
      <c r="K112" s="56"/>
      <c r="L112" s="56"/>
    </row>
    <row r="113" spans="3:12" ht="14.25" customHeight="1">
      <c r="C113" s="84"/>
      <c r="K113" s="56"/>
      <c r="L113" s="56"/>
    </row>
    <row r="114" spans="3:12" ht="14.25" customHeight="1">
      <c r="C114" s="84"/>
      <c r="K114" s="56"/>
      <c r="L114" s="56"/>
    </row>
    <row r="115" spans="3:12" ht="14.25" customHeight="1">
      <c r="C115" s="84"/>
      <c r="K115" s="56"/>
      <c r="L115" s="56"/>
    </row>
    <row r="116" spans="3:12" ht="14.25" customHeight="1">
      <c r="C116" s="84"/>
      <c r="K116" s="56"/>
      <c r="L116" s="56"/>
    </row>
    <row r="117" spans="3:12" ht="14.25" customHeight="1">
      <c r="C117" s="84"/>
      <c r="K117" s="56"/>
      <c r="L117" s="56"/>
    </row>
    <row r="118" spans="3:12" ht="14.25" customHeight="1">
      <c r="C118" s="84"/>
      <c r="K118" s="56"/>
      <c r="L118" s="56"/>
    </row>
    <row r="119" spans="3:12" ht="14.25" customHeight="1">
      <c r="C119" s="84"/>
      <c r="K119" s="56"/>
      <c r="L119" s="56"/>
    </row>
    <row r="120" spans="3:12" ht="14.25" customHeight="1">
      <c r="C120" s="84"/>
      <c r="K120" s="56"/>
      <c r="L120" s="56"/>
    </row>
    <row r="121" spans="3:12" ht="14.25" customHeight="1">
      <c r="C121" s="84"/>
      <c r="K121" s="56"/>
      <c r="L121" s="56"/>
    </row>
    <row r="122" spans="3:12" ht="14.25" customHeight="1">
      <c r="C122" s="84"/>
      <c r="K122" s="56"/>
      <c r="L122" s="56"/>
    </row>
    <row r="123" spans="3:12" ht="14.25" customHeight="1">
      <c r="C123" s="84"/>
      <c r="K123" s="56"/>
      <c r="L123" s="56"/>
    </row>
    <row r="124" spans="3:12" ht="14.25" customHeight="1">
      <c r="C124" s="84"/>
      <c r="K124" s="56"/>
      <c r="L124" s="56"/>
    </row>
    <row r="125" spans="3:12" ht="14.25" customHeight="1">
      <c r="C125" s="84"/>
      <c r="K125" s="56"/>
      <c r="L125" s="56"/>
    </row>
    <row r="126" spans="3:12" ht="14.25" customHeight="1">
      <c r="C126" s="84"/>
      <c r="K126" s="56"/>
      <c r="L126" s="56"/>
    </row>
    <row r="127" spans="3:12" ht="14.25" customHeight="1">
      <c r="C127" s="84"/>
      <c r="K127" s="56"/>
      <c r="L127" s="56"/>
    </row>
    <row r="128" spans="3:12" ht="14.25" customHeight="1">
      <c r="C128" s="84"/>
      <c r="K128" s="56"/>
      <c r="L128" s="56"/>
    </row>
    <row r="129" spans="3:12" ht="14.25" customHeight="1">
      <c r="C129" s="84"/>
      <c r="K129" s="56"/>
      <c r="L129" s="56"/>
    </row>
    <row r="130" spans="3:12" ht="14.25" customHeight="1">
      <c r="C130" s="84"/>
      <c r="K130" s="56"/>
      <c r="L130" s="56"/>
    </row>
    <row r="131" spans="3:12" ht="14.25" customHeight="1">
      <c r="C131" s="84"/>
      <c r="K131" s="56"/>
      <c r="L131" s="56"/>
    </row>
    <row r="132" spans="3:12" ht="14.25" customHeight="1">
      <c r="C132" s="84"/>
      <c r="K132" s="56"/>
      <c r="L132" s="56"/>
    </row>
    <row r="133" spans="3:12" ht="14.25" customHeight="1">
      <c r="C133" s="84"/>
      <c r="K133" s="56"/>
      <c r="L133" s="56"/>
    </row>
    <row r="134" spans="3:12" ht="14.25" customHeight="1">
      <c r="C134" s="84"/>
      <c r="K134" s="56"/>
      <c r="L134" s="56"/>
    </row>
    <row r="135" spans="3:12" ht="14.25" customHeight="1">
      <c r="C135" s="84"/>
      <c r="K135" s="56"/>
      <c r="L135" s="56"/>
    </row>
    <row r="136" spans="3:12" ht="14.25" customHeight="1">
      <c r="C136" s="84"/>
      <c r="K136" s="56"/>
      <c r="L136" s="56"/>
    </row>
    <row r="137" spans="3:12" ht="14.25" customHeight="1">
      <c r="C137" s="84"/>
      <c r="K137" s="56"/>
      <c r="L137" s="56"/>
    </row>
    <row r="138" spans="3:12" ht="14.25" customHeight="1">
      <c r="C138" s="84"/>
      <c r="K138" s="56"/>
      <c r="L138" s="56"/>
    </row>
    <row r="139" spans="3:12" ht="14.25" customHeight="1">
      <c r="C139" s="84"/>
      <c r="K139" s="56"/>
      <c r="L139" s="56"/>
    </row>
    <row r="140" spans="3:12" ht="14.25" customHeight="1">
      <c r="C140" s="84"/>
      <c r="K140" s="56"/>
      <c r="L140" s="56"/>
    </row>
    <row r="141" spans="3:12" ht="14.25" customHeight="1">
      <c r="C141" s="84"/>
      <c r="K141" s="56"/>
      <c r="L141" s="56"/>
    </row>
    <row r="142" spans="3:12" ht="14.25" customHeight="1">
      <c r="C142" s="84"/>
      <c r="K142" s="56"/>
      <c r="L142" s="56"/>
    </row>
    <row r="143" spans="3:12" ht="14.25" customHeight="1">
      <c r="C143" s="84"/>
      <c r="K143" s="56"/>
      <c r="L143" s="56"/>
    </row>
    <row r="144" spans="3:12" ht="14.25" customHeight="1">
      <c r="C144" s="84"/>
      <c r="K144" s="56"/>
      <c r="L144" s="56"/>
    </row>
    <row r="145" spans="3:12" ht="14.25" customHeight="1">
      <c r="C145" s="84"/>
      <c r="K145" s="56"/>
      <c r="L145" s="56"/>
    </row>
    <row r="146" spans="3:12" ht="14.25" customHeight="1">
      <c r="C146" s="84"/>
      <c r="K146" s="56"/>
      <c r="L146" s="56"/>
    </row>
    <row r="147" spans="3:12" ht="14.25" customHeight="1">
      <c r="C147" s="84"/>
      <c r="K147" s="56"/>
      <c r="L147" s="56"/>
    </row>
    <row r="148" spans="3:12" ht="14.25" customHeight="1">
      <c r="C148" s="84"/>
      <c r="K148" s="56"/>
      <c r="L148" s="56"/>
    </row>
    <row r="149" spans="3:12" ht="14.25" customHeight="1">
      <c r="C149" s="84"/>
      <c r="K149" s="56"/>
      <c r="L149" s="56"/>
    </row>
    <row r="150" spans="3:12" ht="14.25" customHeight="1">
      <c r="C150" s="84"/>
      <c r="K150" s="56"/>
      <c r="L150" s="56"/>
    </row>
    <row r="151" spans="3:12" ht="14.25" customHeight="1">
      <c r="C151" s="84"/>
      <c r="K151" s="56"/>
      <c r="L151" s="56"/>
    </row>
    <row r="152" spans="3:12" ht="14.25" customHeight="1">
      <c r="C152" s="84"/>
      <c r="K152" s="56"/>
      <c r="L152" s="56"/>
    </row>
    <row r="153" spans="3:12" ht="14.25" customHeight="1">
      <c r="C153" s="84"/>
      <c r="K153" s="56"/>
      <c r="L153" s="56"/>
    </row>
    <row r="154" spans="3:12" ht="14.25" customHeight="1">
      <c r="C154" s="84"/>
      <c r="K154" s="56"/>
      <c r="L154" s="56"/>
    </row>
    <row r="155" spans="3:12" ht="14.25" customHeight="1">
      <c r="C155" s="84"/>
      <c r="K155" s="56"/>
      <c r="L155" s="56"/>
    </row>
    <row r="156" spans="3:12" ht="14.25" customHeight="1">
      <c r="C156" s="84"/>
      <c r="K156" s="56"/>
      <c r="L156" s="56"/>
    </row>
    <row r="157" spans="3:12" ht="14.25" customHeight="1">
      <c r="C157" s="84"/>
      <c r="K157" s="56"/>
      <c r="L157" s="56"/>
    </row>
    <row r="158" spans="3:12" ht="14.25" customHeight="1">
      <c r="C158" s="84"/>
      <c r="K158" s="56"/>
      <c r="L158" s="56"/>
    </row>
    <row r="159" spans="3:12" ht="14.25" customHeight="1">
      <c r="C159" s="84"/>
      <c r="K159" s="56"/>
      <c r="L159" s="56"/>
    </row>
    <row r="160" spans="3:12" ht="14.25" customHeight="1">
      <c r="C160" s="84"/>
      <c r="K160" s="56"/>
      <c r="L160" s="56"/>
    </row>
    <row r="161" spans="3:12" ht="14.25" customHeight="1">
      <c r="C161" s="84"/>
      <c r="K161" s="56"/>
      <c r="L161" s="56"/>
    </row>
    <row r="162" spans="3:12" ht="14.25" customHeight="1">
      <c r="C162" s="84"/>
      <c r="K162" s="56"/>
      <c r="L162" s="56"/>
    </row>
    <row r="163" spans="3:12" ht="14.25" customHeight="1">
      <c r="C163" s="84"/>
      <c r="K163" s="56"/>
      <c r="L163" s="56"/>
    </row>
    <row r="164" spans="3:12" ht="14.25" customHeight="1">
      <c r="C164" s="84"/>
      <c r="K164" s="56"/>
      <c r="L164" s="56"/>
    </row>
    <row r="165" spans="3:12" ht="14.25" customHeight="1">
      <c r="C165" s="84"/>
      <c r="K165" s="56"/>
      <c r="L165" s="56"/>
    </row>
    <row r="166" spans="3:12" ht="14.25" customHeight="1">
      <c r="C166" s="84"/>
      <c r="K166" s="56"/>
      <c r="L166" s="56"/>
    </row>
    <row r="167" spans="3:12" ht="14.25" customHeight="1">
      <c r="C167" s="84"/>
      <c r="K167" s="56"/>
      <c r="L167" s="56"/>
    </row>
    <row r="168" spans="3:12" ht="14.25" customHeight="1">
      <c r="C168" s="84"/>
      <c r="K168" s="56"/>
      <c r="L168" s="56"/>
    </row>
    <row r="169" spans="3:12" ht="14.25" customHeight="1">
      <c r="C169" s="84"/>
      <c r="K169" s="56"/>
      <c r="L169" s="56"/>
    </row>
    <row r="170" spans="3:12" ht="14.25" customHeight="1">
      <c r="C170" s="84"/>
      <c r="K170" s="56"/>
      <c r="L170" s="56"/>
    </row>
    <row r="171" spans="3:12" ht="14.25" customHeight="1">
      <c r="C171" s="84"/>
      <c r="K171" s="56"/>
      <c r="L171" s="56"/>
    </row>
    <row r="172" spans="3:12" ht="14.25" customHeight="1">
      <c r="C172" s="84"/>
      <c r="K172" s="56"/>
      <c r="L172" s="56"/>
    </row>
    <row r="173" spans="3:12" ht="14.25" customHeight="1">
      <c r="C173" s="84"/>
      <c r="K173" s="56"/>
      <c r="L173" s="56"/>
    </row>
    <row r="174" spans="3:12" ht="14.25" customHeight="1">
      <c r="C174" s="84"/>
      <c r="K174" s="56"/>
      <c r="L174" s="56"/>
    </row>
    <row r="175" spans="3:12" ht="14.25" customHeight="1">
      <c r="C175" s="84"/>
      <c r="K175" s="56"/>
      <c r="L175" s="56"/>
    </row>
    <row r="176" spans="3:12" ht="14.25" customHeight="1">
      <c r="C176" s="84"/>
      <c r="K176" s="56"/>
      <c r="L176" s="56"/>
    </row>
    <row r="177" spans="3:12" ht="14.25" customHeight="1">
      <c r="C177" s="84"/>
      <c r="K177" s="56"/>
      <c r="L177" s="56"/>
    </row>
    <row r="178" spans="3:12" ht="14.25" customHeight="1">
      <c r="C178" s="84"/>
      <c r="K178" s="56"/>
      <c r="L178" s="56"/>
    </row>
    <row r="179" spans="3:12" ht="14.25" customHeight="1">
      <c r="C179" s="84"/>
      <c r="K179" s="56"/>
      <c r="L179" s="56"/>
    </row>
    <row r="180" spans="3:12" ht="14.25" customHeight="1">
      <c r="C180" s="84"/>
      <c r="K180" s="56"/>
      <c r="L180" s="56"/>
    </row>
    <row r="181" spans="3:12" ht="14.25" customHeight="1">
      <c r="C181" s="84"/>
      <c r="K181" s="56"/>
      <c r="L181" s="56"/>
    </row>
    <row r="182" spans="3:12" ht="14.25" customHeight="1">
      <c r="C182" s="84"/>
      <c r="K182" s="56"/>
      <c r="L182" s="56"/>
    </row>
    <row r="183" spans="3:12" ht="14.25" customHeight="1">
      <c r="C183" s="84"/>
      <c r="K183" s="56"/>
      <c r="L183" s="56"/>
    </row>
    <row r="184" spans="3:12" ht="14.25" customHeight="1">
      <c r="C184" s="84"/>
      <c r="K184" s="56"/>
      <c r="L184" s="56"/>
    </row>
    <row r="185" spans="3:12" ht="14.25" customHeight="1">
      <c r="C185" s="84"/>
      <c r="K185" s="56"/>
      <c r="L185" s="56"/>
    </row>
    <row r="186" spans="3:12" ht="14.25" customHeight="1">
      <c r="C186" s="84"/>
      <c r="K186" s="56"/>
      <c r="L186" s="56"/>
    </row>
    <row r="187" spans="3:12" ht="14.25" customHeight="1">
      <c r="C187" s="84"/>
      <c r="K187" s="56"/>
      <c r="L187" s="56"/>
    </row>
    <row r="188" spans="3:12" ht="14.25" customHeight="1">
      <c r="C188" s="84"/>
      <c r="K188" s="56"/>
      <c r="L188" s="56"/>
    </row>
    <row r="189" spans="3:12" ht="14.25" customHeight="1">
      <c r="C189" s="84"/>
      <c r="K189" s="56"/>
      <c r="L189" s="56"/>
    </row>
    <row r="190" spans="3:12" ht="14.25" customHeight="1">
      <c r="C190" s="84"/>
      <c r="K190" s="56"/>
      <c r="L190" s="56"/>
    </row>
    <row r="191" spans="3:12" ht="14.25" customHeight="1">
      <c r="C191" s="84"/>
      <c r="K191" s="56"/>
      <c r="L191" s="56"/>
    </row>
    <row r="192" spans="3:12" ht="14.25" customHeight="1">
      <c r="C192" s="84"/>
      <c r="K192" s="56"/>
      <c r="L192" s="56"/>
    </row>
    <row r="193" spans="3:12" ht="14.25" customHeight="1">
      <c r="C193" s="84"/>
      <c r="K193" s="56"/>
      <c r="L193" s="56"/>
    </row>
    <row r="194" spans="3:12" ht="14.25" customHeight="1">
      <c r="C194" s="84"/>
      <c r="K194" s="56"/>
      <c r="L194" s="56"/>
    </row>
    <row r="195" spans="3:12" ht="14.25" customHeight="1">
      <c r="C195" s="84"/>
      <c r="K195" s="56"/>
      <c r="L195" s="56"/>
    </row>
    <row r="196" spans="3:12" ht="14.25" customHeight="1">
      <c r="C196" s="84"/>
      <c r="K196" s="56"/>
      <c r="L196" s="56"/>
    </row>
    <row r="197" spans="3:12" ht="14.25" customHeight="1">
      <c r="C197" s="84"/>
      <c r="K197" s="56"/>
      <c r="L197" s="56"/>
    </row>
    <row r="198" spans="3:12" ht="14.25" customHeight="1">
      <c r="C198" s="84"/>
      <c r="K198" s="56"/>
      <c r="L198" s="56"/>
    </row>
    <row r="199" spans="3:12" ht="14.25" customHeight="1">
      <c r="C199" s="84"/>
      <c r="K199" s="56"/>
      <c r="L199" s="56"/>
    </row>
    <row r="200" spans="3:12" ht="14.25" customHeight="1">
      <c r="C200" s="84"/>
      <c r="K200" s="56"/>
      <c r="L200" s="56"/>
    </row>
    <row r="201" spans="3:12" ht="14.25" customHeight="1">
      <c r="C201" s="84"/>
      <c r="K201" s="56"/>
      <c r="L201" s="56"/>
    </row>
    <row r="202" spans="3:12" ht="14.25" customHeight="1">
      <c r="C202" s="84"/>
      <c r="K202" s="56"/>
      <c r="L202" s="56"/>
    </row>
    <row r="203" spans="3:12" ht="14.25" customHeight="1">
      <c r="C203" s="84"/>
      <c r="K203" s="56"/>
      <c r="L203" s="56"/>
    </row>
    <row r="204" spans="3:12" ht="14.25" customHeight="1">
      <c r="C204" s="84"/>
      <c r="K204" s="56"/>
      <c r="L204" s="56"/>
    </row>
    <row r="205" spans="3:12" ht="14.25" customHeight="1">
      <c r="C205" s="84"/>
      <c r="K205" s="56"/>
      <c r="L205" s="56"/>
    </row>
    <row r="206" spans="3:12" ht="14.25" customHeight="1">
      <c r="C206" s="84"/>
      <c r="K206" s="56"/>
      <c r="L206" s="56"/>
    </row>
    <row r="207" spans="3:12" ht="14.25" customHeight="1">
      <c r="C207" s="84"/>
      <c r="K207" s="56"/>
      <c r="L207" s="56"/>
    </row>
    <row r="208" spans="3:12" ht="14.25" customHeight="1">
      <c r="C208" s="84"/>
      <c r="K208" s="56"/>
      <c r="L208" s="56"/>
    </row>
    <row r="209" spans="3:12" ht="14.25" customHeight="1">
      <c r="C209" s="84"/>
      <c r="K209" s="56"/>
      <c r="L209" s="56"/>
    </row>
    <row r="210" spans="3:12" ht="14.25" customHeight="1">
      <c r="C210" s="84"/>
      <c r="K210" s="56"/>
      <c r="L210" s="56"/>
    </row>
    <row r="211" spans="3:12" ht="14.25" customHeight="1">
      <c r="C211" s="84"/>
      <c r="K211" s="56"/>
      <c r="L211" s="56"/>
    </row>
    <row r="212" spans="3:12" ht="14.25" customHeight="1">
      <c r="C212" s="84"/>
      <c r="K212" s="56"/>
      <c r="L212" s="56"/>
    </row>
    <row r="213" spans="3:12" ht="14.25" customHeight="1">
      <c r="C213" s="84"/>
      <c r="K213" s="56"/>
      <c r="L213" s="56"/>
    </row>
    <row r="214" spans="3:12" ht="14.25" customHeight="1">
      <c r="C214" s="84"/>
      <c r="K214" s="56"/>
      <c r="L214" s="56"/>
    </row>
    <row r="215" spans="3:12" ht="14.25" customHeight="1">
      <c r="C215" s="84"/>
      <c r="K215" s="56"/>
      <c r="L215" s="56"/>
    </row>
    <row r="216" spans="3:12" ht="14.25" customHeight="1">
      <c r="C216" s="84"/>
      <c r="K216" s="56"/>
      <c r="L216" s="56"/>
    </row>
    <row r="217" spans="3:12" ht="14.25" customHeight="1">
      <c r="C217" s="84"/>
      <c r="K217" s="56"/>
      <c r="L217" s="56"/>
    </row>
    <row r="218" spans="3:12" ht="14.25" customHeight="1">
      <c r="C218" s="84"/>
      <c r="K218" s="56"/>
      <c r="L218" s="56"/>
    </row>
    <row r="219" spans="3:12" ht="14.25" customHeight="1">
      <c r="C219" s="84"/>
      <c r="K219" s="56"/>
      <c r="L219" s="56"/>
    </row>
    <row r="220" spans="3:12" ht="14.25" customHeight="1">
      <c r="C220" s="84"/>
      <c r="K220" s="56"/>
      <c r="L220" s="56"/>
    </row>
    <row r="221" spans="3:12" ht="14.25" customHeight="1">
      <c r="C221" s="84"/>
      <c r="K221" s="56"/>
      <c r="L221" s="56"/>
    </row>
    <row r="222" spans="3:12" ht="14.25" customHeight="1">
      <c r="C222" s="84"/>
      <c r="K222" s="56"/>
      <c r="L222" s="56"/>
    </row>
    <row r="223" spans="3:12" ht="14.25" customHeight="1">
      <c r="C223" s="84"/>
      <c r="K223" s="56"/>
      <c r="L223" s="56"/>
    </row>
    <row r="224" spans="3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sortState xmlns:xlrd2="http://schemas.microsoft.com/office/spreadsheetml/2017/richdata2" ref="C3:N14">
    <sortCondition ref="J3:J14"/>
    <sortCondition ref="K3:K14"/>
  </sortState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Y890"/>
  <sheetViews>
    <sheetView topLeftCell="E1" workbookViewId="0">
      <selection activeCell="O14" sqref="O1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02" t="s">
        <v>724</v>
      </c>
      <c r="B1" s="103" t="s">
        <v>725</v>
      </c>
      <c r="C1" s="103" t="s">
        <v>726</v>
      </c>
      <c r="D1" s="104" t="s">
        <v>727</v>
      </c>
      <c r="E1" s="93"/>
      <c r="F1" s="84"/>
      <c r="G1" s="84"/>
      <c r="H1" s="84"/>
      <c r="I1" s="84"/>
      <c r="J1" s="84"/>
      <c r="K1" s="84"/>
      <c r="L1" s="84"/>
      <c r="M1" s="84"/>
      <c r="N1" s="193" t="s">
        <v>728</v>
      </c>
      <c r="O1" s="194"/>
    </row>
    <row r="2" spans="1:15" ht="14.25" customHeight="1">
      <c r="A2" s="105" t="s">
        <v>729</v>
      </c>
      <c r="B2" s="106" t="s">
        <v>730</v>
      </c>
      <c r="C2" s="106" t="s">
        <v>731</v>
      </c>
      <c r="D2" s="106" t="s">
        <v>732</v>
      </c>
      <c r="E2" s="106"/>
      <c r="F2" s="106" t="s">
        <v>733</v>
      </c>
      <c r="G2" s="106" t="s">
        <v>1</v>
      </c>
      <c r="H2" s="106" t="s">
        <v>3</v>
      </c>
      <c r="I2" s="106" t="s">
        <v>684</v>
      </c>
      <c r="J2" s="106" t="s">
        <v>2</v>
      </c>
      <c r="K2" s="106" t="s">
        <v>5</v>
      </c>
      <c r="L2" s="107" t="s">
        <v>685</v>
      </c>
      <c r="M2" s="106" t="s">
        <v>686</v>
      </c>
      <c r="N2" s="108" t="s">
        <v>734</v>
      </c>
      <c r="O2" s="108" t="s">
        <v>735</v>
      </c>
    </row>
    <row r="3" spans="1:15" ht="14.25" customHeight="1">
      <c r="A3" s="109"/>
      <c r="B3" s="110" t="s">
        <v>737</v>
      </c>
      <c r="C3" s="110" t="s">
        <v>751</v>
      </c>
      <c r="D3" s="111" t="s">
        <v>747</v>
      </c>
      <c r="E3" s="111"/>
      <c r="F3" s="130">
        <v>184</v>
      </c>
      <c r="G3" s="79" t="str">
        <f>+VLOOKUP(F3,Participants!$A$1:$F$600,2,FALSE)</f>
        <v>Alexander Fellin</v>
      </c>
      <c r="H3" s="79" t="str">
        <f>+VLOOKUP(F3,Participants!$A$1:$F$600,4,FALSE)</f>
        <v>AMA</v>
      </c>
      <c r="I3" s="79" t="str">
        <f>+VLOOKUP(F3,Participants!$A$1:$F$600,5,FALSE)</f>
        <v>M</v>
      </c>
      <c r="J3" s="79">
        <f>+VLOOKUP(F3,Participants!$A$1:$F$600,3,FALSE)</f>
        <v>6</v>
      </c>
      <c r="K3" s="54" t="s">
        <v>156</v>
      </c>
      <c r="L3" s="112">
        <v>1</v>
      </c>
      <c r="M3" s="79">
        <v>10</v>
      </c>
      <c r="N3" s="113">
        <v>27</v>
      </c>
      <c r="O3" s="113">
        <v>5</v>
      </c>
    </row>
    <row r="4" spans="1:15" ht="14.25" customHeight="1">
      <c r="A4" s="109"/>
      <c r="B4" s="130" t="s">
        <v>736</v>
      </c>
      <c r="C4" s="130" t="s">
        <v>744</v>
      </c>
      <c r="D4" s="130"/>
      <c r="E4" s="130"/>
      <c r="F4" s="130">
        <v>610</v>
      </c>
      <c r="G4" s="79" t="str">
        <f>+VLOOKUP(F4,Participants!$A$1:$F$600,2,FALSE)</f>
        <v>Colin Campbell</v>
      </c>
      <c r="H4" s="79" t="str">
        <f>+VLOOKUP(F4,Participants!$A$1:$F$600,4,FALSE)</f>
        <v>BFS</v>
      </c>
      <c r="I4" s="79" t="str">
        <f>+VLOOKUP(F4,Participants!$A$1:$F$600,5,FALSE)</f>
        <v>M</v>
      </c>
      <c r="J4" s="79">
        <f>+VLOOKUP(F4,Participants!$A$1:$F$600,3,FALSE)</f>
        <v>7</v>
      </c>
      <c r="K4" s="54" t="str">
        <f>+VLOOKUP(F4,Participants!$A$1:$G$600,7,FALSE)</f>
        <v>VARSITY BOYS</v>
      </c>
      <c r="L4" s="151">
        <v>2</v>
      </c>
      <c r="M4" s="79">
        <v>8</v>
      </c>
      <c r="N4" s="113">
        <v>26</v>
      </c>
      <c r="O4" s="113">
        <v>1</v>
      </c>
    </row>
    <row r="5" spans="1:15" ht="14.25" customHeight="1">
      <c r="A5" s="114"/>
      <c r="B5" s="145" t="s">
        <v>755</v>
      </c>
      <c r="C5" s="145" t="s">
        <v>737</v>
      </c>
      <c r="D5" s="145" t="s">
        <v>756</v>
      </c>
      <c r="E5" s="145"/>
      <c r="F5" s="145">
        <v>977</v>
      </c>
      <c r="G5" s="74" t="str">
        <f>+VLOOKUP(F5,Participants!$A$1:$F$600,2,FALSE)</f>
        <v>Jacob Bridgeman</v>
      </c>
      <c r="H5" s="74" t="str">
        <f>+VLOOKUP(F5,Participants!$A$1:$F$600,4,FALSE)</f>
        <v>BTA</v>
      </c>
      <c r="I5" s="74" t="str">
        <f>+VLOOKUP(F5,Participants!$A$1:$F$600,5,FALSE)</f>
        <v>M</v>
      </c>
      <c r="J5" s="74">
        <f>+VLOOKUP(F5,Participants!$A$1:$F$600,3,FALSE)</f>
        <v>7</v>
      </c>
      <c r="K5" s="54" t="str">
        <f>+VLOOKUP(F5,Participants!$A$1:$G$600,7,FALSE)</f>
        <v>VARSITY BOYS</v>
      </c>
      <c r="L5" s="150">
        <v>3</v>
      </c>
      <c r="M5" s="74">
        <v>6</v>
      </c>
      <c r="N5" s="49">
        <v>25</v>
      </c>
      <c r="O5" s="49">
        <v>11</v>
      </c>
    </row>
    <row r="6" spans="1:15" ht="14.25" customHeight="1">
      <c r="A6" s="114"/>
      <c r="B6" s="115" t="s">
        <v>750</v>
      </c>
      <c r="C6" s="145" t="s">
        <v>752</v>
      </c>
      <c r="D6" s="116" t="s">
        <v>737</v>
      </c>
      <c r="E6" s="116"/>
      <c r="F6" s="145">
        <v>986</v>
      </c>
      <c r="G6" s="74" t="str">
        <f>+VLOOKUP(F6,Participants!$A$1:$F$600,2,FALSE)</f>
        <v>Nicklas Graper</v>
      </c>
      <c r="H6" s="74" t="str">
        <f>+VLOOKUP(F6,Participants!$A$1:$F$600,4,FALSE)</f>
        <v>BTA</v>
      </c>
      <c r="I6" s="74" t="str">
        <f>+VLOOKUP(F6,Participants!$A$1:$F$600,5,FALSE)</f>
        <v>M</v>
      </c>
      <c r="J6" s="74">
        <f>+VLOOKUP(F6,Participants!$A$1:$F$600,3,FALSE)</f>
        <v>8</v>
      </c>
      <c r="K6" s="54" t="str">
        <f>+VLOOKUP(F6,Participants!$A$1:$G$600,7,FALSE)</f>
        <v>VARSITY BOYS</v>
      </c>
      <c r="L6" s="117">
        <v>4</v>
      </c>
      <c r="M6" s="74">
        <v>5</v>
      </c>
      <c r="N6" s="49">
        <v>25</v>
      </c>
      <c r="O6" s="49">
        <v>0</v>
      </c>
    </row>
    <row r="7" spans="1:15" ht="14.25" customHeight="1">
      <c r="A7" s="114"/>
      <c r="B7" s="145"/>
      <c r="C7" s="145"/>
      <c r="D7" s="145"/>
      <c r="E7" s="145"/>
      <c r="F7" s="145"/>
      <c r="G7" s="74"/>
      <c r="H7" s="74"/>
      <c r="I7" s="74"/>
      <c r="J7" s="74"/>
      <c r="K7" s="54"/>
      <c r="L7" s="150"/>
      <c r="M7" s="74"/>
      <c r="N7" s="49"/>
      <c r="O7" s="49"/>
    </row>
    <row r="8" spans="1:15" ht="14.25" customHeight="1">
      <c r="A8" s="114"/>
      <c r="B8" s="145" t="s">
        <v>745</v>
      </c>
      <c r="C8" s="145" t="s">
        <v>738</v>
      </c>
      <c r="D8" s="145" t="s">
        <v>746</v>
      </c>
      <c r="E8" s="145"/>
      <c r="F8" s="145">
        <v>884</v>
      </c>
      <c r="G8" s="74" t="str">
        <f>+VLOOKUP(F8,Participants!$A$1:$F$600,2,FALSE)</f>
        <v>Grace Kenney</v>
      </c>
      <c r="H8" s="74" t="str">
        <f>+VLOOKUP(F8,Participants!$A$1:$F$600,4,FALSE)</f>
        <v>SSPP</v>
      </c>
      <c r="I8" s="74" t="str">
        <f>+VLOOKUP(F8,Participants!$A$1:$F$600,5,FALSE)</f>
        <v>F</v>
      </c>
      <c r="J8" s="74">
        <f>+VLOOKUP(F8,Participants!$A$1:$F$600,3,FALSE)</f>
        <v>7</v>
      </c>
      <c r="K8" s="54" t="str">
        <f>+VLOOKUP(F8,Participants!$A$1:$G$600,7,FALSE)</f>
        <v>VARSITY GIRLS</v>
      </c>
      <c r="L8" s="150">
        <v>1</v>
      </c>
      <c r="M8" s="74">
        <v>10</v>
      </c>
      <c r="N8" s="49">
        <v>26</v>
      </c>
      <c r="O8" s="49">
        <v>3</v>
      </c>
    </row>
    <row r="9" spans="1:15" ht="14.25" customHeight="1">
      <c r="A9" s="114"/>
      <c r="B9" s="115" t="s">
        <v>738</v>
      </c>
      <c r="C9" s="115" t="s">
        <v>739</v>
      </c>
      <c r="D9" s="115" t="s">
        <v>740</v>
      </c>
      <c r="E9" s="116"/>
      <c r="F9" s="49">
        <v>219</v>
      </c>
      <c r="G9" s="74" t="str">
        <f>+VLOOKUP(F9,Participants!$A$1:$F$600,2,FALSE)</f>
        <v>Fiona O'Neill</v>
      </c>
      <c r="H9" s="74" t="str">
        <f>+VLOOKUP(F9,Participants!$A$1:$F$600,4,FALSE)</f>
        <v>AMA</v>
      </c>
      <c r="I9" s="74" t="str">
        <f>+VLOOKUP(F9,Participants!$A$1:$F$600,5,FALSE)</f>
        <v>F</v>
      </c>
      <c r="J9" s="74">
        <f>+VLOOKUP(F9,Participants!$A$1:$F$600,3,FALSE)</f>
        <v>6</v>
      </c>
      <c r="K9" s="54" t="s">
        <v>168</v>
      </c>
      <c r="L9" s="117">
        <f t="shared" ref="L9:L13" si="0">L8+1</f>
        <v>2</v>
      </c>
      <c r="M9" s="74">
        <v>8</v>
      </c>
      <c r="N9" s="49">
        <v>26</v>
      </c>
      <c r="O9" s="49">
        <v>0</v>
      </c>
    </row>
    <row r="10" spans="1:15" ht="14.25" customHeight="1">
      <c r="A10" s="109"/>
      <c r="B10" s="110" t="s">
        <v>736</v>
      </c>
      <c r="C10" s="110" t="s">
        <v>737</v>
      </c>
      <c r="D10" s="110" t="s">
        <v>740</v>
      </c>
      <c r="E10" s="111"/>
      <c r="F10" s="49">
        <v>983</v>
      </c>
      <c r="G10" s="79" t="str">
        <f>+VLOOKUP(F10,Participants!$A$1:$F$600,2,FALSE)</f>
        <v>Maggie Tatar</v>
      </c>
      <c r="H10" s="79" t="str">
        <f>+VLOOKUP(F10,Participants!$A$1:$F$600,4,FALSE)</f>
        <v>BTA</v>
      </c>
      <c r="I10" s="79" t="str">
        <f>+VLOOKUP(F10,Participants!$A$1:$F$600,5,FALSE)</f>
        <v>F</v>
      </c>
      <c r="J10" s="79">
        <f>+VLOOKUP(F10,Participants!$A$1:$F$600,3,FALSE)</f>
        <v>7</v>
      </c>
      <c r="K10" s="54" t="str">
        <f>+VLOOKUP(F10,Participants!$A$1:$G$600,7,FALSE)</f>
        <v>VARSITY GIRLS</v>
      </c>
      <c r="L10" s="117">
        <v>3</v>
      </c>
      <c r="M10" s="79">
        <v>5.5</v>
      </c>
      <c r="N10" s="113">
        <v>25</v>
      </c>
      <c r="O10" s="113">
        <v>2</v>
      </c>
    </row>
    <row r="11" spans="1:15" ht="14.25" customHeight="1">
      <c r="A11" s="109"/>
      <c r="B11" s="130" t="s">
        <v>741</v>
      </c>
      <c r="C11" s="130" t="s">
        <v>736</v>
      </c>
      <c r="D11" s="130" t="s">
        <v>742</v>
      </c>
      <c r="E11" s="130"/>
      <c r="F11" s="49">
        <v>607</v>
      </c>
      <c r="G11" s="79" t="str">
        <f>+VLOOKUP(F11,Participants!$A$1:$F$600,2,FALSE)</f>
        <v>Alexa Risdon</v>
      </c>
      <c r="H11" s="79" t="str">
        <f>+VLOOKUP(F11,Participants!$A$1:$F$600,4,FALSE)</f>
        <v>BFS</v>
      </c>
      <c r="I11" s="79" t="str">
        <f>+VLOOKUP(F11,Participants!$A$1:$F$600,5,FALSE)</f>
        <v>F</v>
      </c>
      <c r="J11" s="79">
        <f>+VLOOKUP(F11,Participants!$A$1:$F$600,3,FALSE)</f>
        <v>8</v>
      </c>
      <c r="K11" s="54" t="str">
        <f>+VLOOKUP(F11,Participants!$A$1:$G$600,7,FALSE)</f>
        <v>VARSITY GIRLS</v>
      </c>
      <c r="L11" s="117">
        <v>3</v>
      </c>
      <c r="M11" s="79">
        <v>5.5</v>
      </c>
      <c r="N11" s="113">
        <v>25</v>
      </c>
      <c r="O11" s="113">
        <v>2</v>
      </c>
    </row>
    <row r="12" spans="1:15" ht="14.25" customHeight="1">
      <c r="A12" s="109"/>
      <c r="B12" s="110" t="s">
        <v>737</v>
      </c>
      <c r="C12" s="110" t="s">
        <v>747</v>
      </c>
      <c r="D12" s="110" t="s">
        <v>748</v>
      </c>
      <c r="E12" s="111"/>
      <c r="F12" s="110">
        <v>886</v>
      </c>
      <c r="G12" s="79" t="str">
        <f>+VLOOKUP(F12,Participants!$A$1:$F$600,2,FALSE)</f>
        <v>Jordyn Kunselman</v>
      </c>
      <c r="H12" s="79" t="str">
        <f>+VLOOKUP(F12,Participants!$A$1:$F$600,4,FALSE)</f>
        <v>SSPP</v>
      </c>
      <c r="I12" s="79" t="str">
        <f>+VLOOKUP(F12,Participants!$A$1:$F$600,5,FALSE)</f>
        <v>F</v>
      </c>
      <c r="J12" s="79">
        <f>+VLOOKUP(F12,Participants!$A$1:$F$600,3,FALSE)</f>
        <v>7</v>
      </c>
      <c r="K12" s="54" t="str">
        <f>+VLOOKUP(F12,Participants!$A$1:$G$600,7,FALSE)</f>
        <v>VARSITY GIRLS</v>
      </c>
      <c r="L12" s="117">
        <v>5</v>
      </c>
      <c r="M12" s="79">
        <v>4</v>
      </c>
      <c r="N12" s="113">
        <v>25</v>
      </c>
      <c r="O12" s="113">
        <v>0</v>
      </c>
    </row>
    <row r="13" spans="1:15" ht="14.25" customHeight="1">
      <c r="A13" s="109"/>
      <c r="B13" s="145" t="s">
        <v>746</v>
      </c>
      <c r="C13" s="145" t="s">
        <v>740</v>
      </c>
      <c r="D13" s="145"/>
      <c r="E13" s="145"/>
      <c r="F13" s="145">
        <v>1056</v>
      </c>
      <c r="G13" s="74" t="str">
        <f>+VLOOKUP(F13,Participants!$A$1:$F$600,2,FALSE)</f>
        <v>Kassidy Flynn</v>
      </c>
      <c r="H13" s="74" t="str">
        <f>+VLOOKUP(F13,Participants!$A$1:$F$600,4,FALSE)</f>
        <v>KIL</v>
      </c>
      <c r="I13" s="74" t="str">
        <f>+VLOOKUP(F13,Participants!$A$1:$F$600,5,FALSE)</f>
        <v xml:space="preserve">F </v>
      </c>
      <c r="J13" s="74">
        <f>+VLOOKUP(F13,Participants!$A$1:$F$600,3,FALSE)</f>
        <v>7</v>
      </c>
      <c r="K13" s="54" t="str">
        <f>+VLOOKUP(F13,Participants!$A$1:$G$600,7,FALSE)</f>
        <v>VARSITY GIRLS</v>
      </c>
      <c r="L13" s="117">
        <f t="shared" si="0"/>
        <v>6</v>
      </c>
      <c r="M13" s="74">
        <v>3</v>
      </c>
      <c r="N13" s="49">
        <v>24</v>
      </c>
      <c r="O13" s="49">
        <v>10</v>
      </c>
    </row>
    <row r="14" spans="1:15" ht="14.25" customHeight="1">
      <c r="A14" s="109"/>
      <c r="B14" s="130" t="s">
        <v>753</v>
      </c>
      <c r="C14" s="130" t="s">
        <v>750</v>
      </c>
      <c r="D14" s="130" t="s">
        <v>754</v>
      </c>
      <c r="E14" s="130"/>
      <c r="F14" s="130">
        <v>1068</v>
      </c>
      <c r="G14" s="79" t="str">
        <f>+VLOOKUP(F14,Participants!$A$1:$F$600,2,FALSE)</f>
        <v>Arden Flynn</v>
      </c>
      <c r="H14" s="79" t="str">
        <f>+VLOOKUP(F14,Participants!$A$1:$F$600,4,FALSE)</f>
        <v>KIL</v>
      </c>
      <c r="I14" s="79" t="str">
        <f>+VLOOKUP(F14,Participants!$A$1:$F$600,5,FALSE)</f>
        <v xml:space="preserve">F </v>
      </c>
      <c r="J14" s="79">
        <f>+VLOOKUP(F14,Participants!$A$1:$F$600,3,FALSE)</f>
        <v>8</v>
      </c>
      <c r="K14" s="54" t="str">
        <f>+VLOOKUP(F14,Participants!$A$1:$G$600,7,FALSE)</f>
        <v>VARSITY GIRLS</v>
      </c>
      <c r="L14" s="117">
        <v>7</v>
      </c>
      <c r="M14" s="79">
        <v>2</v>
      </c>
      <c r="N14" s="113">
        <v>24</v>
      </c>
      <c r="O14" s="113">
        <v>3</v>
      </c>
    </row>
    <row r="15" spans="1:15" ht="14.25" customHeight="1">
      <c r="A15" s="114"/>
      <c r="B15" s="145" t="s">
        <v>749</v>
      </c>
      <c r="C15" s="145" t="s">
        <v>750</v>
      </c>
      <c r="D15" s="145" t="s">
        <v>749</v>
      </c>
      <c r="E15" s="145"/>
      <c r="F15" s="145">
        <v>885</v>
      </c>
      <c r="G15" s="74" t="str">
        <f>+VLOOKUP(F15,Participants!$A$1:$F$600,2,FALSE)</f>
        <v>Abigail Getch</v>
      </c>
      <c r="H15" s="74" t="str">
        <f>+VLOOKUP(F15,Participants!$A$1:$F$600,4,FALSE)</f>
        <v>SSPP</v>
      </c>
      <c r="I15" s="74" t="str">
        <f>+VLOOKUP(F15,Participants!$A$1:$F$600,5,FALSE)</f>
        <v>F</v>
      </c>
      <c r="J15" s="74">
        <f>+VLOOKUP(F15,Participants!$A$1:$F$600,3,FALSE)</f>
        <v>7</v>
      </c>
      <c r="K15" s="54" t="str">
        <f>+VLOOKUP(F15,Participants!$A$1:$G$600,7,FALSE)</f>
        <v>VARSITY GIRLS</v>
      </c>
      <c r="L15" s="117">
        <v>8</v>
      </c>
      <c r="M15" s="74">
        <v>1</v>
      </c>
      <c r="N15" s="49">
        <v>24</v>
      </c>
      <c r="O15" s="49">
        <v>0</v>
      </c>
    </row>
    <row r="16" spans="1:15" ht="14.25" customHeight="1">
      <c r="A16" s="114"/>
      <c r="B16" s="115" t="s">
        <v>743</v>
      </c>
      <c r="C16" s="118"/>
      <c r="D16" s="115"/>
      <c r="E16" s="116"/>
      <c r="F16" s="49">
        <v>248</v>
      </c>
      <c r="G16" s="74" t="str">
        <f>+VLOOKUP(F16,Participants!$A$1:$F$600,2,FALSE)</f>
        <v>Makayla O'Neill</v>
      </c>
      <c r="H16" s="74" t="str">
        <f>+VLOOKUP(F16,Participants!$A$1:$F$600,4,FALSE)</f>
        <v>AMA</v>
      </c>
      <c r="I16" s="74" t="str">
        <f>+VLOOKUP(F16,Participants!$A$1:$F$600,5,FALSE)</f>
        <v>F</v>
      </c>
      <c r="J16" s="74">
        <f>+VLOOKUP(F16,Participants!$A$1:$F$600,3,FALSE)</f>
        <v>8</v>
      </c>
      <c r="K16" s="54" t="str">
        <f>+VLOOKUP(F16,Participants!$A$1:$G$600,7,FALSE)</f>
        <v>VARSITY GIRLS</v>
      </c>
      <c r="L16" s="117">
        <v>9</v>
      </c>
      <c r="M16" s="74"/>
      <c r="N16" s="49">
        <v>21</v>
      </c>
      <c r="O16" s="49">
        <v>0</v>
      </c>
    </row>
    <row r="17" spans="1:25" ht="14.25" customHeight="1">
      <c r="A17" s="102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25" ht="14.25" customHeight="1">
      <c r="A18" s="102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25" ht="14.25" customHeight="1">
      <c r="A19" s="102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25" ht="14.25" customHeight="1">
      <c r="A20" s="121"/>
      <c r="B20" s="59" t="s">
        <v>8</v>
      </c>
      <c r="C20" s="59" t="s">
        <v>15</v>
      </c>
      <c r="D20" s="59" t="s">
        <v>18</v>
      </c>
      <c r="E20" s="60" t="s">
        <v>21</v>
      </c>
      <c r="F20" s="59" t="s">
        <v>24</v>
      </c>
      <c r="G20" s="59" t="s">
        <v>27</v>
      </c>
      <c r="H20" s="59" t="s">
        <v>30</v>
      </c>
      <c r="I20" s="59" t="s">
        <v>33</v>
      </c>
      <c r="J20" s="59" t="s">
        <v>36</v>
      </c>
      <c r="K20" s="59" t="s">
        <v>39</v>
      </c>
      <c r="L20" s="59" t="s">
        <v>44</v>
      </c>
      <c r="M20" s="59" t="s">
        <v>47</v>
      </c>
      <c r="N20" s="59" t="s">
        <v>50</v>
      </c>
      <c r="O20" s="59" t="s">
        <v>53</v>
      </c>
      <c r="P20" s="59" t="s">
        <v>10</v>
      </c>
      <c r="Q20" s="59" t="s">
        <v>61</v>
      </c>
      <c r="R20" s="59" t="s">
        <v>67</v>
      </c>
      <c r="S20" s="59" t="s">
        <v>70</v>
      </c>
      <c r="T20" s="59" t="s">
        <v>73</v>
      </c>
      <c r="U20" s="59" t="s">
        <v>76</v>
      </c>
      <c r="V20" s="59" t="s">
        <v>79</v>
      </c>
      <c r="W20" s="59" t="s">
        <v>64</v>
      </c>
      <c r="X20" s="59" t="s">
        <v>82</v>
      </c>
      <c r="Y20" s="59" t="s">
        <v>688</v>
      </c>
    </row>
    <row r="21" spans="1:25" ht="14.25" customHeight="1">
      <c r="A21" s="121"/>
    </row>
    <row r="22" spans="1:25" ht="14.25" customHeight="1">
      <c r="A22" s="121"/>
    </row>
    <row r="23" spans="1:25" ht="14.25" customHeight="1">
      <c r="A23" s="121" t="s">
        <v>168</v>
      </c>
      <c r="B23" s="61">
        <f t="shared" ref="B23:K24" si="1">+SUMIFS($M$2:$M$16,$K$2:$K$16,$A23,$H$2:$H$16,B$20)</f>
        <v>0</v>
      </c>
      <c r="C23" s="61">
        <f t="shared" si="1"/>
        <v>0</v>
      </c>
      <c r="D23" s="61">
        <f t="shared" si="1"/>
        <v>5.5</v>
      </c>
      <c r="E23" s="61">
        <f t="shared" si="1"/>
        <v>0</v>
      </c>
      <c r="F23" s="61">
        <f t="shared" si="1"/>
        <v>0</v>
      </c>
      <c r="G23" s="61">
        <f t="shared" si="1"/>
        <v>5.5</v>
      </c>
      <c r="H23" s="61">
        <f t="shared" si="1"/>
        <v>0</v>
      </c>
      <c r="I23" s="61">
        <f t="shared" si="1"/>
        <v>5</v>
      </c>
      <c r="J23" s="61">
        <f t="shared" si="1"/>
        <v>0</v>
      </c>
      <c r="K23" s="61">
        <f t="shared" si="1"/>
        <v>0</v>
      </c>
      <c r="L23" s="61">
        <f t="shared" ref="L23:X24" si="2">+SUMIFS($M$2:$M$16,$K$2:$K$16,$A23,$H$2:$H$16,L$20)</f>
        <v>0</v>
      </c>
      <c r="M23" s="61">
        <f t="shared" si="2"/>
        <v>0</v>
      </c>
      <c r="N23" s="61">
        <f t="shared" si="2"/>
        <v>0</v>
      </c>
      <c r="O23" s="61">
        <f t="shared" si="2"/>
        <v>0</v>
      </c>
      <c r="P23" s="61">
        <f t="shared" si="2"/>
        <v>8</v>
      </c>
      <c r="Q23" s="61">
        <f t="shared" si="2"/>
        <v>0</v>
      </c>
      <c r="R23" s="61">
        <f t="shared" si="2"/>
        <v>0</v>
      </c>
      <c r="S23" s="61">
        <f t="shared" si="2"/>
        <v>0</v>
      </c>
      <c r="T23" s="61">
        <f t="shared" si="2"/>
        <v>0</v>
      </c>
      <c r="U23" s="61">
        <f t="shared" si="2"/>
        <v>0</v>
      </c>
      <c r="V23" s="61">
        <f t="shared" si="2"/>
        <v>0</v>
      </c>
      <c r="W23" s="61">
        <f t="shared" si="2"/>
        <v>0</v>
      </c>
      <c r="X23" s="61">
        <f t="shared" si="2"/>
        <v>15</v>
      </c>
      <c r="Y23" s="61">
        <f t="shared" ref="Y23:Y24" si="3">SUM(B23:X23)</f>
        <v>39</v>
      </c>
    </row>
    <row r="24" spans="1:25" ht="14.25" customHeight="1">
      <c r="A24" s="121" t="s">
        <v>156</v>
      </c>
      <c r="B24" s="61">
        <f t="shared" si="1"/>
        <v>0</v>
      </c>
      <c r="C24" s="61">
        <f t="shared" si="1"/>
        <v>0</v>
      </c>
      <c r="D24" s="61">
        <f t="shared" si="1"/>
        <v>11</v>
      </c>
      <c r="E24" s="61">
        <f t="shared" si="1"/>
        <v>0</v>
      </c>
      <c r="F24" s="61">
        <f t="shared" si="1"/>
        <v>0</v>
      </c>
      <c r="G24" s="61">
        <f t="shared" si="1"/>
        <v>8</v>
      </c>
      <c r="H24" s="61">
        <f t="shared" si="1"/>
        <v>0</v>
      </c>
      <c r="I24" s="61">
        <f t="shared" si="1"/>
        <v>0</v>
      </c>
      <c r="J24" s="61">
        <f t="shared" si="1"/>
        <v>0</v>
      </c>
      <c r="K24" s="61">
        <f t="shared" si="1"/>
        <v>0</v>
      </c>
      <c r="L24" s="61">
        <f t="shared" si="2"/>
        <v>0</v>
      </c>
      <c r="M24" s="61">
        <f t="shared" si="2"/>
        <v>0</v>
      </c>
      <c r="N24" s="61">
        <f t="shared" si="2"/>
        <v>0</v>
      </c>
      <c r="O24" s="61">
        <f t="shared" si="2"/>
        <v>0</v>
      </c>
      <c r="P24" s="61">
        <f t="shared" si="2"/>
        <v>10</v>
      </c>
      <c r="Q24" s="61">
        <f t="shared" si="2"/>
        <v>0</v>
      </c>
      <c r="R24" s="61">
        <f t="shared" si="2"/>
        <v>0</v>
      </c>
      <c r="S24" s="61">
        <f t="shared" si="2"/>
        <v>0</v>
      </c>
      <c r="T24" s="61">
        <f t="shared" si="2"/>
        <v>0</v>
      </c>
      <c r="U24" s="61">
        <f t="shared" si="2"/>
        <v>0</v>
      </c>
      <c r="V24" s="61">
        <f t="shared" si="2"/>
        <v>0</v>
      </c>
      <c r="W24" s="61">
        <f t="shared" si="2"/>
        <v>0</v>
      </c>
      <c r="X24" s="61">
        <f t="shared" si="2"/>
        <v>0</v>
      </c>
      <c r="Y24" s="61">
        <f t="shared" si="3"/>
        <v>29</v>
      </c>
    </row>
    <row r="25" spans="1:25" ht="14.25" customHeight="1">
      <c r="A25" s="102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25" ht="14.25" customHeight="1">
      <c r="A26" s="102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25" ht="14.25" customHeight="1">
      <c r="A27" s="102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25" ht="14.25" customHeight="1">
      <c r="A28" s="102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25" ht="14.25" customHeight="1">
      <c r="A29" s="102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25" ht="14.25" customHeight="1">
      <c r="A30" s="10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25" ht="14.25" customHeight="1">
      <c r="A31" s="102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25" ht="14.25" customHeight="1">
      <c r="A32" s="102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14.25" customHeight="1">
      <c r="A33" s="102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14.25" customHeight="1">
      <c r="A34" s="102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14.25" customHeight="1">
      <c r="A35" s="102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14.25" customHeight="1">
      <c r="A36" s="102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14.25" customHeight="1">
      <c r="A37" s="102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14.25" customHeight="1">
      <c r="A38" s="102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14.25" customHeight="1">
      <c r="A39" s="102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14.25" customHeight="1">
      <c r="A40" s="102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14.25" customHeight="1">
      <c r="A41" s="102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4.25" customHeight="1">
      <c r="A42" s="102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14.25" customHeight="1">
      <c r="A43" s="102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14.25" customHeight="1">
      <c r="A44" s="102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3" ht="14.25" customHeight="1">
      <c r="A45" s="102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1:13" ht="14.25" customHeight="1">
      <c r="A46" s="102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ht="14.25" customHeight="1">
      <c r="A47" s="102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ht="14.25" customHeight="1">
      <c r="A48" s="102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ht="14.25" customHeight="1">
      <c r="A49" s="102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4.25" customHeight="1">
      <c r="A50" s="102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 ht="14.25" customHeight="1">
      <c r="A51" s="102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1:13" ht="14.25" customHeight="1">
      <c r="A52" s="102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1:13" ht="14.25" customHeight="1">
      <c r="A53" s="102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 ht="14.25" customHeight="1">
      <c r="A54" s="102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 ht="14.25" customHeight="1">
      <c r="A55" s="102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13" ht="14.25" customHeight="1">
      <c r="A56" s="102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13" ht="14.25" customHeight="1">
      <c r="A57" s="102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 ht="14.25" customHeight="1">
      <c r="A58" s="102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ht="14.25" customHeight="1">
      <c r="A59" s="102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 ht="14.25" customHeight="1">
      <c r="A60" s="102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 ht="14.25" customHeight="1">
      <c r="A61" s="102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ht="14.25" customHeight="1">
      <c r="A62" s="102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spans="1:13" ht="14.25" customHeight="1">
      <c r="A63" s="102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 ht="14.25" customHeight="1">
      <c r="A64" s="102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ht="14.25" customHeight="1">
      <c r="A65" s="102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 ht="14.25" customHeight="1">
      <c r="A66" s="102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 ht="14.25" customHeight="1">
      <c r="A67" s="102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1:13" ht="14.25" customHeight="1">
      <c r="A68" s="102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1:13" ht="14.25" customHeight="1">
      <c r="A69" s="102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spans="1:13" ht="14.25" customHeight="1">
      <c r="A70" s="102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1:13" ht="14.25" customHeight="1">
      <c r="A71" s="102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3" ht="14.25" customHeight="1">
      <c r="A72" s="102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1:13" ht="14.25" customHeight="1">
      <c r="A73" s="102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1:13" ht="14.25" customHeight="1">
      <c r="A74" s="102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spans="1:13" ht="14.25" customHeight="1">
      <c r="A75" s="102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spans="1:13" ht="14.25" customHeight="1">
      <c r="A76" s="102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1:13" ht="14.25" customHeight="1">
      <c r="A77" s="102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 ht="14.25" customHeight="1">
      <c r="A78" s="102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 ht="14.25" customHeight="1">
      <c r="A79" s="102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14.25" customHeight="1">
      <c r="A80" s="102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 ht="14.25" customHeight="1">
      <c r="A81" s="102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 ht="14.25" customHeight="1">
      <c r="A82" s="102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 ht="14.25" customHeight="1">
      <c r="A83" s="102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 ht="14.25" customHeight="1">
      <c r="A84" s="102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1:13" ht="14.25" customHeight="1">
      <c r="A85" s="102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1:13" ht="14.25" customHeight="1">
      <c r="A86" s="102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 ht="14.25" customHeight="1">
      <c r="A87" s="102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 ht="14.25" customHeight="1">
      <c r="A88" s="102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3" ht="14.25" customHeight="1">
      <c r="A89" s="102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1:13" ht="14.25" customHeight="1">
      <c r="A90" s="102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1:13" ht="14.25" customHeight="1">
      <c r="A91" s="102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spans="1:13" ht="14.25" customHeight="1">
      <c r="A92" s="102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spans="1:13" ht="14.25" customHeight="1">
      <c r="A93" s="102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spans="1:13" ht="14.25" customHeight="1">
      <c r="A94" s="102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spans="1:13" ht="14.25" customHeight="1">
      <c r="A95" s="102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spans="1:13" ht="14.25" customHeight="1">
      <c r="A96" s="102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1:13" ht="14.25" customHeight="1">
      <c r="A97" s="102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 ht="14.25" customHeight="1">
      <c r="A98" s="102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spans="1:13" ht="14.25" customHeight="1">
      <c r="A99" s="102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1:13" ht="14.25" customHeight="1">
      <c r="A100" s="102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spans="1:13" ht="14.25" customHeight="1">
      <c r="A101" s="102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1:13" ht="14.25" customHeight="1">
      <c r="A102" s="102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1:13" ht="14.25" customHeight="1">
      <c r="A103" s="102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spans="1:13" ht="14.25" customHeight="1">
      <c r="A104" s="102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spans="1:13" ht="14.25" customHeight="1">
      <c r="A105" s="102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1:13" ht="14.25" customHeight="1">
      <c r="A106" s="102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spans="1:13" ht="14.25" customHeight="1">
      <c r="A107" s="102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spans="1:13" ht="14.25" customHeight="1">
      <c r="A108" s="102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1:13" ht="14.25" customHeight="1">
      <c r="A109" s="102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1:13" ht="14.25" customHeight="1">
      <c r="A110" s="102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1:13" ht="14.25" customHeight="1">
      <c r="A111" s="102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1:13" ht="14.25" customHeight="1">
      <c r="A112" s="102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</row>
    <row r="113" spans="1:13" ht="14.25" customHeight="1">
      <c r="A113" s="102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spans="1:13" ht="14.25" customHeight="1">
      <c r="A114" s="102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spans="1:13" ht="14.25" customHeight="1">
      <c r="A115" s="102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</row>
    <row r="116" spans="1:13" ht="14.25" customHeight="1">
      <c r="A116" s="102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</row>
    <row r="117" spans="1:13" ht="14.25" customHeight="1">
      <c r="A117" s="102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spans="1:13" ht="14.25" customHeight="1">
      <c r="A118" s="102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</row>
    <row r="119" spans="1:13" ht="14.25" customHeight="1">
      <c r="A119" s="102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 ht="14.25" customHeight="1">
      <c r="A120" s="102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spans="1:13" ht="14.25" customHeight="1">
      <c r="A121" s="102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spans="1:13" ht="14.25" customHeight="1">
      <c r="A122" s="102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 ht="14.25" customHeight="1">
      <c r="A123" s="102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 ht="14.25" customHeight="1">
      <c r="A124" s="102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1:13" ht="14.25" customHeight="1">
      <c r="A125" s="102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spans="1:13" ht="14.25" customHeight="1">
      <c r="A126" s="102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spans="1:13" ht="14.25" customHeight="1">
      <c r="A127" s="102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</row>
    <row r="128" spans="1:13" ht="14.25" customHeight="1">
      <c r="A128" s="102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</row>
    <row r="129" spans="1:13" ht="14.25" customHeight="1">
      <c r="A129" s="102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spans="1:13" ht="14.25" customHeight="1">
      <c r="A130" s="102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spans="1:13" ht="14.25" customHeight="1">
      <c r="A131" s="102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spans="1:13" ht="14.25" customHeight="1">
      <c r="A132" s="102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</row>
    <row r="133" spans="1:13" ht="14.25" customHeight="1">
      <c r="A133" s="102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</row>
    <row r="134" spans="1:13" ht="14.25" customHeight="1">
      <c r="A134" s="102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</row>
    <row r="135" spans="1:13" ht="14.25" customHeight="1">
      <c r="A135" s="102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spans="1:13" ht="14.25" customHeight="1">
      <c r="A136" s="102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spans="1:13" ht="14.25" customHeight="1">
      <c r="A137" s="102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</row>
    <row r="138" spans="1:13" ht="14.25" customHeight="1">
      <c r="A138" s="102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</row>
    <row r="139" spans="1:13" ht="14.25" customHeight="1">
      <c r="A139" s="102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</row>
    <row r="140" spans="1:13" ht="14.25" customHeight="1">
      <c r="A140" s="102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spans="1:13" ht="14.25" customHeight="1">
      <c r="A141" s="102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spans="1:13" ht="14.25" customHeight="1">
      <c r="A142" s="102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spans="1:13" ht="14.25" customHeight="1">
      <c r="A143" s="102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spans="1:13" ht="14.25" customHeight="1">
      <c r="A144" s="102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spans="1:13" ht="14.25" customHeight="1">
      <c r="A145" s="102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spans="1:13" ht="14.25" customHeight="1">
      <c r="A146" s="102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spans="1:13" ht="14.25" customHeight="1">
      <c r="A147" s="102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</row>
    <row r="148" spans="1:13" ht="14.25" customHeight="1">
      <c r="A148" s="102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</row>
    <row r="149" spans="1:13" ht="14.25" customHeight="1">
      <c r="A149" s="102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</row>
    <row r="150" spans="1:13" ht="14.25" customHeight="1">
      <c r="A150" s="102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spans="1:13" ht="14.25" customHeight="1">
      <c r="A151" s="102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</row>
    <row r="152" spans="1:13" ht="14.25" customHeight="1">
      <c r="A152" s="102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</row>
    <row r="153" spans="1:13" ht="14.25" customHeight="1">
      <c r="A153" s="102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</row>
    <row r="154" spans="1:13" ht="14.25" customHeight="1">
      <c r="A154" s="102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</row>
    <row r="155" spans="1:13" ht="14.25" customHeight="1">
      <c r="A155" s="102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</row>
    <row r="156" spans="1:13" ht="14.25" customHeight="1">
      <c r="A156" s="102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</row>
    <row r="157" spans="1:13" ht="14.25" customHeight="1">
      <c r="A157" s="102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</row>
    <row r="158" spans="1:13" ht="14.25" customHeight="1">
      <c r="A158" s="102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  <row r="159" spans="1:13" ht="14.25" customHeight="1">
      <c r="A159" s="102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</row>
    <row r="160" spans="1:13" ht="14.25" customHeight="1">
      <c r="A160" s="102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</row>
    <row r="161" spans="1:13" ht="14.25" customHeight="1">
      <c r="A161" s="102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spans="1:13" ht="14.25" customHeight="1">
      <c r="A162" s="102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spans="1:13" ht="14.25" customHeight="1">
      <c r="A163" s="102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  <row r="164" spans="1:13" ht="14.25" customHeight="1">
      <c r="A164" s="102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</row>
    <row r="165" spans="1:13" ht="14.25" customHeight="1">
      <c r="A165" s="102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</row>
    <row r="166" spans="1:13" ht="14.25" customHeight="1">
      <c r="A166" s="102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</row>
    <row r="167" spans="1:13" ht="14.25" customHeight="1">
      <c r="A167" s="102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</row>
    <row r="168" spans="1:13" ht="14.25" customHeight="1">
      <c r="A168" s="102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</row>
    <row r="169" spans="1:13" ht="14.25" customHeight="1">
      <c r="A169" s="102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</row>
    <row r="170" spans="1:13" ht="14.25" customHeight="1">
      <c r="A170" s="102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</row>
    <row r="171" spans="1:13" ht="14.25" customHeight="1">
      <c r="A171" s="102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</row>
    <row r="172" spans="1:13" ht="14.25" customHeight="1">
      <c r="A172" s="102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</row>
    <row r="173" spans="1:13" ht="14.25" customHeight="1">
      <c r="A173" s="102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</row>
    <row r="174" spans="1:13" ht="14.25" customHeight="1">
      <c r="A174" s="102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</row>
    <row r="175" spans="1:13" ht="14.25" customHeight="1">
      <c r="A175" s="102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spans="1:13" ht="14.25" customHeight="1">
      <c r="A176" s="102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spans="1:13" ht="14.25" customHeight="1">
      <c r="A177" s="102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spans="1:13" ht="14.25" customHeight="1">
      <c r="A178" s="102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</row>
    <row r="179" spans="1:13" ht="14.25" customHeight="1">
      <c r="A179" s="102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</row>
    <row r="180" spans="1:13" ht="14.25" customHeight="1">
      <c r="A180" s="102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</row>
    <row r="181" spans="1:13" ht="14.25" customHeight="1">
      <c r="A181" s="102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</row>
    <row r="182" spans="1:13" ht="14.25" customHeight="1">
      <c r="A182" s="102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</row>
    <row r="183" spans="1:13" ht="14.25" customHeight="1">
      <c r="A183" s="102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</row>
    <row r="184" spans="1:13" ht="14.25" customHeight="1">
      <c r="A184" s="102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</row>
    <row r="185" spans="1:13" ht="14.25" customHeight="1">
      <c r="A185" s="102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</row>
    <row r="186" spans="1:13" ht="14.25" customHeight="1">
      <c r="A186" s="102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</row>
    <row r="187" spans="1:13" ht="14.25" customHeight="1">
      <c r="A187" s="102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</row>
    <row r="188" spans="1:13" ht="14.25" customHeight="1">
      <c r="A188" s="102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</row>
    <row r="189" spans="1:13" ht="14.25" customHeight="1">
      <c r="A189" s="102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</row>
    <row r="190" spans="1:13" ht="14.25" customHeight="1">
      <c r="A190" s="102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</row>
    <row r="191" spans="1:13" ht="14.25" customHeight="1">
      <c r="A191" s="102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</row>
    <row r="192" spans="1:13" ht="14.25" customHeight="1">
      <c r="A192" s="102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</row>
    <row r="193" spans="1:13" ht="14.25" customHeight="1">
      <c r="A193" s="102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</row>
    <row r="194" spans="1:13" ht="14.25" customHeight="1">
      <c r="A194" s="102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</row>
    <row r="195" spans="1:13" ht="14.25" customHeight="1">
      <c r="A195" s="102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</row>
    <row r="196" spans="1:13" ht="14.25" customHeight="1">
      <c r="A196" s="102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</row>
    <row r="197" spans="1:13" ht="14.25" customHeight="1">
      <c r="A197" s="102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</row>
    <row r="198" spans="1:13" ht="14.25" customHeight="1">
      <c r="A198" s="102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</row>
    <row r="199" spans="1:13" ht="14.25" customHeight="1">
      <c r="A199" s="102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</row>
    <row r="200" spans="1:13" ht="14.25" customHeight="1">
      <c r="A200" s="102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</row>
    <row r="201" spans="1:13" ht="14.25" customHeight="1">
      <c r="A201" s="102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</row>
    <row r="202" spans="1:13" ht="14.25" customHeight="1">
      <c r="A202" s="102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spans="1:13" ht="14.25" customHeight="1">
      <c r="A203" s="102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</row>
    <row r="204" spans="1:13" ht="14.25" customHeight="1">
      <c r="A204" s="102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spans="1:13" ht="14.25" customHeight="1">
      <c r="A205" s="102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</row>
    <row r="206" spans="1:13" ht="14.25" customHeight="1">
      <c r="A206" s="102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</row>
    <row r="207" spans="1:13" ht="14.25" customHeight="1">
      <c r="A207" s="102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</row>
    <row r="208" spans="1:13" ht="14.25" customHeight="1">
      <c r="A208" s="102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</row>
    <row r="209" spans="1:13" ht="14.25" customHeight="1">
      <c r="A209" s="102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</row>
    <row r="210" spans="1:13" ht="14.25" customHeight="1">
      <c r="A210" s="102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</row>
    <row r="211" spans="1:13" ht="14.25" customHeight="1">
      <c r="A211" s="102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</row>
    <row r="212" spans="1:13" ht="14.25" customHeight="1">
      <c r="A212" s="102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</row>
    <row r="213" spans="1:13" ht="14.25" customHeight="1">
      <c r="A213" s="102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spans="1:13" ht="14.25" customHeight="1">
      <c r="A214" s="102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</row>
    <row r="215" spans="1:13" ht="14.25" customHeight="1">
      <c r="A215" s="102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</row>
    <row r="216" spans="1:13" ht="14.25" customHeight="1">
      <c r="A216" s="102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</row>
    <row r="217" spans="1:13" ht="14.25" customHeight="1">
      <c r="A217" s="102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</row>
    <row r="218" spans="1:13" ht="14.25" customHeight="1">
      <c r="A218" s="102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spans="1:13" ht="14.25" customHeight="1">
      <c r="A219" s="102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</row>
    <row r="220" spans="1:13" ht="14.25" customHeight="1">
      <c r="A220" s="102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spans="1:13" ht="14.25" customHeight="1">
      <c r="A221" s="102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</row>
    <row r="222" spans="1:13" ht="14.25" customHeight="1">
      <c r="A222" s="102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spans="1:13" ht="14.25" customHeight="1">
      <c r="A223" s="102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spans="1:13" ht="14.25" customHeight="1">
      <c r="A224" s="102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</sheetData>
  <sortState xmlns:xlrd2="http://schemas.microsoft.com/office/spreadsheetml/2017/richdata2" ref="B8:O16">
    <sortCondition ref="K8:K16"/>
    <sortCondition descending="1" ref="N8:N16"/>
    <sortCondition descending="1" ref="O8:O16"/>
  </sortState>
  <mergeCells count="1">
    <mergeCell ref="N1:O1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930"/>
  <sheetViews>
    <sheetView workbookViewId="0">
      <pane ySplit="2" topLeftCell="A30" activePane="bottomLeft" state="frozen"/>
      <selection pane="bottomLeft" activeCell="H49" sqref="H49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22" t="s">
        <v>757</v>
      </c>
      <c r="B1" s="67"/>
      <c r="C1" s="67"/>
      <c r="D1" s="123"/>
      <c r="E1" s="124"/>
      <c r="F1" s="67"/>
      <c r="G1" s="67"/>
      <c r="H1" s="67"/>
      <c r="I1" s="67"/>
      <c r="J1" s="67"/>
      <c r="K1" s="67"/>
      <c r="L1" s="125"/>
      <c r="M1" s="125"/>
      <c r="N1" s="195" t="s">
        <v>758</v>
      </c>
      <c r="O1" s="196"/>
    </row>
    <row r="2" spans="1:27" ht="14.25" customHeight="1">
      <c r="A2" s="126" t="s">
        <v>759</v>
      </c>
      <c r="B2" s="126" t="s">
        <v>760</v>
      </c>
      <c r="C2" s="126" t="s">
        <v>761</v>
      </c>
      <c r="D2" s="127" t="s">
        <v>762</v>
      </c>
      <c r="E2" s="127"/>
      <c r="F2" s="128" t="s">
        <v>763</v>
      </c>
      <c r="G2" s="126" t="s">
        <v>1</v>
      </c>
      <c r="H2" s="126" t="s">
        <v>3</v>
      </c>
      <c r="I2" s="126" t="s">
        <v>684</v>
      </c>
      <c r="J2" s="126" t="s">
        <v>2</v>
      </c>
      <c r="K2" s="126" t="s">
        <v>5</v>
      </c>
      <c r="L2" s="127" t="s">
        <v>685</v>
      </c>
      <c r="M2" s="127" t="s">
        <v>686</v>
      </c>
      <c r="N2" s="129" t="s">
        <v>734</v>
      </c>
      <c r="O2" s="129" t="s">
        <v>735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14.25" customHeight="1">
      <c r="A3" s="109"/>
      <c r="B3" s="145" t="s">
        <v>778</v>
      </c>
      <c r="C3" s="145" t="s">
        <v>743</v>
      </c>
      <c r="D3" s="145" t="s">
        <v>779</v>
      </c>
      <c r="E3" s="145"/>
      <c r="F3" s="145">
        <v>879</v>
      </c>
      <c r="G3" s="74" t="str">
        <f>+VLOOKUP(F3,Participants!$A$1:$F$600,2,FALSE)</f>
        <v>Domenico Berarducci</v>
      </c>
      <c r="H3" s="74" t="str">
        <f>+VLOOKUP(F3,Participants!$A$1:$F$600,4,FALSE)</f>
        <v>SSPP</v>
      </c>
      <c r="I3" s="74" t="str">
        <f>+VLOOKUP(F3,Participants!$A$1:$F$600,5,FALSE)</f>
        <v>M</v>
      </c>
      <c r="J3" s="74">
        <f>+VLOOKUP(F3,Participants!$A$1:$F$600,3,FALSE)</f>
        <v>6</v>
      </c>
      <c r="K3" s="54" t="str">
        <f>+VLOOKUP(F3,Participants!$A$1:$G$600,7,FALSE)</f>
        <v>JV BOYS</v>
      </c>
      <c r="L3" s="150">
        <v>1</v>
      </c>
      <c r="M3" s="74">
        <v>10</v>
      </c>
      <c r="N3" s="49">
        <v>22</v>
      </c>
      <c r="O3" s="49">
        <v>4.5</v>
      </c>
    </row>
    <row r="4" spans="1:27" ht="14.25" customHeight="1">
      <c r="A4" s="114"/>
      <c r="B4" s="115" t="s">
        <v>828</v>
      </c>
      <c r="C4" s="115" t="s">
        <v>778</v>
      </c>
      <c r="D4" s="115"/>
      <c r="E4" s="116"/>
      <c r="F4" s="145">
        <v>190</v>
      </c>
      <c r="G4" s="74" t="str">
        <f>+VLOOKUP(F4,Participants!$A$1:$F$600,2,FALSE)</f>
        <v>Jonah Loboda</v>
      </c>
      <c r="H4" s="74" t="str">
        <f>+VLOOKUP(F4,Participants!$A$1:$F$600,4,FALSE)</f>
        <v>AMA</v>
      </c>
      <c r="I4" s="74" t="str">
        <f>+VLOOKUP(F4,Participants!$A$1:$F$600,5,FALSE)</f>
        <v>M</v>
      </c>
      <c r="J4" s="74">
        <f>+VLOOKUP(F4,Participants!$A$1:$F$600,3,FALSE)</f>
        <v>6</v>
      </c>
      <c r="K4" s="54" t="str">
        <f>+VLOOKUP(F4,Participants!$A$1:$G$600,7,FALSE)</f>
        <v>JV BOYS</v>
      </c>
      <c r="L4" s="117">
        <f>L3+1</f>
        <v>2</v>
      </c>
      <c r="M4" s="74">
        <v>8</v>
      </c>
      <c r="N4" s="49">
        <v>21</v>
      </c>
      <c r="O4" s="49">
        <v>10</v>
      </c>
    </row>
    <row r="5" spans="1:27" ht="14.25" customHeight="1">
      <c r="A5" s="109"/>
      <c r="B5" s="130" t="s">
        <v>764</v>
      </c>
      <c r="C5" s="130" t="s">
        <v>765</v>
      </c>
      <c r="D5" s="130" t="s">
        <v>766</v>
      </c>
      <c r="E5" s="130"/>
      <c r="F5" s="49">
        <v>182</v>
      </c>
      <c r="G5" s="79" t="str">
        <f>+VLOOKUP(F5,Participants!$A$1:$F$600,2,FALSE)</f>
        <v>Daniel D'Alo</v>
      </c>
      <c r="H5" s="79" t="str">
        <f>+VLOOKUP(F5,Participants!$A$1:$F$600,4,FALSE)</f>
        <v>AMA</v>
      </c>
      <c r="I5" s="79" t="str">
        <f>+VLOOKUP(F5,Participants!$A$1:$F$600,5,FALSE)</f>
        <v>M</v>
      </c>
      <c r="J5" s="79">
        <f>+VLOOKUP(F5,Participants!$A$1:$F$600,3,FALSE)</f>
        <v>5</v>
      </c>
      <c r="K5" s="54" t="str">
        <f>+VLOOKUP(F5,Participants!$A$1:$G$600,7,FALSE)</f>
        <v>JV BOYS</v>
      </c>
      <c r="L5" s="117">
        <f t="shared" ref="L5:L12" si="0">L4+1</f>
        <v>3</v>
      </c>
      <c r="M5" s="79">
        <v>6</v>
      </c>
      <c r="N5" s="113">
        <v>20</v>
      </c>
      <c r="O5" s="113">
        <v>5.5</v>
      </c>
    </row>
    <row r="6" spans="1:27" ht="14.25" customHeight="1">
      <c r="A6" s="114"/>
      <c r="B6" s="130" t="s">
        <v>780</v>
      </c>
      <c r="C6" s="130" t="s">
        <v>781</v>
      </c>
      <c r="D6" s="130" t="s">
        <v>782</v>
      </c>
      <c r="E6" s="130"/>
      <c r="F6" s="130">
        <v>882</v>
      </c>
      <c r="G6" s="79" t="str">
        <f>+VLOOKUP(F6,Participants!$A$1:$F$600,2,FALSE)</f>
        <v>Vito Bianco</v>
      </c>
      <c r="H6" s="79" t="str">
        <f>+VLOOKUP(F6,Participants!$A$1:$F$600,4,FALSE)</f>
        <v>SSPP</v>
      </c>
      <c r="I6" s="79" t="str">
        <f>+VLOOKUP(F6,Participants!$A$1:$F$600,5,FALSE)</f>
        <v>M</v>
      </c>
      <c r="J6" s="79">
        <f>+VLOOKUP(F6,Participants!$A$1:$F$600,3,FALSE)</f>
        <v>6</v>
      </c>
      <c r="K6" s="54" t="str">
        <f>+VLOOKUP(F6,Participants!$A$1:$G$600,7,FALSE)</f>
        <v>JV BOYS</v>
      </c>
      <c r="L6" s="117">
        <f t="shared" si="0"/>
        <v>4</v>
      </c>
      <c r="M6" s="79">
        <v>5</v>
      </c>
      <c r="N6" s="113">
        <v>20</v>
      </c>
      <c r="O6" s="113">
        <v>4.5</v>
      </c>
    </row>
    <row r="7" spans="1:27" ht="14.25" customHeight="1">
      <c r="A7" s="109"/>
      <c r="B7" s="110" t="s">
        <v>812</v>
      </c>
      <c r="C7" s="110" t="s">
        <v>784</v>
      </c>
      <c r="D7" s="110" t="s">
        <v>813</v>
      </c>
      <c r="E7" s="111"/>
      <c r="F7" s="130">
        <v>597</v>
      </c>
      <c r="G7" s="79" t="str">
        <f>+VLOOKUP(F7,Participants!$A$1:$F$600,2,FALSE)</f>
        <v>Rylan Greene</v>
      </c>
      <c r="H7" s="79" t="str">
        <f>+VLOOKUP(F7,Participants!$A$1:$F$600,4,FALSE)</f>
        <v>BFS</v>
      </c>
      <c r="I7" s="79" t="str">
        <f>+VLOOKUP(F7,Participants!$A$1:$F$600,5,FALSE)</f>
        <v>M</v>
      </c>
      <c r="J7" s="79">
        <f>+VLOOKUP(F7,Participants!$A$1:$F$600,3,FALSE)</f>
        <v>6</v>
      </c>
      <c r="K7" s="54" t="str">
        <f>+VLOOKUP(F7,Participants!$A$1:$G$600,7,FALSE)</f>
        <v>JV BOYS</v>
      </c>
      <c r="L7" s="117">
        <f t="shared" si="0"/>
        <v>5</v>
      </c>
      <c r="M7" s="79">
        <v>4</v>
      </c>
      <c r="N7" s="113">
        <v>19</v>
      </c>
      <c r="O7" s="113">
        <v>6.5</v>
      </c>
    </row>
    <row r="8" spans="1:27" ht="14.25" customHeight="1">
      <c r="A8" s="114"/>
      <c r="B8" s="145" t="s">
        <v>863</v>
      </c>
      <c r="C8" s="145" t="s">
        <v>830</v>
      </c>
      <c r="D8" s="145" t="s">
        <v>784</v>
      </c>
      <c r="E8" s="145"/>
      <c r="F8" s="145">
        <v>196</v>
      </c>
      <c r="G8" s="74" t="str">
        <f>+VLOOKUP(F8,Participants!$A$1:$F$600,2,FALSE)</f>
        <v>John Pensock</v>
      </c>
      <c r="H8" s="74" t="str">
        <f>+VLOOKUP(F8,Participants!$A$1:$F$600,4,FALSE)</f>
        <v>AMA</v>
      </c>
      <c r="I8" s="74" t="str">
        <f>+VLOOKUP(F8,Participants!$A$1:$F$600,5,FALSE)</f>
        <v>M</v>
      </c>
      <c r="J8" s="74">
        <f>+VLOOKUP(F8,Participants!$A$1:$F$600,3,FALSE)</f>
        <v>6</v>
      </c>
      <c r="K8" s="54" t="str">
        <f>+VLOOKUP(F8,Participants!$A$1:$G$600,7,FALSE)</f>
        <v>JV BOYS</v>
      </c>
      <c r="L8" s="117">
        <f t="shared" si="0"/>
        <v>6</v>
      </c>
      <c r="M8" s="74">
        <v>3</v>
      </c>
      <c r="N8" s="49">
        <v>19</v>
      </c>
      <c r="O8" s="49">
        <v>2</v>
      </c>
    </row>
    <row r="9" spans="1:27" ht="14.25" customHeight="1">
      <c r="A9" s="109"/>
      <c r="B9" s="110" t="s">
        <v>857</v>
      </c>
      <c r="C9" s="110" t="s">
        <v>858</v>
      </c>
      <c r="D9" s="110" t="s">
        <v>825</v>
      </c>
      <c r="E9" s="111"/>
      <c r="F9" s="110">
        <v>595</v>
      </c>
      <c r="G9" s="79" t="str">
        <f>+VLOOKUP(F9,Participants!$A$1:$F$600,2,FALSE)</f>
        <v>Jack Davison</v>
      </c>
      <c r="H9" s="79" t="str">
        <f>+VLOOKUP(F9,Participants!$A$1:$F$600,4,FALSE)</f>
        <v>BFS</v>
      </c>
      <c r="I9" s="79" t="str">
        <f>+VLOOKUP(F9,Participants!$A$1:$F$600,5,FALSE)</f>
        <v>M</v>
      </c>
      <c r="J9" s="79">
        <f>+VLOOKUP(F9,Participants!$A$1:$F$600,3,FALSE)</f>
        <v>6</v>
      </c>
      <c r="K9" s="54" t="str">
        <f>+VLOOKUP(F9,Participants!$A$1:$G$600,7,FALSE)</f>
        <v>JV BOYS</v>
      </c>
      <c r="L9" s="117">
        <f t="shared" si="0"/>
        <v>7</v>
      </c>
      <c r="M9" s="79">
        <v>2</v>
      </c>
      <c r="N9" s="113">
        <v>18</v>
      </c>
      <c r="O9" s="113">
        <v>10</v>
      </c>
    </row>
    <row r="10" spans="1:27" ht="14.25" customHeight="1">
      <c r="A10" s="114"/>
      <c r="B10" s="115" t="s">
        <v>870</v>
      </c>
      <c r="C10" s="115" t="s">
        <v>780</v>
      </c>
      <c r="D10" s="115" t="s">
        <v>804</v>
      </c>
      <c r="E10" s="116"/>
      <c r="F10" s="115">
        <v>184</v>
      </c>
      <c r="G10" s="74" t="str">
        <f>+VLOOKUP(F10,Participants!$A$1:$F$600,2,FALSE)</f>
        <v>Alexander Fellin</v>
      </c>
      <c r="H10" s="74" t="str">
        <f>+VLOOKUP(F10,Participants!$A$1:$F$600,4,FALSE)</f>
        <v>AMA</v>
      </c>
      <c r="I10" s="74" t="str">
        <f>+VLOOKUP(F10,Participants!$A$1:$F$600,5,FALSE)</f>
        <v>M</v>
      </c>
      <c r="J10" s="74">
        <f>+VLOOKUP(F10,Participants!$A$1:$F$600,3,FALSE)</f>
        <v>6</v>
      </c>
      <c r="K10" s="54" t="str">
        <f>+VLOOKUP(F10,Participants!$A$1:$G$600,7,FALSE)</f>
        <v>JV BOYS</v>
      </c>
      <c r="L10" s="117">
        <f t="shared" si="0"/>
        <v>8</v>
      </c>
      <c r="M10" s="74">
        <v>1</v>
      </c>
      <c r="N10" s="49">
        <v>18</v>
      </c>
      <c r="O10" s="49">
        <v>4.5</v>
      </c>
    </row>
    <row r="11" spans="1:27" ht="14.25" customHeight="1">
      <c r="A11" s="109"/>
      <c r="B11" s="157" t="s">
        <v>816</v>
      </c>
      <c r="C11" s="161"/>
      <c r="D11" s="157"/>
      <c r="E11" s="157"/>
      <c r="F11" s="157">
        <v>184</v>
      </c>
      <c r="G11" s="158" t="str">
        <f>+VLOOKUP(F11,Participants!$A$1:$F$600,2,FALSE)</f>
        <v>Alexander Fellin</v>
      </c>
      <c r="H11" s="158" t="str">
        <f>+VLOOKUP(F11,Participants!$A$1:$F$600,4,FALSE)</f>
        <v>AMA</v>
      </c>
      <c r="I11" s="158" t="str">
        <f>+VLOOKUP(F11,Participants!$A$1:$F$600,5,FALSE)</f>
        <v>M</v>
      </c>
      <c r="J11" s="158">
        <f>+VLOOKUP(F11,Participants!$A$1:$F$600,3,FALSE)</f>
        <v>6</v>
      </c>
      <c r="K11" s="153" t="str">
        <f>+VLOOKUP(F11,Participants!$A$1:$G$600,7,FALSE)</f>
        <v>JV BOYS</v>
      </c>
      <c r="L11" s="154">
        <f t="shared" si="0"/>
        <v>9</v>
      </c>
      <c r="M11" s="158"/>
      <c r="N11" s="160">
        <v>17</v>
      </c>
      <c r="O11" s="160">
        <v>10</v>
      </c>
    </row>
    <row r="12" spans="1:27" ht="14.25" customHeight="1">
      <c r="A12" s="114"/>
      <c r="B12" s="130" t="s">
        <v>849</v>
      </c>
      <c r="C12" s="130" t="s">
        <v>849</v>
      </c>
      <c r="D12" s="130" t="s">
        <v>764</v>
      </c>
      <c r="E12" s="130"/>
      <c r="F12" s="130">
        <v>186</v>
      </c>
      <c r="G12" s="79" t="str">
        <f>+VLOOKUP(F12,Participants!$A$1:$F$600,2,FALSE)</f>
        <v>Nathan Hannan</v>
      </c>
      <c r="H12" s="79" t="str">
        <f>+VLOOKUP(F12,Participants!$A$1:$F$600,4,FALSE)</f>
        <v>AMA</v>
      </c>
      <c r="I12" s="79" t="str">
        <f>+VLOOKUP(F12,Participants!$A$1:$F$600,5,FALSE)</f>
        <v>M</v>
      </c>
      <c r="J12" s="79">
        <f>+VLOOKUP(F12,Participants!$A$1:$F$600,3,FALSE)</f>
        <v>6</v>
      </c>
      <c r="K12" s="54" t="str">
        <f>+VLOOKUP(F12,Participants!$A$1:$G$600,7,FALSE)</f>
        <v>JV BOYS</v>
      </c>
      <c r="L12" s="117">
        <f t="shared" si="0"/>
        <v>10</v>
      </c>
      <c r="M12" s="79"/>
      <c r="N12" s="113">
        <v>17</v>
      </c>
      <c r="O12" s="113">
        <v>1</v>
      </c>
    </row>
    <row r="13" spans="1:27" ht="14.25" customHeight="1">
      <c r="A13" s="114"/>
      <c r="B13" s="130"/>
      <c r="C13" s="130"/>
      <c r="D13" s="130"/>
      <c r="E13" s="130"/>
      <c r="F13" s="130"/>
      <c r="G13" s="79"/>
      <c r="H13" s="79"/>
      <c r="I13" s="79"/>
      <c r="J13" s="79"/>
      <c r="K13" s="54"/>
      <c r="L13" s="112"/>
      <c r="M13" s="79"/>
      <c r="N13" s="113"/>
      <c r="O13" s="113"/>
    </row>
    <row r="14" spans="1:27" ht="14.25" customHeight="1">
      <c r="A14" s="109"/>
      <c r="B14" s="110" t="s">
        <v>860</v>
      </c>
      <c r="C14" s="130" t="s">
        <v>861</v>
      </c>
      <c r="D14" s="110" t="s">
        <v>862</v>
      </c>
      <c r="E14" s="111"/>
      <c r="F14" s="110">
        <v>219</v>
      </c>
      <c r="G14" s="79" t="str">
        <f>+VLOOKUP(F14,Participants!$A$1:$F$600,2,FALSE)</f>
        <v>Fiona O'Neill</v>
      </c>
      <c r="H14" s="79" t="str">
        <f>+VLOOKUP(F14,Participants!$A$1:$F$600,4,FALSE)</f>
        <v>AMA</v>
      </c>
      <c r="I14" s="79" t="str">
        <f>+VLOOKUP(F14,Participants!$A$1:$F$600,5,FALSE)</f>
        <v>F</v>
      </c>
      <c r="J14" s="79">
        <f>+VLOOKUP(F14,Participants!$A$1:$F$600,3,FALSE)</f>
        <v>6</v>
      </c>
      <c r="K14" s="54" t="str">
        <f>+VLOOKUP(F14,Participants!$A$1:$G$600,7,FALSE)</f>
        <v>JV GIRLS</v>
      </c>
      <c r="L14" s="112">
        <v>1</v>
      </c>
      <c r="M14" s="79">
        <v>10</v>
      </c>
      <c r="N14" s="113">
        <v>33</v>
      </c>
      <c r="O14" s="113">
        <v>4</v>
      </c>
    </row>
    <row r="15" spans="1:27" ht="14.25" customHeight="1">
      <c r="A15" s="114"/>
      <c r="B15" s="145" t="s">
        <v>773</v>
      </c>
      <c r="C15" s="145" t="s">
        <v>774</v>
      </c>
      <c r="D15" s="145" t="s">
        <v>775</v>
      </c>
      <c r="E15" s="145"/>
      <c r="F15" s="49">
        <v>205</v>
      </c>
      <c r="G15" s="74" t="str">
        <f>+VLOOKUP(F15,Participants!$A$1:$F$600,2,FALSE)</f>
        <v>Emily Cramer</v>
      </c>
      <c r="H15" s="74" t="str">
        <f>+VLOOKUP(F15,Participants!$A$1:$F$600,4,FALSE)</f>
        <v>AMA</v>
      </c>
      <c r="I15" s="74" t="str">
        <f>+VLOOKUP(F15,Participants!$A$1:$F$600,5,FALSE)</f>
        <v>F</v>
      </c>
      <c r="J15" s="74">
        <f>+VLOOKUP(F15,Participants!$A$1:$F$600,3,FALSE)</f>
        <v>5</v>
      </c>
      <c r="K15" s="54" t="str">
        <f>+VLOOKUP(F15,Participants!$A$1:$G$600,7,FALSE)</f>
        <v>JV GIRLS</v>
      </c>
      <c r="L15" s="117">
        <f>L14+1</f>
        <v>2</v>
      </c>
      <c r="M15" s="74">
        <v>8</v>
      </c>
      <c r="N15" s="49">
        <v>23</v>
      </c>
      <c r="O15" s="49">
        <v>7.5</v>
      </c>
    </row>
    <row r="16" spans="1:27" ht="14.25" customHeight="1">
      <c r="A16" s="109"/>
      <c r="B16" s="145" t="s">
        <v>752</v>
      </c>
      <c r="C16" s="145" t="s">
        <v>836</v>
      </c>
      <c r="D16" s="145" t="s">
        <v>837</v>
      </c>
      <c r="E16" s="145"/>
      <c r="F16" s="145">
        <v>585</v>
      </c>
      <c r="G16" s="74" t="str">
        <f>+VLOOKUP(F16,Participants!$A$1:$F$600,2,FALSE)</f>
        <v>Catarina Perri</v>
      </c>
      <c r="H16" s="74" t="str">
        <f>+VLOOKUP(F16,Participants!$A$1:$F$600,4,FALSE)</f>
        <v>BFS</v>
      </c>
      <c r="I16" s="74" t="str">
        <f>+VLOOKUP(F16,Participants!$A$1:$F$600,5,FALSE)</f>
        <v>F</v>
      </c>
      <c r="J16" s="74">
        <f>+VLOOKUP(F16,Participants!$A$1:$F$600,3,FALSE)</f>
        <v>6</v>
      </c>
      <c r="K16" s="54" t="str">
        <f>+VLOOKUP(F16,Participants!$A$1:$G$600,7,FALSE)</f>
        <v>JV GIRLS</v>
      </c>
      <c r="L16" s="117">
        <f t="shared" ref="L16:L31" si="1">L15+1</f>
        <v>3</v>
      </c>
      <c r="M16" s="74">
        <v>6</v>
      </c>
      <c r="N16" s="49">
        <v>23</v>
      </c>
      <c r="O16" s="49">
        <v>7</v>
      </c>
    </row>
    <row r="17" spans="1:15" ht="14.25" customHeight="1">
      <c r="A17" s="114"/>
      <c r="B17" s="130" t="s">
        <v>770</v>
      </c>
      <c r="C17" s="130" t="s">
        <v>771</v>
      </c>
      <c r="D17" s="130" t="s">
        <v>772</v>
      </c>
      <c r="E17" s="130"/>
      <c r="F17" s="49">
        <v>221</v>
      </c>
      <c r="G17" s="79" t="str">
        <f>+VLOOKUP(F17,Participants!$A$1:$F$600,2,FALSE)</f>
        <v>Liliana Silvis</v>
      </c>
      <c r="H17" s="79" t="str">
        <f>+VLOOKUP(F17,Participants!$A$1:$F$600,4,FALSE)</f>
        <v>AMA</v>
      </c>
      <c r="I17" s="79" t="str">
        <f>+VLOOKUP(F17,Participants!$A$1:$F$600,5,FALSE)</f>
        <v>F</v>
      </c>
      <c r="J17" s="79">
        <f>+VLOOKUP(F17,Participants!$A$1:$F$600,3,FALSE)</f>
        <v>6</v>
      </c>
      <c r="K17" s="54" t="str">
        <f>+VLOOKUP(F17,Participants!$A$1:$G$600,7,FALSE)</f>
        <v>JV GIRLS</v>
      </c>
      <c r="L17" s="117">
        <f t="shared" si="1"/>
        <v>4</v>
      </c>
      <c r="M17" s="79">
        <v>5</v>
      </c>
      <c r="N17" s="113">
        <v>22</v>
      </c>
      <c r="O17" s="113">
        <v>8</v>
      </c>
    </row>
    <row r="18" spans="1:15" ht="14.25" customHeight="1">
      <c r="A18" s="109"/>
      <c r="B18" s="145" t="s">
        <v>767</v>
      </c>
      <c r="C18" s="145" t="s">
        <v>768</v>
      </c>
      <c r="D18" s="145" t="s">
        <v>769</v>
      </c>
      <c r="E18" s="145"/>
      <c r="F18" s="49">
        <v>222</v>
      </c>
      <c r="G18" s="74" t="str">
        <f>+VLOOKUP(F18,Participants!$A$1:$F$600,2,FALSE)</f>
        <v>Faith Simon</v>
      </c>
      <c r="H18" s="74" t="str">
        <f>+VLOOKUP(F18,Participants!$A$1:$F$600,4,FALSE)</f>
        <v>AMA</v>
      </c>
      <c r="I18" s="74" t="str">
        <f>+VLOOKUP(F18,Participants!$A$1:$F$600,5,FALSE)</f>
        <v>F</v>
      </c>
      <c r="J18" s="74">
        <f>+VLOOKUP(F18,Participants!$A$1:$F$600,3,FALSE)</f>
        <v>6</v>
      </c>
      <c r="K18" s="54" t="str">
        <f>+VLOOKUP(F18,Participants!$A$1:$G$600,7,FALSE)</f>
        <v>JV GIRLS</v>
      </c>
      <c r="L18" s="117">
        <f t="shared" si="1"/>
        <v>5</v>
      </c>
      <c r="M18" s="74">
        <v>4</v>
      </c>
      <c r="N18" s="49">
        <v>22</v>
      </c>
      <c r="O18" s="49">
        <v>6</v>
      </c>
    </row>
    <row r="19" spans="1:15" ht="14.25" customHeight="1">
      <c r="A19" s="114"/>
      <c r="B19" s="130" t="s">
        <v>865</v>
      </c>
      <c r="C19" s="130" t="s">
        <v>859</v>
      </c>
      <c r="D19" s="130" t="s">
        <v>753</v>
      </c>
      <c r="E19" s="130"/>
      <c r="F19" s="130">
        <v>1035</v>
      </c>
      <c r="G19" s="79" t="str">
        <f>+VLOOKUP(F19,Participants!$A$1:$F$600,2,FALSE)</f>
        <v>Gigi Colafella</v>
      </c>
      <c r="H19" s="79" t="str">
        <f>+VLOOKUP(F19,Participants!$A$1:$F$600,4,FALSE)</f>
        <v>KIL</v>
      </c>
      <c r="I19" s="79" t="str">
        <f>+VLOOKUP(F19,Participants!$A$1:$F$600,5,FALSE)</f>
        <v xml:space="preserve">F </v>
      </c>
      <c r="J19" s="79">
        <f>+VLOOKUP(F19,Participants!$A$1:$F$600,3,FALSE)</f>
        <v>6</v>
      </c>
      <c r="K19" s="54" t="str">
        <f>+VLOOKUP(F19,Participants!$A$1:$G$600,7,FALSE)</f>
        <v>JV GIRLS</v>
      </c>
      <c r="L19" s="117">
        <f t="shared" si="1"/>
        <v>6</v>
      </c>
      <c r="M19" s="79">
        <v>3</v>
      </c>
      <c r="N19" s="113">
        <v>22</v>
      </c>
      <c r="O19" s="113">
        <v>2</v>
      </c>
    </row>
    <row r="20" spans="1:15" ht="14.25" customHeight="1">
      <c r="A20" s="109"/>
      <c r="B20" s="130" t="s">
        <v>802</v>
      </c>
      <c r="C20" s="130" t="s">
        <v>838</v>
      </c>
      <c r="D20" s="130" t="s">
        <v>839</v>
      </c>
      <c r="E20" s="130"/>
      <c r="F20" s="130">
        <v>590</v>
      </c>
      <c r="G20" s="79" t="str">
        <f>+VLOOKUP(F20,Participants!$A$1:$F$600,2,FALSE)</f>
        <v>Gina Talarico</v>
      </c>
      <c r="H20" s="79" t="str">
        <f>+VLOOKUP(F20,Participants!$A$1:$F$600,4,FALSE)</f>
        <v>BFS</v>
      </c>
      <c r="I20" s="79" t="str">
        <f>+VLOOKUP(F20,Participants!$A$1:$F$600,5,FALSE)</f>
        <v>F</v>
      </c>
      <c r="J20" s="79">
        <f>+VLOOKUP(F20,Participants!$A$1:$F$600,3,FALSE)</f>
        <v>6</v>
      </c>
      <c r="K20" s="54" t="str">
        <f>+VLOOKUP(F20,Participants!$A$1:$G$600,7,FALSE)</f>
        <v>JV GIRLS</v>
      </c>
      <c r="L20" s="117">
        <f t="shared" si="1"/>
        <v>7</v>
      </c>
      <c r="M20" s="79">
        <v>2</v>
      </c>
      <c r="N20" s="113">
        <v>21</v>
      </c>
      <c r="O20" s="113">
        <v>1</v>
      </c>
    </row>
    <row r="21" spans="1:15" ht="14.25" customHeight="1">
      <c r="A21" s="114"/>
      <c r="B21" s="130" t="s">
        <v>764</v>
      </c>
      <c r="C21" s="130" t="s">
        <v>842</v>
      </c>
      <c r="D21" s="130" t="s">
        <v>832</v>
      </c>
      <c r="E21" s="130"/>
      <c r="F21" s="130">
        <v>1042</v>
      </c>
      <c r="G21" s="79" t="str">
        <f>+VLOOKUP(F21,Participants!$A$1:$F$600,2,FALSE)</f>
        <v>Addison Thiel</v>
      </c>
      <c r="H21" s="79" t="str">
        <f>+VLOOKUP(F21,Participants!$A$1:$F$600,4,FALSE)</f>
        <v>KIL</v>
      </c>
      <c r="I21" s="79" t="str">
        <f>+VLOOKUP(F21,Participants!$A$1:$F$600,5,FALSE)</f>
        <v xml:space="preserve">F </v>
      </c>
      <c r="J21" s="79">
        <f>+VLOOKUP(F21,Participants!$A$1:$F$600,3,FALSE)</f>
        <v>6</v>
      </c>
      <c r="K21" s="54" t="str">
        <f>+VLOOKUP(F21,Participants!$A$1:$G$600,7,FALSE)</f>
        <v>JV GIRLS</v>
      </c>
      <c r="L21" s="117">
        <f t="shared" si="1"/>
        <v>8</v>
      </c>
      <c r="M21" s="79">
        <v>1</v>
      </c>
      <c r="N21" s="113">
        <v>20</v>
      </c>
      <c r="O21" s="113">
        <v>9.5</v>
      </c>
    </row>
    <row r="22" spans="1:15" ht="14.25" customHeight="1">
      <c r="A22" s="109"/>
      <c r="B22" s="145" t="s">
        <v>778</v>
      </c>
      <c r="C22" s="145" t="s">
        <v>829</v>
      </c>
      <c r="D22" s="145" t="s">
        <v>859</v>
      </c>
      <c r="E22" s="145"/>
      <c r="F22" s="145">
        <v>587</v>
      </c>
      <c r="G22" s="74" t="str">
        <f>+VLOOKUP(F22,Participants!$A$1:$F$600,2,FALSE)</f>
        <v>Caroline Sell</v>
      </c>
      <c r="H22" s="74" t="str">
        <f>+VLOOKUP(F22,Participants!$A$1:$F$600,4,FALSE)</f>
        <v>BFS</v>
      </c>
      <c r="I22" s="74" t="str">
        <f>+VLOOKUP(F22,Participants!$A$1:$F$600,5,FALSE)</f>
        <v>F</v>
      </c>
      <c r="J22" s="74">
        <f>+VLOOKUP(F22,Participants!$A$1:$F$600,3,FALSE)</f>
        <v>6</v>
      </c>
      <c r="K22" s="54" t="str">
        <f>+VLOOKUP(F22,Participants!$A$1:$G$600,7,FALSE)</f>
        <v>JV GIRLS</v>
      </c>
      <c r="L22" s="117">
        <f t="shared" si="1"/>
        <v>9</v>
      </c>
      <c r="M22" s="74"/>
      <c r="N22" s="49">
        <v>20</v>
      </c>
      <c r="O22" s="49">
        <v>0.5</v>
      </c>
    </row>
    <row r="23" spans="1:15" ht="14.25" customHeight="1">
      <c r="A23" s="114"/>
      <c r="B23" s="130" t="s">
        <v>786</v>
      </c>
      <c r="C23" s="130" t="s">
        <v>787</v>
      </c>
      <c r="D23" s="130" t="s">
        <v>788</v>
      </c>
      <c r="E23" s="130"/>
      <c r="F23" s="130">
        <v>878</v>
      </c>
      <c r="G23" s="79" t="str">
        <f>+VLOOKUP(F23,Participants!$A$1:$F$600,2,FALSE)</f>
        <v>Zienna Berarducci</v>
      </c>
      <c r="H23" s="79" t="str">
        <f>+VLOOKUP(F23,Participants!$A$1:$F$600,4,FALSE)</f>
        <v>SSPP</v>
      </c>
      <c r="I23" s="79" t="str">
        <f>+VLOOKUP(F23,Participants!$A$1:$F$600,5,FALSE)</f>
        <v>F</v>
      </c>
      <c r="J23" s="79">
        <f>+VLOOKUP(F23,Participants!$A$1:$F$600,3,FALSE)</f>
        <v>4</v>
      </c>
      <c r="K23" s="54" t="s">
        <v>131</v>
      </c>
      <c r="L23" s="117">
        <f t="shared" si="1"/>
        <v>10</v>
      </c>
      <c r="M23" s="79"/>
      <c r="N23" s="113">
        <v>19</v>
      </c>
      <c r="O23" s="113">
        <v>10.5</v>
      </c>
    </row>
    <row r="24" spans="1:15" ht="14.25" customHeight="1">
      <c r="A24" s="109"/>
      <c r="B24" s="130" t="s">
        <v>844</v>
      </c>
      <c r="C24" s="130" t="s">
        <v>845</v>
      </c>
      <c r="D24" s="130" t="s">
        <v>846</v>
      </c>
      <c r="E24" s="130"/>
      <c r="F24" s="130">
        <v>1033</v>
      </c>
      <c r="G24" s="79" t="str">
        <f>+VLOOKUP(F24,Participants!$A$1:$F$600,2,FALSE)</f>
        <v>Mia Liscinsky</v>
      </c>
      <c r="H24" s="79" t="str">
        <f>+VLOOKUP(F24,Participants!$A$1:$F$600,4,FALSE)</f>
        <v>KIL</v>
      </c>
      <c r="I24" s="79" t="str">
        <f>+VLOOKUP(F24,Participants!$A$1:$F$600,5,FALSE)</f>
        <v xml:space="preserve">F </v>
      </c>
      <c r="J24" s="79">
        <f>+VLOOKUP(F24,Participants!$A$1:$F$600,3,FALSE)</f>
        <v>6</v>
      </c>
      <c r="K24" s="54" t="str">
        <f>+VLOOKUP(F24,Participants!$A$1:$G$600,7,FALSE)</f>
        <v>JV GIRLS</v>
      </c>
      <c r="L24" s="117">
        <f t="shared" si="1"/>
        <v>11</v>
      </c>
      <c r="M24" s="79"/>
      <c r="N24" s="113">
        <v>19</v>
      </c>
      <c r="O24" s="113">
        <v>7</v>
      </c>
    </row>
    <row r="25" spans="1:15" ht="14.25" customHeight="1">
      <c r="A25" s="114"/>
      <c r="B25" s="145" t="s">
        <v>826</v>
      </c>
      <c r="C25" s="145" t="s">
        <v>827</v>
      </c>
      <c r="D25" s="145" t="s">
        <v>822</v>
      </c>
      <c r="E25" s="145"/>
      <c r="F25" s="145">
        <v>1021</v>
      </c>
      <c r="G25" s="74" t="str">
        <f>+VLOOKUP(F25,Participants!$A$1:$F$600,2,FALSE)</f>
        <v>Chloe Cole</v>
      </c>
      <c r="H25" s="74" t="str">
        <f>+VLOOKUP(F25,Participants!$A$1:$F$600,4,FALSE)</f>
        <v>KIL</v>
      </c>
      <c r="I25" s="74" t="str">
        <f>+VLOOKUP(F25,Participants!$A$1:$F$600,5,FALSE)</f>
        <v xml:space="preserve">F </v>
      </c>
      <c r="J25" s="74">
        <f>+VLOOKUP(F25,Participants!$A$1:$F$600,3,FALSE)</f>
        <v>5</v>
      </c>
      <c r="K25" s="54" t="str">
        <f>+VLOOKUP(F25,Participants!$A$1:$G$600,7,FALSE)</f>
        <v>JV GIRLS</v>
      </c>
      <c r="L25" s="117">
        <f t="shared" si="1"/>
        <v>12</v>
      </c>
      <c r="M25" s="74"/>
      <c r="N25" s="49">
        <v>19</v>
      </c>
      <c r="O25" s="49">
        <v>2.5</v>
      </c>
    </row>
    <row r="26" spans="1:15" ht="14.25" customHeight="1">
      <c r="A26" s="109"/>
      <c r="B26" s="145" t="s">
        <v>814</v>
      </c>
      <c r="C26" s="145" t="s">
        <v>815</v>
      </c>
      <c r="D26" s="145" t="s">
        <v>816</v>
      </c>
      <c r="E26" s="145"/>
      <c r="F26" s="145">
        <v>1041</v>
      </c>
      <c r="G26" s="74" t="str">
        <f>+VLOOKUP(F26,Participants!$A$1:$F$600,2,FALSE)</f>
        <v>Anna Morris</v>
      </c>
      <c r="H26" s="74" t="str">
        <f>+VLOOKUP(F26,Participants!$A$1:$F$600,4,FALSE)</f>
        <v>KIL</v>
      </c>
      <c r="I26" s="74" t="str">
        <f>+VLOOKUP(F26,Participants!$A$1:$F$600,5,FALSE)</f>
        <v xml:space="preserve">F </v>
      </c>
      <c r="J26" s="74">
        <f>+VLOOKUP(F26,Participants!$A$1:$F$600,3,FALSE)</f>
        <v>6</v>
      </c>
      <c r="K26" s="54" t="str">
        <f>+VLOOKUP(F26,Participants!$A$1:$G$600,7,FALSE)</f>
        <v>JV GIRLS</v>
      </c>
      <c r="L26" s="117">
        <f t="shared" si="1"/>
        <v>13</v>
      </c>
      <c r="M26" s="74"/>
      <c r="N26" s="49">
        <v>18</v>
      </c>
      <c r="O26" s="49">
        <v>6.5</v>
      </c>
    </row>
    <row r="27" spans="1:15" ht="14.25" customHeight="1">
      <c r="A27" s="114"/>
      <c r="B27" s="115" t="s">
        <v>821</v>
      </c>
      <c r="C27" s="115" t="s">
        <v>780</v>
      </c>
      <c r="D27" s="115" t="s">
        <v>843</v>
      </c>
      <c r="E27" s="116"/>
      <c r="F27" s="115">
        <v>1025</v>
      </c>
      <c r="G27" s="74" t="str">
        <f>+VLOOKUP(F27,Participants!$A$1:$F$600,2,FALSE)</f>
        <v>Elle Degnan</v>
      </c>
      <c r="H27" s="74" t="str">
        <f>+VLOOKUP(F27,Participants!$A$1:$F$600,4,FALSE)</f>
        <v>KIL</v>
      </c>
      <c r="I27" s="74" t="str">
        <f>+VLOOKUP(F27,Participants!$A$1:$F$600,5,FALSE)</f>
        <v xml:space="preserve">F </v>
      </c>
      <c r="J27" s="74">
        <f>+VLOOKUP(F27,Participants!$A$1:$F$600,3,FALSE)</f>
        <v>5</v>
      </c>
      <c r="K27" s="54" t="str">
        <f>+VLOOKUP(F27,Participants!$A$1:$G$600,7,FALSE)</f>
        <v>JV GIRLS</v>
      </c>
      <c r="L27" s="117">
        <f t="shared" si="1"/>
        <v>14</v>
      </c>
      <c r="M27" s="74"/>
      <c r="N27" s="49">
        <v>18</v>
      </c>
      <c r="O27" s="49">
        <v>1</v>
      </c>
    </row>
    <row r="28" spans="1:15" ht="14.25" customHeight="1">
      <c r="A28" s="109"/>
      <c r="B28" s="145" t="s">
        <v>820</v>
      </c>
      <c r="C28" s="145" t="s">
        <v>821</v>
      </c>
      <c r="D28" s="145" t="s">
        <v>822</v>
      </c>
      <c r="E28" s="145"/>
      <c r="F28" s="145">
        <v>1024</v>
      </c>
      <c r="G28" s="74" t="str">
        <f>+VLOOKUP(F28,Participants!$A$1:$F$600,2,FALSE)</f>
        <v>Jada Lichtenwalter</v>
      </c>
      <c r="H28" s="74" t="str">
        <f>+VLOOKUP(F28,Participants!$A$1:$F$600,4,FALSE)</f>
        <v>KIL</v>
      </c>
      <c r="I28" s="74" t="str">
        <f>+VLOOKUP(F28,Participants!$A$1:$F$600,5,FALSE)</f>
        <v xml:space="preserve">F </v>
      </c>
      <c r="J28" s="74">
        <f>+VLOOKUP(F28,Participants!$A$1:$F$600,3,FALSE)</f>
        <v>5</v>
      </c>
      <c r="K28" s="54" t="str">
        <f>+VLOOKUP(F28,Participants!$A$1:$G$600,7,FALSE)</f>
        <v>JV GIRLS</v>
      </c>
      <c r="L28" s="117">
        <f t="shared" si="1"/>
        <v>15</v>
      </c>
      <c r="M28" s="74"/>
      <c r="N28" s="49">
        <v>17</v>
      </c>
      <c r="O28" s="49">
        <v>11</v>
      </c>
    </row>
    <row r="29" spans="1:15" ht="14.25" customHeight="1">
      <c r="A29" s="114"/>
      <c r="B29" s="115" t="s">
        <v>840</v>
      </c>
      <c r="C29" s="115" t="s">
        <v>841</v>
      </c>
      <c r="D29" s="115" t="s">
        <v>841</v>
      </c>
      <c r="E29" s="116"/>
      <c r="F29" s="115">
        <v>583</v>
      </c>
      <c r="G29" s="74" t="str">
        <f>+VLOOKUP(F29,Participants!$A$1:$F$600,2,FALSE)</f>
        <v>Sarah Mlecko</v>
      </c>
      <c r="H29" s="74" t="str">
        <f>+VLOOKUP(F29,Participants!$A$1:$F$600,4,FALSE)</f>
        <v>BFS</v>
      </c>
      <c r="I29" s="74" t="str">
        <f>+VLOOKUP(F29,Participants!$A$1:$F$600,5,FALSE)</f>
        <v>F</v>
      </c>
      <c r="J29" s="74">
        <f>+VLOOKUP(F29,Participants!$A$1:$F$600,3,FALSE)</f>
        <v>5</v>
      </c>
      <c r="K29" s="54" t="str">
        <f>+VLOOKUP(F29,Participants!$A$1:$G$600,7,FALSE)</f>
        <v>JV GIRLS</v>
      </c>
      <c r="L29" s="117">
        <f t="shared" si="1"/>
        <v>16</v>
      </c>
      <c r="M29" s="74"/>
      <c r="N29" s="49">
        <v>16</v>
      </c>
      <c r="O29" s="49">
        <v>10</v>
      </c>
    </row>
    <row r="30" spans="1:15" ht="14.25" customHeight="1">
      <c r="A30" s="109"/>
      <c r="B30" s="130" t="s">
        <v>791</v>
      </c>
      <c r="C30" s="130" t="s">
        <v>792</v>
      </c>
      <c r="D30" s="130" t="s">
        <v>793</v>
      </c>
      <c r="E30" s="130"/>
      <c r="F30" s="130">
        <v>206</v>
      </c>
      <c r="G30" s="79" t="str">
        <f>+VLOOKUP(F30,Participants!$A$1:$F$600,2,FALSE)</f>
        <v>Francesca Dambrogio</v>
      </c>
      <c r="H30" s="79" t="str">
        <f>+VLOOKUP(F30,Participants!$A$1:$F$600,4,FALSE)</f>
        <v>AMA</v>
      </c>
      <c r="I30" s="79" t="str">
        <f>+VLOOKUP(F30,Participants!$A$1:$F$600,5,FALSE)</f>
        <v>F</v>
      </c>
      <c r="J30" s="79">
        <f>+VLOOKUP(F30,Participants!$A$1:$F$600,3,FALSE)</f>
        <v>6</v>
      </c>
      <c r="K30" s="54" t="str">
        <f>+VLOOKUP(F30,Participants!$A$1:$G$600,7,FALSE)</f>
        <v>JV GIRLS</v>
      </c>
      <c r="L30" s="117">
        <f t="shared" si="1"/>
        <v>17</v>
      </c>
      <c r="M30" s="79"/>
      <c r="N30" s="113">
        <v>14</v>
      </c>
      <c r="O30" s="113">
        <v>8</v>
      </c>
    </row>
    <row r="31" spans="1:15" ht="14.25" customHeight="1">
      <c r="A31" s="114"/>
      <c r="B31" s="145">
        <v>13.8</v>
      </c>
      <c r="C31" s="145" t="s">
        <v>847</v>
      </c>
      <c r="D31" s="145" t="s">
        <v>848</v>
      </c>
      <c r="E31" s="145"/>
      <c r="F31" s="145">
        <v>876</v>
      </c>
      <c r="G31" s="74" t="str">
        <f>+VLOOKUP(F31,Participants!$A$1:$F$600,2,FALSE)</f>
        <v>Remy Petrick</v>
      </c>
      <c r="H31" s="74" t="str">
        <f>+VLOOKUP(F31,Participants!$A$1:$F$600,4,FALSE)</f>
        <v>SSPP</v>
      </c>
      <c r="I31" s="74" t="str">
        <f>+VLOOKUP(F31,Participants!$A$1:$F$600,5,FALSE)</f>
        <v>F</v>
      </c>
      <c r="J31" s="74">
        <f>+VLOOKUP(F31,Participants!$A$1:$F$600,3,FALSE)</f>
        <v>3</v>
      </c>
      <c r="K31" s="54" t="s">
        <v>131</v>
      </c>
      <c r="L31" s="117">
        <f t="shared" si="1"/>
        <v>18</v>
      </c>
      <c r="M31" s="74"/>
      <c r="N31" s="49">
        <v>13</v>
      </c>
      <c r="O31" s="49">
        <v>8</v>
      </c>
    </row>
    <row r="32" spans="1:15" ht="14.25" customHeight="1">
      <c r="A32" s="114"/>
      <c r="B32" s="145"/>
      <c r="C32" s="145"/>
      <c r="D32" s="145"/>
      <c r="E32" s="145"/>
      <c r="F32" s="145"/>
      <c r="G32" s="74"/>
      <c r="H32" s="74"/>
      <c r="I32" s="74"/>
      <c r="J32" s="74"/>
      <c r="K32" s="54"/>
      <c r="L32" s="150"/>
      <c r="M32" s="74"/>
      <c r="N32" s="49"/>
      <c r="O32" s="49"/>
    </row>
    <row r="33" spans="1:15" ht="14.25" customHeight="1">
      <c r="A33" s="109"/>
      <c r="B33" s="110" t="s">
        <v>851</v>
      </c>
      <c r="C33" s="110" t="s">
        <v>852</v>
      </c>
      <c r="D33" s="110" t="s">
        <v>853</v>
      </c>
      <c r="E33" s="111"/>
      <c r="F33" s="110">
        <v>617</v>
      </c>
      <c r="G33" s="79" t="str">
        <f>+VLOOKUP(F33,Participants!$A$1:$F$600,2,FALSE)</f>
        <v>Ryan Snyder</v>
      </c>
      <c r="H33" s="79" t="str">
        <f>+VLOOKUP(F33,Participants!$A$1:$F$600,4,FALSE)</f>
        <v>BFS</v>
      </c>
      <c r="I33" s="79" t="str">
        <f>+VLOOKUP(F33,Participants!$A$1:$F$600,5,FALSE)</f>
        <v>M</v>
      </c>
      <c r="J33" s="79">
        <f>+VLOOKUP(F33,Participants!$A$1:$F$600,3,FALSE)</f>
        <v>7</v>
      </c>
      <c r="K33" s="54" t="str">
        <f>+VLOOKUP(F33,Participants!$A$1:$G$600,7,FALSE)</f>
        <v>VARSITY BOYS</v>
      </c>
      <c r="L33" s="112">
        <v>1</v>
      </c>
      <c r="M33" s="79">
        <v>10</v>
      </c>
      <c r="N33" s="113">
        <v>29</v>
      </c>
      <c r="O33" s="113">
        <v>1</v>
      </c>
    </row>
    <row r="34" spans="1:15" ht="14.25" customHeight="1">
      <c r="A34" s="114"/>
      <c r="B34" s="130" t="s">
        <v>867</v>
      </c>
      <c r="C34" s="130" t="s">
        <v>868</v>
      </c>
      <c r="D34" s="130" t="s">
        <v>869</v>
      </c>
      <c r="E34" s="130"/>
      <c r="F34" s="130">
        <v>616</v>
      </c>
      <c r="G34" s="79" t="str">
        <f>+VLOOKUP(F34,Participants!$A$1:$F$600,2,FALSE)</f>
        <v>Christopher Ramaley</v>
      </c>
      <c r="H34" s="79" t="str">
        <f>+VLOOKUP(F34,Participants!$A$1:$F$600,4,FALSE)</f>
        <v>BFS</v>
      </c>
      <c r="I34" s="79" t="str">
        <f>+VLOOKUP(F34,Participants!$A$1:$F$600,5,FALSE)</f>
        <v>M</v>
      </c>
      <c r="J34" s="79">
        <f>+VLOOKUP(F34,Participants!$A$1:$F$600,3,FALSE)</f>
        <v>8</v>
      </c>
      <c r="K34" s="54" t="str">
        <f>+VLOOKUP(F34,Participants!$A$1:$G$600,7,FALSE)</f>
        <v>VARSITY BOYS</v>
      </c>
      <c r="L34" s="151">
        <f>L33+1</f>
        <v>2</v>
      </c>
      <c r="M34" s="79">
        <v>8</v>
      </c>
      <c r="N34" s="113">
        <v>28</v>
      </c>
      <c r="O34" s="113">
        <v>8.5</v>
      </c>
    </row>
    <row r="35" spans="1:15" ht="14.25" customHeight="1">
      <c r="A35" s="109"/>
      <c r="B35" s="145" t="s">
        <v>854</v>
      </c>
      <c r="C35" s="145" t="s">
        <v>855</v>
      </c>
      <c r="D35" s="145" t="s">
        <v>856</v>
      </c>
      <c r="E35" s="145"/>
      <c r="F35" s="145">
        <v>1083</v>
      </c>
      <c r="G35" s="74" t="str">
        <f>+VLOOKUP(F35,Participants!$A$1:$F$600,2,FALSE)</f>
        <v>Alex Weber</v>
      </c>
      <c r="H35" s="74" t="str">
        <f>+VLOOKUP(F35,Participants!$A$1:$F$600,4,FALSE)</f>
        <v>KIL</v>
      </c>
      <c r="I35" s="74" t="str">
        <f>+VLOOKUP(F35,Participants!$A$1:$F$600,5,FALSE)</f>
        <v>M</v>
      </c>
      <c r="J35" s="74">
        <f>+VLOOKUP(F35,Participants!$A$1:$F$600,3,FALSE)</f>
        <v>8</v>
      </c>
      <c r="K35" s="54" t="str">
        <f>+VLOOKUP(F35,Participants!$A$1:$G$600,7,FALSE)</f>
        <v>VARSITY BOYS</v>
      </c>
      <c r="L35" s="151">
        <f t="shared" ref="L35:L44" si="2">L34+1</f>
        <v>3</v>
      </c>
      <c r="M35" s="74">
        <v>6</v>
      </c>
      <c r="N35" s="49">
        <v>28</v>
      </c>
      <c r="O35" s="49">
        <v>3</v>
      </c>
    </row>
    <row r="36" spans="1:15" ht="14.25" customHeight="1">
      <c r="A36" s="114"/>
      <c r="B36" s="130" t="s">
        <v>737</v>
      </c>
      <c r="C36" s="130" t="s">
        <v>811</v>
      </c>
      <c r="D36" s="130"/>
      <c r="E36" s="130"/>
      <c r="F36" s="130">
        <v>434</v>
      </c>
      <c r="G36" s="79" t="str">
        <f>+VLOOKUP(F36,Participants!$A$1:$F$600,2,FALSE)</f>
        <v>Nicholas Hatala</v>
      </c>
      <c r="H36" s="79" t="str">
        <f>+VLOOKUP(F36,Participants!$A$1:$F$600,4,FALSE)</f>
        <v>STT</v>
      </c>
      <c r="I36" s="79" t="str">
        <f>+VLOOKUP(F36,Participants!$A$1:$F$600,5,FALSE)</f>
        <v>M</v>
      </c>
      <c r="J36" s="79">
        <f>+VLOOKUP(F36,Participants!$A$1:$F$600,3,FALSE)</f>
        <v>7</v>
      </c>
      <c r="K36" s="54" t="str">
        <f>+VLOOKUP(F36,Participants!$A$1:$G$600,7,FALSE)</f>
        <v>VARSITY BOYS</v>
      </c>
      <c r="L36" s="151">
        <f t="shared" si="2"/>
        <v>4</v>
      </c>
      <c r="M36" s="79">
        <v>5</v>
      </c>
      <c r="N36" s="113">
        <v>25</v>
      </c>
      <c r="O36" s="113">
        <v>0</v>
      </c>
    </row>
    <row r="37" spans="1:15" ht="14.25" customHeight="1">
      <c r="A37" s="109"/>
      <c r="B37" s="145" t="s">
        <v>741</v>
      </c>
      <c r="C37" s="145" t="s">
        <v>746</v>
      </c>
      <c r="D37" s="145"/>
      <c r="E37" s="145"/>
      <c r="F37" s="145">
        <v>509</v>
      </c>
      <c r="G37" s="74" t="str">
        <f>+VLOOKUP(F37,Participants!$A$1:$F$600,2,FALSE)</f>
        <v>Tyler Horensky</v>
      </c>
      <c r="H37" s="74" t="str">
        <f>+VLOOKUP(F37,Participants!$A$1:$F$600,4,FALSE)</f>
        <v>STT</v>
      </c>
      <c r="I37" s="74" t="str">
        <f>+VLOOKUP(F37,Participants!$A$1:$F$600,5,FALSE)</f>
        <v>M</v>
      </c>
      <c r="J37" s="74">
        <f>+VLOOKUP(F37,Participants!$A$1:$F$600,3,FALSE)</f>
        <v>7</v>
      </c>
      <c r="K37" s="54" t="str">
        <f>+VLOOKUP(F37,Participants!$A$1:$G$600,7,FALSE)</f>
        <v>VARSITY BOYS</v>
      </c>
      <c r="L37" s="151">
        <f t="shared" si="2"/>
        <v>5</v>
      </c>
      <c r="M37" s="74">
        <v>4</v>
      </c>
      <c r="N37" s="49">
        <v>24</v>
      </c>
      <c r="O37" s="49">
        <v>8</v>
      </c>
    </row>
    <row r="38" spans="1:15" ht="14.25" customHeight="1">
      <c r="A38" s="114"/>
      <c r="B38" s="115" t="s">
        <v>809</v>
      </c>
      <c r="C38" s="115" t="s">
        <v>810</v>
      </c>
      <c r="D38" s="115" t="s">
        <v>774</v>
      </c>
      <c r="E38" s="116"/>
      <c r="F38" s="115">
        <v>1086</v>
      </c>
      <c r="G38" s="74" t="str">
        <f>+VLOOKUP(F38,Participants!$A$1:$F$600,2,FALSE)</f>
        <v>Owen McKernan</v>
      </c>
      <c r="H38" s="74" t="str">
        <f>+VLOOKUP(F38,Participants!$A$1:$F$600,4,FALSE)</f>
        <v>KIL</v>
      </c>
      <c r="I38" s="74" t="str">
        <f>+VLOOKUP(F38,Participants!$A$1:$F$600,5,FALSE)</f>
        <v>M</v>
      </c>
      <c r="J38" s="74">
        <f>+VLOOKUP(F38,Participants!$A$1:$F$600,3,FALSE)</f>
        <v>8</v>
      </c>
      <c r="K38" s="54" t="str">
        <f>+VLOOKUP(F38,Participants!$A$1:$G$600,7,FALSE)</f>
        <v>VARSITY BOYS</v>
      </c>
      <c r="L38" s="151">
        <f t="shared" si="2"/>
        <v>6</v>
      </c>
      <c r="M38" s="74">
        <v>3</v>
      </c>
      <c r="N38" s="49">
        <v>22</v>
      </c>
      <c r="O38" s="49">
        <v>3.5</v>
      </c>
    </row>
    <row r="39" spans="1:15" ht="14.25" customHeight="1">
      <c r="A39" s="109"/>
      <c r="B39" s="145" t="s">
        <v>830</v>
      </c>
      <c r="C39" s="145" t="s">
        <v>850</v>
      </c>
      <c r="D39" s="145" t="s">
        <v>842</v>
      </c>
      <c r="E39" s="145"/>
      <c r="F39" s="145">
        <v>1078</v>
      </c>
      <c r="G39" s="74" t="str">
        <f>+VLOOKUP(F39,Participants!$A$1:$F$600,2,FALSE)</f>
        <v>Louie Iaquinta</v>
      </c>
      <c r="H39" s="74" t="str">
        <f>+VLOOKUP(F39,Participants!$A$1:$F$600,4,FALSE)</f>
        <v>KIL</v>
      </c>
      <c r="I39" s="74" t="str">
        <f>+VLOOKUP(F39,Participants!$A$1:$F$600,5,FALSE)</f>
        <v>M</v>
      </c>
      <c r="J39" s="74">
        <f>+VLOOKUP(F39,Participants!$A$1:$F$600,3,FALSE)</f>
        <v>7</v>
      </c>
      <c r="K39" s="54" t="str">
        <f>+VLOOKUP(F39,Participants!$A$1:$G$600,7,FALSE)</f>
        <v>VARSITY BOYS</v>
      </c>
      <c r="L39" s="151">
        <f t="shared" si="2"/>
        <v>7</v>
      </c>
      <c r="M39" s="74">
        <v>2</v>
      </c>
      <c r="N39" s="49">
        <v>20</v>
      </c>
      <c r="O39" s="49">
        <v>9.5</v>
      </c>
    </row>
    <row r="40" spans="1:15" ht="14.25" customHeight="1">
      <c r="A40" s="114"/>
      <c r="B40" s="115" t="s">
        <v>783</v>
      </c>
      <c r="C40" s="115" t="s">
        <v>784</v>
      </c>
      <c r="D40" s="115" t="s">
        <v>785</v>
      </c>
      <c r="E40" s="116"/>
      <c r="F40" s="115">
        <v>892</v>
      </c>
      <c r="G40" s="74" t="str">
        <f>+VLOOKUP(F40,Participants!$A$1:$F$600,2,FALSE)</f>
        <v>Nick Masterson</v>
      </c>
      <c r="H40" s="74" t="str">
        <f>+VLOOKUP(F40,Participants!$A$1:$F$600,4,FALSE)</f>
        <v>SSPP</v>
      </c>
      <c r="I40" s="74" t="str">
        <f>+VLOOKUP(F40,Participants!$A$1:$F$600,5,FALSE)</f>
        <v>M</v>
      </c>
      <c r="J40" s="74">
        <f>+VLOOKUP(F40,Participants!$A$1:$F$600,3,FALSE)</f>
        <v>8</v>
      </c>
      <c r="K40" s="54" t="str">
        <f>+VLOOKUP(F40,Participants!$A$1:$G$600,7,FALSE)</f>
        <v>VARSITY BOYS</v>
      </c>
      <c r="L40" s="151">
        <f t="shared" si="2"/>
        <v>8</v>
      </c>
      <c r="M40" s="74">
        <v>1</v>
      </c>
      <c r="N40" s="49">
        <v>19</v>
      </c>
      <c r="O40" s="49">
        <v>11.5</v>
      </c>
    </row>
    <row r="41" spans="1:15" ht="14.25" customHeight="1">
      <c r="A41" s="109"/>
      <c r="B41" s="110" t="s">
        <v>834</v>
      </c>
      <c r="C41" s="110" t="s">
        <v>829</v>
      </c>
      <c r="D41" s="110" t="s">
        <v>835</v>
      </c>
      <c r="E41" s="111"/>
      <c r="F41" s="110">
        <v>982</v>
      </c>
      <c r="G41" s="79" t="str">
        <f>+VLOOKUP(F41,Participants!$A$1:$F$600,2,FALSE)</f>
        <v>Dylan Murray</v>
      </c>
      <c r="H41" s="79" t="str">
        <f>+VLOOKUP(F41,Participants!$A$1:$F$600,4,FALSE)</f>
        <v>BTA</v>
      </c>
      <c r="I41" s="79" t="str">
        <f>+VLOOKUP(F41,Participants!$A$1:$F$600,5,FALSE)</f>
        <v>M</v>
      </c>
      <c r="J41" s="79">
        <f>+VLOOKUP(F41,Participants!$A$1:$F$600,3,FALSE)</f>
        <v>7</v>
      </c>
      <c r="K41" s="54" t="str">
        <f>+VLOOKUP(F41,Participants!$A$1:$G$600,7,FALSE)</f>
        <v>VARSITY BOYS</v>
      </c>
      <c r="L41" s="151">
        <f t="shared" si="2"/>
        <v>9</v>
      </c>
      <c r="M41" s="79"/>
      <c r="N41" s="113">
        <v>19</v>
      </c>
      <c r="O41" s="113">
        <v>5</v>
      </c>
    </row>
    <row r="42" spans="1:15" ht="14.25" customHeight="1">
      <c r="A42" s="114"/>
      <c r="B42" s="130" t="s">
        <v>789</v>
      </c>
      <c r="C42" s="130" t="s">
        <v>829</v>
      </c>
      <c r="D42" s="130" t="s">
        <v>830</v>
      </c>
      <c r="E42" s="130"/>
      <c r="F42" s="130">
        <v>980</v>
      </c>
      <c r="G42" s="79" t="str">
        <f>+VLOOKUP(F42,Participants!$A$1:$F$600,2,FALSE)</f>
        <v>Jack Kandravy</v>
      </c>
      <c r="H42" s="79" t="str">
        <f>+VLOOKUP(F42,Participants!$A$1:$F$600,4,FALSE)</f>
        <v>BTA</v>
      </c>
      <c r="I42" s="79" t="str">
        <f>+VLOOKUP(F42,Participants!$A$1:$F$600,5,FALSE)</f>
        <v>M</v>
      </c>
      <c r="J42" s="79">
        <f>+VLOOKUP(F42,Participants!$A$1:$F$600,3,FALSE)</f>
        <v>7</v>
      </c>
      <c r="K42" s="54" t="str">
        <f>+VLOOKUP(F42,Participants!$A$1:$G$600,7,FALSE)</f>
        <v>VARSITY BOYS</v>
      </c>
      <c r="L42" s="151">
        <f t="shared" si="2"/>
        <v>10</v>
      </c>
      <c r="M42" s="79"/>
      <c r="N42" s="113">
        <v>18</v>
      </c>
      <c r="O42" s="113">
        <v>11</v>
      </c>
    </row>
    <row r="43" spans="1:15" ht="14.25" customHeight="1">
      <c r="A43" s="109"/>
      <c r="B43" s="145" t="s">
        <v>866</v>
      </c>
      <c r="C43" s="145" t="s">
        <v>824</v>
      </c>
      <c r="D43" s="145" t="s">
        <v>835</v>
      </c>
      <c r="E43" s="145"/>
      <c r="F43" s="145">
        <v>613</v>
      </c>
      <c r="G43" s="74" t="str">
        <f>+VLOOKUP(F43,Participants!$A$1:$F$600,2,FALSE)</f>
        <v>Erik Lindenfelser</v>
      </c>
      <c r="H43" s="74" t="str">
        <f>+VLOOKUP(F43,Participants!$A$1:$F$600,4,FALSE)</f>
        <v>BFS</v>
      </c>
      <c r="I43" s="74" t="str">
        <f>+VLOOKUP(F43,Participants!$A$1:$F$600,5,FALSE)</f>
        <v>M</v>
      </c>
      <c r="J43" s="74">
        <f>+VLOOKUP(F43,Participants!$A$1:$F$600,3,FALSE)</f>
        <v>7</v>
      </c>
      <c r="K43" s="54" t="str">
        <f>+VLOOKUP(F43,Participants!$A$1:$G$600,7,FALSE)</f>
        <v>VARSITY BOYS</v>
      </c>
      <c r="L43" s="151">
        <f t="shared" si="2"/>
        <v>11</v>
      </c>
      <c r="M43" s="74"/>
      <c r="N43" s="49">
        <v>18</v>
      </c>
      <c r="O43" s="49">
        <v>9</v>
      </c>
    </row>
    <row r="44" spans="1:15" ht="14.25" customHeight="1">
      <c r="A44" s="114"/>
      <c r="B44" s="115" t="s">
        <v>831</v>
      </c>
      <c r="C44" s="115" t="s">
        <v>832</v>
      </c>
      <c r="D44" s="115" t="s">
        <v>833</v>
      </c>
      <c r="E44" s="116"/>
      <c r="F44" s="115">
        <v>977</v>
      </c>
      <c r="G44" s="74" t="str">
        <f>+VLOOKUP(F44,Participants!$A$1:$F$600,2,FALSE)</f>
        <v>Jacob Bridgeman</v>
      </c>
      <c r="H44" s="74" t="str">
        <f>+VLOOKUP(F44,Participants!$A$1:$F$600,4,FALSE)</f>
        <v>BTA</v>
      </c>
      <c r="I44" s="74" t="str">
        <f>+VLOOKUP(F44,Participants!$A$1:$F$600,5,FALSE)</f>
        <v>M</v>
      </c>
      <c r="J44" s="74">
        <f>+VLOOKUP(F44,Participants!$A$1:$F$600,3,FALSE)</f>
        <v>7</v>
      </c>
      <c r="K44" s="54" t="str">
        <f>+VLOOKUP(F44,Participants!$A$1:$G$600,7,FALSE)</f>
        <v>VARSITY BOYS</v>
      </c>
      <c r="L44" s="151">
        <f t="shared" si="2"/>
        <v>12</v>
      </c>
      <c r="M44" s="74"/>
      <c r="N44" s="49">
        <v>18</v>
      </c>
      <c r="O44" s="49">
        <v>8.5</v>
      </c>
    </row>
    <row r="45" spans="1:15" ht="14.25" customHeight="1">
      <c r="A45" s="109"/>
      <c r="B45" s="110" t="s">
        <v>823</v>
      </c>
      <c r="C45" s="110" t="s">
        <v>824</v>
      </c>
      <c r="D45" s="110" t="s">
        <v>825</v>
      </c>
      <c r="E45" s="111"/>
      <c r="F45" s="110">
        <v>1077</v>
      </c>
      <c r="G45" s="79" t="str">
        <f>+VLOOKUP(F45,Participants!$A$1:$F$600,2,FALSE)</f>
        <v>Jeremy Lichtenwalter</v>
      </c>
      <c r="H45" s="79" t="str">
        <f>+VLOOKUP(F45,Participants!$A$1:$F$600,4,FALSE)</f>
        <v>KIL</v>
      </c>
      <c r="I45" s="79" t="str">
        <f>+VLOOKUP(F45,Participants!$A$1:$F$600,5,FALSE)</f>
        <v>M</v>
      </c>
      <c r="J45" s="79">
        <f>+VLOOKUP(F45,Participants!$A$1:$F$600,3,FALSE)</f>
        <v>7</v>
      </c>
      <c r="K45" s="54" t="str">
        <f>+VLOOKUP(F45,Participants!$A$1:$G$600,7,FALSE)</f>
        <v>VARSITY BOYS</v>
      </c>
      <c r="L45" s="112"/>
      <c r="M45" s="79"/>
      <c r="N45" s="113">
        <v>18</v>
      </c>
      <c r="O45" s="113">
        <v>0</v>
      </c>
    </row>
    <row r="46" spans="1:15" ht="14.25" customHeight="1">
      <c r="A46" s="109"/>
      <c r="B46" s="130"/>
      <c r="C46" s="130"/>
      <c r="D46" s="130"/>
      <c r="E46" s="130"/>
      <c r="F46" s="130"/>
      <c r="G46" s="79"/>
      <c r="H46" s="79"/>
      <c r="I46" s="79"/>
      <c r="J46" s="79"/>
      <c r="K46" s="54"/>
      <c r="L46" s="112"/>
      <c r="M46" s="79"/>
      <c r="N46" s="113"/>
      <c r="O46" s="113"/>
    </row>
    <row r="47" spans="1:15" ht="14.25" customHeight="1">
      <c r="A47" s="114"/>
      <c r="B47" s="130" t="s">
        <v>817</v>
      </c>
      <c r="C47" s="130" t="s">
        <v>818</v>
      </c>
      <c r="D47" s="130" t="s">
        <v>819</v>
      </c>
      <c r="E47" s="130"/>
      <c r="F47" s="130">
        <v>608</v>
      </c>
      <c r="G47" s="79" t="str">
        <f>+VLOOKUP(F47,Participants!$A$1:$F$600,2,FALSE)</f>
        <v>Jocelyn roofner</v>
      </c>
      <c r="H47" s="79" t="str">
        <f>+VLOOKUP(F47,Participants!$A$1:$F$600,4,FALSE)</f>
        <v>BFS</v>
      </c>
      <c r="I47" s="79" t="str">
        <f>+VLOOKUP(F47,Participants!$A$1:$F$600,5,FALSE)</f>
        <v>F</v>
      </c>
      <c r="J47" s="79">
        <f>+VLOOKUP(F47,Participants!$A$1:$F$600,3,FALSE)</f>
        <v>7</v>
      </c>
      <c r="K47" s="54" t="str">
        <f>+VLOOKUP(F47,Participants!$A$1:$G$600,7,FALSE)</f>
        <v>VARSITY GIRLS</v>
      </c>
      <c r="L47" s="151">
        <v>1</v>
      </c>
      <c r="M47" s="79">
        <v>10</v>
      </c>
      <c r="N47" s="113">
        <v>31</v>
      </c>
      <c r="O47" s="113">
        <v>5</v>
      </c>
    </row>
    <row r="48" spans="1:15" ht="14.25" customHeight="1">
      <c r="A48" s="109"/>
      <c r="B48" s="110" t="s">
        <v>796</v>
      </c>
      <c r="C48" s="110" t="s">
        <v>797</v>
      </c>
      <c r="D48" s="110" t="s">
        <v>798</v>
      </c>
      <c r="E48" s="111"/>
      <c r="F48" s="110">
        <v>601</v>
      </c>
      <c r="G48" s="79" t="str">
        <f>+VLOOKUP(F48,Participants!$A$1:$F$600,2,FALSE)</f>
        <v>Lillian Best</v>
      </c>
      <c r="H48" s="79" t="str">
        <f>+VLOOKUP(F48,Participants!$A$1:$F$600,4,FALSE)</f>
        <v>BFS</v>
      </c>
      <c r="I48" s="79" t="str">
        <f>+VLOOKUP(F48,Participants!$A$1:$F$600,5,FALSE)</f>
        <v>F</v>
      </c>
      <c r="J48" s="79">
        <f>+VLOOKUP(F48,Participants!$A$1:$F$600,3,FALSE)</f>
        <v>8</v>
      </c>
      <c r="K48" s="54" t="str">
        <f>+VLOOKUP(F48,Participants!$A$1:$G$600,7,FALSE)</f>
        <v>VARSITY GIRLS</v>
      </c>
      <c r="L48" s="112">
        <f>L47+1</f>
        <v>2</v>
      </c>
      <c r="M48" s="79">
        <v>8</v>
      </c>
      <c r="N48" s="113">
        <v>29</v>
      </c>
      <c r="O48" s="113">
        <v>2.5</v>
      </c>
    </row>
    <row r="49" spans="1:25" ht="14.25" customHeight="1">
      <c r="A49" s="114"/>
      <c r="B49" s="115" t="s">
        <v>747</v>
      </c>
      <c r="C49" s="115" t="s">
        <v>799</v>
      </c>
      <c r="D49" s="115" t="s">
        <v>800</v>
      </c>
      <c r="E49" s="116"/>
      <c r="F49" s="115">
        <v>607</v>
      </c>
      <c r="G49" s="74" t="str">
        <f>+VLOOKUP(F49,Participants!$A$1:$F$600,2,FALSE)</f>
        <v>Alexa Risdon</v>
      </c>
      <c r="H49" s="74" t="str">
        <f>+VLOOKUP(F49,Participants!$A$1:$F$600,4,FALSE)</f>
        <v>BFS</v>
      </c>
      <c r="I49" s="74" t="str">
        <f>+VLOOKUP(F49,Participants!$A$1:$F$600,5,FALSE)</f>
        <v>F</v>
      </c>
      <c r="J49" s="74">
        <f>+VLOOKUP(F49,Participants!$A$1:$F$600,3,FALSE)</f>
        <v>8</v>
      </c>
      <c r="K49" s="54" t="str">
        <f>+VLOOKUP(F49,Participants!$A$1:$G$600,7,FALSE)</f>
        <v>VARSITY GIRLS</v>
      </c>
      <c r="L49" s="112">
        <f t="shared" ref="L49:L56" si="3">L48+1</f>
        <v>3</v>
      </c>
      <c r="M49" s="74">
        <v>6</v>
      </c>
      <c r="N49" s="49">
        <v>25</v>
      </c>
      <c r="O49" s="49">
        <v>8</v>
      </c>
    </row>
    <row r="50" spans="1:25" ht="14.25" customHeight="1">
      <c r="A50" s="109"/>
      <c r="B50" s="110" t="s">
        <v>737</v>
      </c>
      <c r="C50" s="110" t="s">
        <v>776</v>
      </c>
      <c r="D50" s="110" t="s">
        <v>777</v>
      </c>
      <c r="E50" s="111"/>
      <c r="F50" s="110">
        <v>1058</v>
      </c>
      <c r="G50" s="79" t="str">
        <f>+VLOOKUP(F50,Participants!$A$1:$F$600,2,FALSE)</f>
        <v>Alexa Stoltz</v>
      </c>
      <c r="H50" s="79" t="str">
        <f>+VLOOKUP(F50,Participants!$A$1:$F$600,4,FALSE)</f>
        <v>KIL</v>
      </c>
      <c r="I50" s="79" t="str">
        <f>+VLOOKUP(F50,Participants!$A$1:$F$600,5,FALSE)</f>
        <v xml:space="preserve">F </v>
      </c>
      <c r="J50" s="79">
        <f>+VLOOKUP(F50,Participants!$A$1:$F$600,3,FALSE)</f>
        <v>7</v>
      </c>
      <c r="K50" s="54" t="str">
        <f>+VLOOKUP(F50,Participants!$A$1:$G$600,7,FALSE)</f>
        <v>VARSITY GIRLS</v>
      </c>
      <c r="L50" s="112">
        <f t="shared" si="3"/>
        <v>4</v>
      </c>
      <c r="M50" s="79">
        <v>5</v>
      </c>
      <c r="N50" s="113">
        <v>25</v>
      </c>
      <c r="O50" s="113">
        <v>7.5</v>
      </c>
    </row>
    <row r="51" spans="1:25" ht="14.25" customHeight="1">
      <c r="A51" s="114"/>
      <c r="B51" s="130" t="s">
        <v>749</v>
      </c>
      <c r="C51" s="130" t="s">
        <v>807</v>
      </c>
      <c r="D51" s="130" t="s">
        <v>808</v>
      </c>
      <c r="E51" s="130"/>
      <c r="F51" s="130">
        <v>1059</v>
      </c>
      <c r="G51" s="79" t="str">
        <f>+VLOOKUP(F51,Participants!$A$1:$F$600,2,FALSE)</f>
        <v>Anna Pohl</v>
      </c>
      <c r="H51" s="79" t="str">
        <f>+VLOOKUP(F51,Participants!$A$1:$F$600,4,FALSE)</f>
        <v>KIL</v>
      </c>
      <c r="I51" s="79" t="str">
        <f>+VLOOKUP(F51,Participants!$A$1:$F$600,5,FALSE)</f>
        <v xml:space="preserve">F </v>
      </c>
      <c r="J51" s="79">
        <f>+VLOOKUP(F51,Participants!$A$1:$F$600,3,FALSE)</f>
        <v>7</v>
      </c>
      <c r="K51" s="54" t="str">
        <f>+VLOOKUP(F51,Participants!$A$1:$G$600,7,FALSE)</f>
        <v>VARSITY GIRLS</v>
      </c>
      <c r="L51" s="112">
        <f t="shared" si="3"/>
        <v>5</v>
      </c>
      <c r="M51" s="79">
        <v>4</v>
      </c>
      <c r="N51" s="113">
        <v>23</v>
      </c>
      <c r="O51" s="113">
        <v>0</v>
      </c>
    </row>
    <row r="52" spans="1:25" ht="14.25" customHeight="1">
      <c r="A52" s="109"/>
      <c r="B52" s="110" t="s">
        <v>801</v>
      </c>
      <c r="C52" s="110" t="s">
        <v>802</v>
      </c>
      <c r="D52" s="110" t="s">
        <v>803</v>
      </c>
      <c r="E52" s="111"/>
      <c r="F52" s="110">
        <v>1065</v>
      </c>
      <c r="G52" s="79" t="str">
        <f>+VLOOKUP(F52,Participants!$A$1:$F$600,2,FALSE)</f>
        <v>Natalie Morris</v>
      </c>
      <c r="H52" s="79" t="str">
        <f>+VLOOKUP(F52,Participants!$A$1:$F$600,4,FALSE)</f>
        <v>KIL</v>
      </c>
      <c r="I52" s="79" t="str">
        <f>+VLOOKUP(F52,Participants!$A$1:$F$600,5,FALSE)</f>
        <v xml:space="preserve">F </v>
      </c>
      <c r="J52" s="79">
        <f>+VLOOKUP(F52,Participants!$A$1:$F$600,3,FALSE)</f>
        <v>7</v>
      </c>
      <c r="K52" s="54" t="str">
        <f>+VLOOKUP(F52,Participants!$A$1:$G$600,7,FALSE)</f>
        <v>VARSITY GIRLS</v>
      </c>
      <c r="L52" s="112">
        <f t="shared" si="3"/>
        <v>6</v>
      </c>
      <c r="M52" s="79">
        <v>3</v>
      </c>
      <c r="N52" s="113">
        <v>20</v>
      </c>
      <c r="O52" s="113">
        <v>8.5</v>
      </c>
    </row>
    <row r="53" spans="1:25" ht="14.25" customHeight="1">
      <c r="A53" s="114"/>
      <c r="B53" s="130" t="s">
        <v>838</v>
      </c>
      <c r="C53" s="130" t="s">
        <v>864</v>
      </c>
      <c r="D53" s="130" t="s">
        <v>865</v>
      </c>
      <c r="E53" s="130"/>
      <c r="F53" s="130">
        <v>981</v>
      </c>
      <c r="G53" s="79" t="str">
        <f>+VLOOKUP(F53,Participants!$A$1:$F$600,2,FALSE)</f>
        <v>Kaitlyn Miller</v>
      </c>
      <c r="H53" s="79" t="str">
        <f>+VLOOKUP(F53,Participants!$A$1:$F$600,4,FALSE)</f>
        <v>BTA</v>
      </c>
      <c r="I53" s="79" t="str">
        <f>+VLOOKUP(F53,Participants!$A$1:$F$600,5,FALSE)</f>
        <v>F</v>
      </c>
      <c r="J53" s="79">
        <f>+VLOOKUP(F53,Participants!$A$1:$F$600,3,FALSE)</f>
        <v>7</v>
      </c>
      <c r="K53" s="54" t="str">
        <f>+VLOOKUP(F53,Participants!$A$1:$G$600,7,FALSE)</f>
        <v>VARSITY GIRLS</v>
      </c>
      <c r="L53" s="112">
        <f t="shared" si="3"/>
        <v>7</v>
      </c>
      <c r="M53" s="79">
        <v>2</v>
      </c>
      <c r="N53" s="113">
        <v>19</v>
      </c>
      <c r="O53" s="113">
        <v>11</v>
      </c>
    </row>
    <row r="54" spans="1:25" ht="14.25" customHeight="1">
      <c r="A54" s="109"/>
      <c r="B54" s="145" t="s">
        <v>789</v>
      </c>
      <c r="C54" s="145" t="s">
        <v>784</v>
      </c>
      <c r="D54" s="145" t="s">
        <v>790</v>
      </c>
      <c r="E54" s="145"/>
      <c r="F54" s="145">
        <v>240</v>
      </c>
      <c r="G54" s="74" t="str">
        <f>+VLOOKUP(F54,Participants!$A$1:$F$600,2,FALSE)</f>
        <v>Alana D'Alo</v>
      </c>
      <c r="H54" s="74" t="str">
        <f>+VLOOKUP(F54,Participants!$A$1:$F$600,4,FALSE)</f>
        <v>AMA</v>
      </c>
      <c r="I54" s="74" t="str">
        <f>+VLOOKUP(F54,Participants!$A$1:$F$600,5,FALSE)</f>
        <v>F</v>
      </c>
      <c r="J54" s="74">
        <f>+VLOOKUP(F54,Participants!$A$1:$F$600,3,FALSE)</f>
        <v>7</v>
      </c>
      <c r="K54" s="54" t="str">
        <f>+VLOOKUP(F54,Participants!$A$1:$G$600,7,FALSE)</f>
        <v>VARSITY GIRLS</v>
      </c>
      <c r="L54" s="112">
        <f t="shared" si="3"/>
        <v>8</v>
      </c>
      <c r="M54" s="74">
        <v>1</v>
      </c>
      <c r="N54" s="49">
        <v>19</v>
      </c>
      <c r="O54" s="49">
        <v>4</v>
      </c>
    </row>
    <row r="55" spans="1:25" ht="14.25" customHeight="1">
      <c r="A55" s="114"/>
      <c r="B55" s="115" t="s">
        <v>780</v>
      </c>
      <c r="C55" s="115" t="s">
        <v>794</v>
      </c>
      <c r="D55" s="115" t="s">
        <v>795</v>
      </c>
      <c r="E55" s="116"/>
      <c r="F55" s="115">
        <v>241</v>
      </c>
      <c r="G55" s="74" t="str">
        <f>+VLOOKUP(F55,Participants!$A$1:$F$600,2,FALSE)</f>
        <v>Vienna DiPaolo</v>
      </c>
      <c r="H55" s="74" t="str">
        <f>+VLOOKUP(F55,Participants!$A$1:$F$600,4,FALSE)</f>
        <v>AMA</v>
      </c>
      <c r="I55" s="74" t="str">
        <f>+VLOOKUP(F55,Participants!$A$1:$F$600,5,FALSE)</f>
        <v>F</v>
      </c>
      <c r="J55" s="74">
        <f>+VLOOKUP(F55,Participants!$A$1:$F$600,3,FALSE)</f>
        <v>7</v>
      </c>
      <c r="K55" s="54" t="str">
        <f>+VLOOKUP(F55,Participants!$A$1:$G$600,7,FALSE)</f>
        <v>VARSITY GIRLS</v>
      </c>
      <c r="L55" s="112">
        <f t="shared" si="3"/>
        <v>9</v>
      </c>
      <c r="M55" s="74"/>
      <c r="N55" s="49">
        <v>19</v>
      </c>
      <c r="O55" s="49">
        <v>3</v>
      </c>
    </row>
    <row r="56" spans="1:25" ht="14.25" customHeight="1">
      <c r="A56" s="109"/>
      <c r="B56" s="145" t="s">
        <v>804</v>
      </c>
      <c r="C56" s="145" t="s">
        <v>805</v>
      </c>
      <c r="D56" s="145" t="s">
        <v>806</v>
      </c>
      <c r="E56" s="145"/>
      <c r="F56" s="145">
        <v>1054</v>
      </c>
      <c r="G56" s="74" t="str">
        <f>+VLOOKUP(F56,Participants!$A$1:$F$600,2,FALSE)</f>
        <v>Anna Scaltz</v>
      </c>
      <c r="H56" s="74" t="str">
        <f>+VLOOKUP(F56,Participants!$A$1:$F$600,4,FALSE)</f>
        <v>KIL</v>
      </c>
      <c r="I56" s="74" t="str">
        <f>+VLOOKUP(F56,Participants!$A$1:$F$600,5,FALSE)</f>
        <v xml:space="preserve">F </v>
      </c>
      <c r="J56" s="74">
        <f>+VLOOKUP(F56,Participants!$A$1:$F$600,3,FALSE)</f>
        <v>7</v>
      </c>
      <c r="K56" s="54" t="str">
        <f>+VLOOKUP(F56,Participants!$A$1:$G$600,7,FALSE)</f>
        <v>VARSITY GIRLS</v>
      </c>
      <c r="L56" s="112">
        <f t="shared" si="3"/>
        <v>10</v>
      </c>
      <c r="M56" s="74"/>
      <c r="N56" s="49">
        <v>15</v>
      </c>
      <c r="O56" s="49">
        <v>9.5</v>
      </c>
    </row>
    <row r="57" spans="1:25" ht="14.25" customHeight="1">
      <c r="L57" s="56"/>
      <c r="M57" s="56"/>
    </row>
    <row r="58" spans="1:25" ht="14.25" customHeight="1">
      <c r="B58" s="59" t="s">
        <v>8</v>
      </c>
      <c r="C58" s="59" t="s">
        <v>15</v>
      </c>
      <c r="D58" s="59" t="s">
        <v>18</v>
      </c>
      <c r="E58" s="60" t="s">
        <v>21</v>
      </c>
      <c r="F58" s="59" t="s">
        <v>24</v>
      </c>
      <c r="G58" s="59" t="s">
        <v>27</v>
      </c>
      <c r="H58" s="59" t="s">
        <v>30</v>
      </c>
      <c r="I58" s="59" t="s">
        <v>33</v>
      </c>
      <c r="J58" s="59" t="s">
        <v>36</v>
      </c>
      <c r="K58" s="59" t="s">
        <v>39</v>
      </c>
      <c r="L58" s="59" t="s">
        <v>44</v>
      </c>
      <c r="M58" s="59" t="s">
        <v>47</v>
      </c>
      <c r="N58" s="59" t="s">
        <v>50</v>
      </c>
      <c r="O58" s="59" t="s">
        <v>53</v>
      </c>
      <c r="P58" s="59" t="s">
        <v>10</v>
      </c>
      <c r="Q58" s="59" t="s">
        <v>61</v>
      </c>
      <c r="R58" s="59" t="s">
        <v>67</v>
      </c>
      <c r="S58" s="59" t="s">
        <v>70</v>
      </c>
      <c r="T58" s="59" t="s">
        <v>73</v>
      </c>
      <c r="U58" s="59" t="s">
        <v>76</v>
      </c>
      <c r="V58" s="59" t="s">
        <v>79</v>
      </c>
      <c r="W58" s="59" t="s">
        <v>64</v>
      </c>
      <c r="X58" s="59" t="s">
        <v>82</v>
      </c>
      <c r="Y58" s="59" t="s">
        <v>688</v>
      </c>
    </row>
    <row r="59" spans="1:25" ht="14.25" customHeight="1"/>
    <row r="60" spans="1:25" ht="14.25" customHeight="1"/>
    <row r="61" spans="1:25" ht="14.25" customHeight="1">
      <c r="A61" s="61" t="s">
        <v>131</v>
      </c>
      <c r="B61" s="61">
        <f t="shared" ref="B61:K64" si="4">+SUMIFS($M$2:$M$56,$K$2:$K$56,$A61,$H$2:$H$56,B$58)</f>
        <v>0</v>
      </c>
      <c r="C61" s="61">
        <f t="shared" si="4"/>
        <v>0</v>
      </c>
      <c r="D61" s="61">
        <f t="shared" si="4"/>
        <v>0</v>
      </c>
      <c r="E61" s="61">
        <f t="shared" si="4"/>
        <v>0</v>
      </c>
      <c r="F61" s="61">
        <f t="shared" si="4"/>
        <v>0</v>
      </c>
      <c r="G61" s="61">
        <f t="shared" si="4"/>
        <v>8</v>
      </c>
      <c r="H61" s="61">
        <f t="shared" si="4"/>
        <v>0</v>
      </c>
      <c r="I61" s="61">
        <f t="shared" si="4"/>
        <v>4</v>
      </c>
      <c r="J61" s="61">
        <f t="shared" si="4"/>
        <v>0</v>
      </c>
      <c r="K61" s="61">
        <f t="shared" si="4"/>
        <v>0</v>
      </c>
      <c r="L61" s="61">
        <f t="shared" ref="L61:X64" si="5">+SUMIFS($M$2:$M$56,$K$2:$K$56,$A61,$H$2:$H$56,L$58)</f>
        <v>0</v>
      </c>
      <c r="M61" s="61">
        <f t="shared" si="5"/>
        <v>0</v>
      </c>
      <c r="N61" s="61">
        <f t="shared" si="5"/>
        <v>0</v>
      </c>
      <c r="O61" s="61">
        <f t="shared" si="5"/>
        <v>0</v>
      </c>
      <c r="P61" s="61">
        <f t="shared" si="5"/>
        <v>27</v>
      </c>
      <c r="Q61" s="61">
        <f t="shared" si="5"/>
        <v>0</v>
      </c>
      <c r="R61" s="61">
        <f t="shared" si="5"/>
        <v>0</v>
      </c>
      <c r="S61" s="61">
        <f t="shared" si="5"/>
        <v>0</v>
      </c>
      <c r="T61" s="61">
        <f t="shared" si="5"/>
        <v>0</v>
      </c>
      <c r="U61" s="61">
        <f t="shared" si="5"/>
        <v>0</v>
      </c>
      <c r="V61" s="61">
        <f t="shared" si="5"/>
        <v>0</v>
      </c>
      <c r="W61" s="61">
        <f t="shared" si="5"/>
        <v>0</v>
      </c>
      <c r="X61" s="61">
        <f t="shared" si="5"/>
        <v>0</v>
      </c>
      <c r="Y61" s="61">
        <f t="shared" ref="Y61:Y64" si="6">SUM(B61:X61)</f>
        <v>39</v>
      </c>
    </row>
    <row r="62" spans="1:25" ht="14.25" customHeight="1">
      <c r="A62" s="61" t="s">
        <v>94</v>
      </c>
      <c r="B62" s="61">
        <f t="shared" si="4"/>
        <v>0</v>
      </c>
      <c r="C62" s="61">
        <f t="shared" si="4"/>
        <v>0</v>
      </c>
      <c r="D62" s="61">
        <f t="shared" si="4"/>
        <v>0</v>
      </c>
      <c r="E62" s="61">
        <f t="shared" si="4"/>
        <v>0</v>
      </c>
      <c r="F62" s="61">
        <f t="shared" si="4"/>
        <v>0</v>
      </c>
      <c r="G62" s="61">
        <f t="shared" si="4"/>
        <v>6</v>
      </c>
      <c r="H62" s="61">
        <f t="shared" si="4"/>
        <v>0</v>
      </c>
      <c r="I62" s="61">
        <f t="shared" si="4"/>
        <v>0</v>
      </c>
      <c r="J62" s="61">
        <f t="shared" si="4"/>
        <v>0</v>
      </c>
      <c r="K62" s="61">
        <f t="shared" si="4"/>
        <v>0</v>
      </c>
      <c r="L62" s="61">
        <f t="shared" si="5"/>
        <v>0</v>
      </c>
      <c r="M62" s="61">
        <f t="shared" si="5"/>
        <v>0</v>
      </c>
      <c r="N62" s="61">
        <f t="shared" si="5"/>
        <v>0</v>
      </c>
      <c r="O62" s="61">
        <f t="shared" si="5"/>
        <v>0</v>
      </c>
      <c r="P62" s="61">
        <f t="shared" si="5"/>
        <v>18</v>
      </c>
      <c r="Q62" s="61">
        <f t="shared" si="5"/>
        <v>0</v>
      </c>
      <c r="R62" s="61">
        <f t="shared" si="5"/>
        <v>0</v>
      </c>
      <c r="S62" s="61">
        <f t="shared" si="5"/>
        <v>0</v>
      </c>
      <c r="T62" s="61">
        <f t="shared" si="5"/>
        <v>0</v>
      </c>
      <c r="U62" s="61">
        <f t="shared" si="5"/>
        <v>0</v>
      </c>
      <c r="V62" s="61">
        <f t="shared" si="5"/>
        <v>0</v>
      </c>
      <c r="W62" s="61">
        <f t="shared" si="5"/>
        <v>0</v>
      </c>
      <c r="X62" s="61">
        <f t="shared" si="5"/>
        <v>15</v>
      </c>
      <c r="Y62" s="61">
        <f t="shared" si="6"/>
        <v>39</v>
      </c>
    </row>
    <row r="63" spans="1:25" ht="14.25" customHeight="1">
      <c r="A63" s="61" t="s">
        <v>168</v>
      </c>
      <c r="B63" s="61">
        <f t="shared" si="4"/>
        <v>0</v>
      </c>
      <c r="C63" s="61">
        <f t="shared" si="4"/>
        <v>0</v>
      </c>
      <c r="D63" s="61">
        <f t="shared" si="4"/>
        <v>2</v>
      </c>
      <c r="E63" s="61">
        <f t="shared" si="4"/>
        <v>0</v>
      </c>
      <c r="F63" s="61">
        <f t="shared" si="4"/>
        <v>0</v>
      </c>
      <c r="G63" s="61">
        <f t="shared" si="4"/>
        <v>24</v>
      </c>
      <c r="H63" s="61">
        <f t="shared" si="4"/>
        <v>0</v>
      </c>
      <c r="I63" s="61">
        <f t="shared" si="4"/>
        <v>12</v>
      </c>
      <c r="J63" s="61">
        <f t="shared" si="4"/>
        <v>0</v>
      </c>
      <c r="K63" s="61">
        <f t="shared" si="4"/>
        <v>0</v>
      </c>
      <c r="L63" s="61">
        <f t="shared" si="5"/>
        <v>0</v>
      </c>
      <c r="M63" s="61">
        <f t="shared" si="5"/>
        <v>0</v>
      </c>
      <c r="N63" s="61">
        <f t="shared" si="5"/>
        <v>0</v>
      </c>
      <c r="O63" s="61">
        <f t="shared" si="5"/>
        <v>0</v>
      </c>
      <c r="P63" s="61">
        <f t="shared" si="5"/>
        <v>1</v>
      </c>
      <c r="Q63" s="61">
        <f t="shared" si="5"/>
        <v>0</v>
      </c>
      <c r="R63" s="61">
        <f t="shared" si="5"/>
        <v>0</v>
      </c>
      <c r="S63" s="61">
        <f t="shared" si="5"/>
        <v>0</v>
      </c>
      <c r="T63" s="61">
        <f t="shared" si="5"/>
        <v>0</v>
      </c>
      <c r="U63" s="61">
        <f t="shared" si="5"/>
        <v>0</v>
      </c>
      <c r="V63" s="61">
        <f t="shared" si="5"/>
        <v>0</v>
      </c>
      <c r="W63" s="61">
        <f t="shared" si="5"/>
        <v>0</v>
      </c>
      <c r="X63" s="61">
        <f t="shared" si="5"/>
        <v>0</v>
      </c>
      <c r="Y63" s="61">
        <f t="shared" si="6"/>
        <v>39</v>
      </c>
    </row>
    <row r="64" spans="1:25" ht="14.25" customHeight="1">
      <c r="A64" s="61" t="s">
        <v>156</v>
      </c>
      <c r="B64" s="61">
        <f t="shared" si="4"/>
        <v>0</v>
      </c>
      <c r="C64" s="61">
        <f t="shared" si="4"/>
        <v>0</v>
      </c>
      <c r="D64" s="61">
        <f t="shared" si="4"/>
        <v>0</v>
      </c>
      <c r="E64" s="61">
        <f t="shared" si="4"/>
        <v>0</v>
      </c>
      <c r="F64" s="61">
        <f t="shared" si="4"/>
        <v>0</v>
      </c>
      <c r="G64" s="61">
        <f t="shared" si="4"/>
        <v>18</v>
      </c>
      <c r="H64" s="61">
        <f t="shared" si="4"/>
        <v>0</v>
      </c>
      <c r="I64" s="61">
        <f t="shared" si="4"/>
        <v>11</v>
      </c>
      <c r="J64" s="61">
        <f t="shared" si="4"/>
        <v>0</v>
      </c>
      <c r="K64" s="61">
        <f t="shared" si="4"/>
        <v>0</v>
      </c>
      <c r="L64" s="61">
        <f t="shared" si="5"/>
        <v>0</v>
      </c>
      <c r="M64" s="61">
        <f t="shared" si="5"/>
        <v>0</v>
      </c>
      <c r="N64" s="61">
        <f t="shared" si="5"/>
        <v>0</v>
      </c>
      <c r="O64" s="61">
        <f t="shared" si="5"/>
        <v>0</v>
      </c>
      <c r="P64" s="61">
        <f t="shared" si="5"/>
        <v>0</v>
      </c>
      <c r="Q64" s="61">
        <f t="shared" si="5"/>
        <v>0</v>
      </c>
      <c r="R64" s="61">
        <f t="shared" si="5"/>
        <v>9</v>
      </c>
      <c r="S64" s="61">
        <f t="shared" si="5"/>
        <v>0</v>
      </c>
      <c r="T64" s="61">
        <f t="shared" si="5"/>
        <v>0</v>
      </c>
      <c r="U64" s="61">
        <f t="shared" si="5"/>
        <v>0</v>
      </c>
      <c r="V64" s="61">
        <f t="shared" si="5"/>
        <v>0</v>
      </c>
      <c r="W64" s="61">
        <f t="shared" si="5"/>
        <v>0</v>
      </c>
      <c r="X64" s="61">
        <f t="shared" si="5"/>
        <v>1</v>
      </c>
      <c r="Y64" s="61">
        <f t="shared" si="6"/>
        <v>39</v>
      </c>
    </row>
    <row r="65" spans="12:13" ht="14.25" customHeight="1">
      <c r="L65" s="56"/>
      <c r="M65" s="56"/>
    </row>
    <row r="66" spans="12:13" ht="14.25" customHeight="1">
      <c r="L66" s="56"/>
      <c r="M66" s="56"/>
    </row>
    <row r="67" spans="12:13" ht="14.25" customHeight="1">
      <c r="L67" s="56"/>
      <c r="M67" s="56"/>
    </row>
    <row r="68" spans="12:13" ht="14.25" customHeight="1">
      <c r="L68" s="56"/>
      <c r="M68" s="56"/>
    </row>
    <row r="69" spans="12:13" ht="14.25" customHeight="1">
      <c r="L69" s="56"/>
      <c r="M69" s="56"/>
    </row>
    <row r="70" spans="12:13" ht="14.25" customHeight="1">
      <c r="L70" s="56"/>
      <c r="M70" s="56"/>
    </row>
    <row r="71" spans="12:13" ht="14.25" customHeight="1">
      <c r="L71" s="56"/>
      <c r="M71" s="56"/>
    </row>
    <row r="72" spans="12:13" ht="14.25" customHeight="1">
      <c r="L72" s="56"/>
      <c r="M72" s="56"/>
    </row>
    <row r="73" spans="12:13" ht="14.25" customHeight="1">
      <c r="L73" s="56"/>
      <c r="M73" s="56"/>
    </row>
    <row r="74" spans="12:13" ht="14.25" customHeight="1">
      <c r="L74" s="56"/>
      <c r="M74" s="56"/>
    </row>
    <row r="75" spans="12:13" ht="14.25" customHeight="1">
      <c r="L75" s="56"/>
      <c r="M75" s="56"/>
    </row>
    <row r="76" spans="12:13" ht="14.25" customHeight="1">
      <c r="L76" s="56"/>
      <c r="M76" s="56"/>
    </row>
    <row r="77" spans="12:13" ht="14.25" customHeight="1">
      <c r="L77" s="56"/>
      <c r="M77" s="56"/>
    </row>
    <row r="78" spans="12:13" ht="14.25" customHeight="1">
      <c r="L78" s="56"/>
      <c r="M78" s="56"/>
    </row>
    <row r="79" spans="12:13" ht="14.25" customHeight="1">
      <c r="L79" s="56"/>
      <c r="M79" s="56"/>
    </row>
    <row r="80" spans="12:13" ht="14.25" customHeight="1">
      <c r="L80" s="56"/>
      <c r="M80" s="56"/>
    </row>
    <row r="81" spans="12:13" ht="14.25" customHeight="1">
      <c r="L81" s="56"/>
      <c r="M81" s="56"/>
    </row>
    <row r="82" spans="12:13" ht="14.25" customHeight="1">
      <c r="L82" s="56"/>
      <c r="M82" s="56"/>
    </row>
    <row r="83" spans="12:13" ht="14.25" customHeight="1">
      <c r="L83" s="56"/>
      <c r="M83" s="56"/>
    </row>
    <row r="84" spans="12:13" ht="14.25" customHeight="1">
      <c r="L84" s="56"/>
      <c r="M84" s="56"/>
    </row>
    <row r="85" spans="12:13" ht="14.25" customHeight="1">
      <c r="L85" s="56"/>
      <c r="M85" s="56"/>
    </row>
    <row r="86" spans="12:13" ht="14.25" customHeight="1">
      <c r="L86" s="56"/>
      <c r="M86" s="56"/>
    </row>
    <row r="87" spans="12:13" ht="14.25" customHeight="1">
      <c r="L87" s="56"/>
      <c r="M87" s="56"/>
    </row>
    <row r="88" spans="12:13" ht="14.25" customHeight="1">
      <c r="L88" s="56"/>
      <c r="M88" s="56"/>
    </row>
    <row r="89" spans="12:13" ht="14.25" customHeight="1">
      <c r="L89" s="56"/>
      <c r="M89" s="56"/>
    </row>
    <row r="90" spans="12:13" ht="14.25" customHeight="1">
      <c r="L90" s="56"/>
      <c r="M90" s="56"/>
    </row>
    <row r="91" spans="12:13" ht="14.25" customHeight="1">
      <c r="L91" s="56"/>
      <c r="M91" s="56"/>
    </row>
    <row r="92" spans="12:13" ht="14.25" customHeight="1">
      <c r="L92" s="56"/>
      <c r="M92" s="56"/>
    </row>
    <row r="93" spans="12:13" ht="14.25" customHeight="1">
      <c r="L93" s="56"/>
      <c r="M93" s="56"/>
    </row>
    <row r="94" spans="12:13" ht="14.25" customHeight="1">
      <c r="L94" s="56"/>
      <c r="M94" s="56"/>
    </row>
    <row r="95" spans="12:13" ht="14.25" customHeight="1">
      <c r="L95" s="56"/>
      <c r="M95" s="56"/>
    </row>
    <row r="96" spans="12:13" ht="14.25" customHeight="1">
      <c r="L96" s="56"/>
      <c r="M96" s="56"/>
    </row>
    <row r="97" spans="12:13" ht="14.25" customHeight="1">
      <c r="L97" s="56"/>
      <c r="M97" s="56"/>
    </row>
    <row r="98" spans="12:13" ht="14.25" customHeight="1">
      <c r="L98" s="56"/>
      <c r="M98" s="56"/>
    </row>
    <row r="99" spans="12:13" ht="14.25" customHeight="1">
      <c r="L99" s="56"/>
      <c r="M99" s="56"/>
    </row>
    <row r="100" spans="12:13" ht="14.25" customHeight="1">
      <c r="L100" s="56"/>
      <c r="M100" s="56"/>
    </row>
    <row r="101" spans="12:13" ht="14.25" customHeight="1">
      <c r="L101" s="56"/>
      <c r="M101" s="56"/>
    </row>
    <row r="102" spans="12:13" ht="14.25" customHeight="1">
      <c r="L102" s="56"/>
      <c r="M102" s="56"/>
    </row>
    <row r="103" spans="12:13" ht="14.25" customHeight="1">
      <c r="L103" s="56"/>
      <c r="M103" s="56"/>
    </row>
    <row r="104" spans="12:13" ht="14.25" customHeight="1">
      <c r="L104" s="56"/>
      <c r="M104" s="56"/>
    </row>
    <row r="105" spans="12:13" ht="14.25" customHeight="1">
      <c r="L105" s="56"/>
      <c r="M105" s="56"/>
    </row>
    <row r="106" spans="12:13" ht="14.25" customHeight="1">
      <c r="L106" s="56"/>
      <c r="M106" s="56"/>
    </row>
    <row r="107" spans="12:13" ht="14.25" customHeight="1">
      <c r="L107" s="56"/>
      <c r="M107" s="56"/>
    </row>
    <row r="108" spans="12:13" ht="14.25" customHeight="1">
      <c r="L108" s="56"/>
      <c r="M108" s="56"/>
    </row>
    <row r="109" spans="12:13" ht="14.25" customHeight="1">
      <c r="L109" s="56"/>
      <c r="M109" s="56"/>
    </row>
    <row r="110" spans="12:13" ht="14.25" customHeight="1">
      <c r="L110" s="56"/>
      <c r="M110" s="56"/>
    </row>
    <row r="111" spans="12:13" ht="14.25" customHeight="1">
      <c r="L111" s="56"/>
      <c r="M111" s="56"/>
    </row>
    <row r="112" spans="12:13" ht="14.25" customHeight="1">
      <c r="L112" s="56"/>
      <c r="M112" s="56"/>
    </row>
    <row r="113" spans="12:13" ht="14.25" customHeight="1">
      <c r="L113" s="56"/>
      <c r="M113" s="56"/>
    </row>
    <row r="114" spans="12:13" ht="14.25" customHeight="1">
      <c r="L114" s="56"/>
      <c r="M114" s="56"/>
    </row>
    <row r="115" spans="12:13" ht="14.25" customHeight="1">
      <c r="L115" s="56"/>
      <c r="M115" s="56"/>
    </row>
    <row r="116" spans="12:13" ht="14.25" customHeight="1">
      <c r="L116" s="56"/>
      <c r="M116" s="56"/>
    </row>
    <row r="117" spans="12:13" ht="14.25" customHeight="1">
      <c r="L117" s="56"/>
      <c r="M117" s="56"/>
    </row>
    <row r="118" spans="12:13" ht="14.25" customHeight="1">
      <c r="L118" s="56"/>
      <c r="M118" s="56"/>
    </row>
    <row r="119" spans="12:13" ht="14.25" customHeight="1">
      <c r="L119" s="56"/>
      <c r="M119" s="56"/>
    </row>
    <row r="120" spans="12:13" ht="14.25" customHeight="1">
      <c r="L120" s="56"/>
      <c r="M120" s="56"/>
    </row>
    <row r="121" spans="12:13" ht="14.25" customHeight="1">
      <c r="L121" s="56"/>
      <c r="M121" s="56"/>
    </row>
    <row r="122" spans="12:13" ht="14.25" customHeight="1">
      <c r="L122" s="56"/>
      <c r="M122" s="56"/>
    </row>
    <row r="123" spans="12:13" ht="14.25" customHeight="1">
      <c r="L123" s="56"/>
      <c r="M123" s="56"/>
    </row>
    <row r="124" spans="12:13" ht="14.25" customHeight="1">
      <c r="L124" s="56"/>
      <c r="M124" s="56"/>
    </row>
    <row r="125" spans="12:13" ht="14.25" customHeight="1">
      <c r="L125" s="56"/>
      <c r="M125" s="56"/>
    </row>
    <row r="126" spans="12:13" ht="14.25" customHeight="1">
      <c r="L126" s="56"/>
      <c r="M126" s="56"/>
    </row>
    <row r="127" spans="12:13" ht="14.25" customHeight="1">
      <c r="L127" s="56"/>
      <c r="M127" s="56"/>
    </row>
    <row r="128" spans="12:13" ht="14.25" customHeight="1">
      <c r="L128" s="56"/>
      <c r="M128" s="56"/>
    </row>
    <row r="129" spans="12:13" ht="14.25" customHeight="1">
      <c r="L129" s="56"/>
      <c r="M129" s="56"/>
    </row>
    <row r="130" spans="12:13" ht="14.25" customHeight="1">
      <c r="L130" s="56"/>
      <c r="M130" s="56"/>
    </row>
    <row r="131" spans="12:13" ht="14.25" customHeight="1">
      <c r="L131" s="56"/>
      <c r="M131" s="56"/>
    </row>
    <row r="132" spans="12:13" ht="14.25" customHeight="1">
      <c r="L132" s="56"/>
      <c r="M132" s="56"/>
    </row>
    <row r="133" spans="12:13" ht="14.25" customHeight="1">
      <c r="L133" s="56"/>
      <c r="M133" s="56"/>
    </row>
    <row r="134" spans="12:13" ht="14.25" customHeight="1">
      <c r="L134" s="56"/>
      <c r="M134" s="56"/>
    </row>
    <row r="135" spans="12:13" ht="14.25" customHeight="1">
      <c r="L135" s="56"/>
      <c r="M135" s="56"/>
    </row>
    <row r="136" spans="12:13" ht="14.25" customHeight="1">
      <c r="L136" s="56"/>
      <c r="M136" s="56"/>
    </row>
    <row r="137" spans="12:13" ht="14.25" customHeight="1">
      <c r="L137" s="56"/>
      <c r="M137" s="56"/>
    </row>
    <row r="138" spans="12:13" ht="14.25" customHeight="1">
      <c r="L138" s="56"/>
      <c r="M138" s="56"/>
    </row>
    <row r="139" spans="12:13" ht="14.25" customHeight="1">
      <c r="L139" s="56"/>
      <c r="M139" s="56"/>
    </row>
    <row r="140" spans="12:13" ht="14.25" customHeight="1">
      <c r="L140" s="56"/>
      <c r="M140" s="56"/>
    </row>
    <row r="141" spans="12:13" ht="14.25" customHeight="1">
      <c r="L141" s="56"/>
      <c r="M141" s="56"/>
    </row>
    <row r="142" spans="12:13" ht="14.25" customHeight="1">
      <c r="L142" s="56"/>
      <c r="M142" s="56"/>
    </row>
    <row r="143" spans="12:13" ht="14.25" customHeight="1">
      <c r="L143" s="56"/>
      <c r="M143" s="56"/>
    </row>
    <row r="144" spans="12:13" ht="14.25" customHeight="1">
      <c r="L144" s="56"/>
      <c r="M144" s="56"/>
    </row>
    <row r="145" spans="12:13" ht="14.25" customHeight="1">
      <c r="L145" s="56"/>
      <c r="M145" s="56"/>
    </row>
    <row r="146" spans="12:13" ht="14.25" customHeight="1">
      <c r="L146" s="56"/>
      <c r="M146" s="56"/>
    </row>
    <row r="147" spans="12:13" ht="14.25" customHeight="1">
      <c r="L147" s="56"/>
      <c r="M147" s="56"/>
    </row>
    <row r="148" spans="12:13" ht="14.25" customHeight="1">
      <c r="L148" s="56"/>
      <c r="M148" s="56"/>
    </row>
    <row r="149" spans="12:13" ht="14.25" customHeight="1">
      <c r="L149" s="56"/>
      <c r="M149" s="56"/>
    </row>
    <row r="150" spans="12:13" ht="14.25" customHeight="1">
      <c r="L150" s="56"/>
      <c r="M150" s="56"/>
    </row>
    <row r="151" spans="12:13" ht="14.25" customHeight="1">
      <c r="L151" s="56"/>
      <c r="M151" s="56"/>
    </row>
    <row r="152" spans="12:13" ht="14.25" customHeight="1">
      <c r="L152" s="56"/>
      <c r="M152" s="56"/>
    </row>
    <row r="153" spans="12:13" ht="14.25" customHeight="1">
      <c r="L153" s="56"/>
      <c r="M153" s="56"/>
    </row>
    <row r="154" spans="12:13" ht="14.25" customHeight="1">
      <c r="L154" s="56"/>
      <c r="M154" s="56"/>
    </row>
    <row r="155" spans="12:13" ht="14.25" customHeight="1">
      <c r="L155" s="56"/>
      <c r="M155" s="56"/>
    </row>
    <row r="156" spans="12:13" ht="14.25" customHeight="1">
      <c r="L156" s="56"/>
      <c r="M156" s="56"/>
    </row>
    <row r="157" spans="12:13" ht="14.25" customHeight="1">
      <c r="L157" s="56"/>
      <c r="M157" s="56"/>
    </row>
    <row r="158" spans="12:13" ht="14.25" customHeight="1">
      <c r="L158" s="56"/>
      <c r="M158" s="56"/>
    </row>
    <row r="159" spans="12:13" ht="14.25" customHeight="1">
      <c r="L159" s="56"/>
      <c r="M159" s="56"/>
    </row>
    <row r="160" spans="12:13" ht="14.25" customHeight="1">
      <c r="L160" s="56"/>
      <c r="M160" s="56"/>
    </row>
    <row r="161" spans="12:13" ht="14.25" customHeight="1">
      <c r="L161" s="56"/>
      <c r="M161" s="56"/>
    </row>
    <row r="162" spans="12:13" ht="14.25" customHeight="1">
      <c r="L162" s="56"/>
      <c r="M162" s="56"/>
    </row>
    <row r="163" spans="12:13" ht="14.25" customHeight="1">
      <c r="L163" s="56"/>
      <c r="M163" s="56"/>
    </row>
    <row r="164" spans="12:13" ht="14.25" customHeight="1">
      <c r="L164" s="56"/>
      <c r="M164" s="56"/>
    </row>
    <row r="165" spans="12:13" ht="14.25" customHeight="1">
      <c r="L165" s="56"/>
      <c r="M165" s="56"/>
    </row>
    <row r="166" spans="12:13" ht="14.25" customHeight="1">
      <c r="L166" s="56"/>
      <c r="M166" s="56"/>
    </row>
    <row r="167" spans="12:13" ht="14.25" customHeight="1">
      <c r="L167" s="56"/>
      <c r="M167" s="56"/>
    </row>
    <row r="168" spans="12:13" ht="14.25" customHeight="1">
      <c r="L168" s="56"/>
      <c r="M168" s="56"/>
    </row>
    <row r="169" spans="12:13" ht="14.25" customHeight="1">
      <c r="L169" s="56"/>
      <c r="M169" s="56"/>
    </row>
    <row r="170" spans="12:13" ht="14.25" customHeight="1">
      <c r="L170" s="56"/>
      <c r="M170" s="56"/>
    </row>
    <row r="171" spans="12:13" ht="14.25" customHeight="1">
      <c r="L171" s="56"/>
      <c r="M171" s="56"/>
    </row>
    <row r="172" spans="12:13" ht="14.25" customHeight="1">
      <c r="L172" s="56"/>
      <c r="M172" s="56"/>
    </row>
    <row r="173" spans="12:13" ht="14.25" customHeight="1">
      <c r="L173" s="56"/>
      <c r="M173" s="56"/>
    </row>
    <row r="174" spans="12:13" ht="14.25" customHeight="1">
      <c r="L174" s="56"/>
      <c r="M174" s="56"/>
    </row>
    <row r="175" spans="12:13" ht="14.25" customHeight="1">
      <c r="L175" s="56"/>
      <c r="M175" s="56"/>
    </row>
    <row r="176" spans="12:13" ht="14.25" customHeight="1">
      <c r="L176" s="56"/>
      <c r="M176" s="56"/>
    </row>
    <row r="177" spans="12:13" ht="14.25" customHeight="1">
      <c r="L177" s="56"/>
      <c r="M177" s="56"/>
    </row>
    <row r="178" spans="12:13" ht="14.25" customHeight="1">
      <c r="L178" s="56"/>
      <c r="M178" s="56"/>
    </row>
    <row r="179" spans="12:13" ht="14.25" customHeight="1">
      <c r="L179" s="56"/>
      <c r="M179" s="56"/>
    </row>
    <row r="180" spans="12:13" ht="14.25" customHeight="1">
      <c r="L180" s="56"/>
      <c r="M180" s="56"/>
    </row>
    <row r="181" spans="12:13" ht="14.25" customHeight="1">
      <c r="L181" s="56"/>
      <c r="M181" s="56"/>
    </row>
    <row r="182" spans="12:13" ht="14.25" customHeight="1">
      <c r="L182" s="56"/>
      <c r="M182" s="56"/>
    </row>
    <row r="183" spans="12:13" ht="14.25" customHeight="1">
      <c r="L183" s="56"/>
      <c r="M183" s="56"/>
    </row>
    <row r="184" spans="12:13" ht="14.25" customHeight="1">
      <c r="L184" s="56"/>
      <c r="M184" s="56"/>
    </row>
    <row r="185" spans="12:13" ht="14.25" customHeight="1">
      <c r="L185" s="56"/>
      <c r="M185" s="56"/>
    </row>
    <row r="186" spans="12:13" ht="14.25" customHeight="1">
      <c r="L186" s="56"/>
      <c r="M186" s="56"/>
    </row>
    <row r="187" spans="12:13" ht="14.25" customHeight="1">
      <c r="L187" s="56"/>
      <c r="M187" s="56"/>
    </row>
    <row r="188" spans="12:13" ht="14.25" customHeight="1">
      <c r="L188" s="56"/>
      <c r="M188" s="56"/>
    </row>
    <row r="189" spans="12:13" ht="14.25" customHeight="1">
      <c r="L189" s="56"/>
      <c r="M189" s="56"/>
    </row>
    <row r="190" spans="12:13" ht="14.25" customHeight="1">
      <c r="L190" s="56"/>
      <c r="M190" s="56"/>
    </row>
    <row r="191" spans="12:13" ht="14.25" customHeight="1">
      <c r="L191" s="56"/>
      <c r="M191" s="56"/>
    </row>
    <row r="192" spans="12:13" ht="14.25" customHeight="1">
      <c r="L192" s="56"/>
      <c r="M192" s="56"/>
    </row>
    <row r="193" spans="12:13" ht="14.25" customHeight="1">
      <c r="L193" s="56"/>
      <c r="M193" s="56"/>
    </row>
    <row r="194" spans="12:13" ht="14.25" customHeight="1">
      <c r="L194" s="56"/>
      <c r="M194" s="56"/>
    </row>
    <row r="195" spans="12:13" ht="14.25" customHeight="1">
      <c r="L195" s="56"/>
      <c r="M195" s="56"/>
    </row>
    <row r="196" spans="12:13" ht="14.25" customHeight="1">
      <c r="L196" s="56"/>
      <c r="M196" s="56"/>
    </row>
    <row r="197" spans="12:13" ht="14.25" customHeight="1">
      <c r="L197" s="56"/>
      <c r="M197" s="56"/>
    </row>
    <row r="198" spans="12:13" ht="14.25" customHeight="1">
      <c r="L198" s="56"/>
      <c r="M198" s="56"/>
    </row>
    <row r="199" spans="12:13" ht="14.25" customHeight="1">
      <c r="L199" s="56"/>
      <c r="M199" s="56"/>
    </row>
    <row r="200" spans="12:13" ht="14.25" customHeight="1">
      <c r="L200" s="56"/>
      <c r="M200" s="56"/>
    </row>
    <row r="201" spans="12:13" ht="14.25" customHeight="1">
      <c r="L201" s="56"/>
      <c r="M201" s="56"/>
    </row>
    <row r="202" spans="12:13" ht="14.25" customHeight="1">
      <c r="L202" s="56"/>
      <c r="M202" s="56"/>
    </row>
    <row r="203" spans="12:13" ht="14.25" customHeight="1">
      <c r="L203" s="56"/>
      <c r="M203" s="56"/>
    </row>
    <row r="204" spans="12:13" ht="14.25" customHeight="1">
      <c r="L204" s="56"/>
      <c r="M204" s="56"/>
    </row>
    <row r="205" spans="12:13" ht="14.25" customHeight="1">
      <c r="L205" s="56"/>
      <c r="M205" s="56"/>
    </row>
    <row r="206" spans="12:13" ht="14.25" customHeight="1">
      <c r="L206" s="56"/>
      <c r="M206" s="56"/>
    </row>
    <row r="207" spans="12:13" ht="14.25" customHeight="1">
      <c r="L207" s="56"/>
      <c r="M207" s="56"/>
    </row>
    <row r="208" spans="12:13" ht="14.25" customHeight="1">
      <c r="L208" s="56"/>
      <c r="M208" s="56"/>
    </row>
    <row r="209" spans="1:24" ht="14.25" customHeight="1">
      <c r="L209" s="56"/>
      <c r="M209" s="56"/>
    </row>
    <row r="210" spans="1:24" ht="14.25" customHeight="1">
      <c r="L210" s="56"/>
      <c r="M210" s="56"/>
    </row>
    <row r="211" spans="1:24" ht="14.25" customHeight="1">
      <c r="L211" s="56"/>
      <c r="M211" s="56"/>
    </row>
    <row r="212" spans="1:24" ht="14.25" customHeight="1">
      <c r="L212" s="56"/>
      <c r="M212" s="56"/>
    </row>
    <row r="213" spans="1:24" ht="14.25" customHeight="1">
      <c r="L213" s="56"/>
      <c r="M213" s="56"/>
    </row>
    <row r="214" spans="1:24" ht="14.25" customHeight="1">
      <c r="L214" s="56"/>
      <c r="M214" s="56"/>
    </row>
    <row r="215" spans="1:24" ht="14.25" customHeight="1">
      <c r="L215" s="56"/>
      <c r="M215" s="56"/>
    </row>
    <row r="216" spans="1:24" ht="14.25" customHeight="1">
      <c r="B216" s="59" t="s">
        <v>47</v>
      </c>
      <c r="C216" s="59" t="s">
        <v>701</v>
      </c>
      <c r="D216" s="59" t="s">
        <v>36</v>
      </c>
      <c r="E216" s="60" t="s">
        <v>39</v>
      </c>
      <c r="F216" s="59" t="s">
        <v>702</v>
      </c>
      <c r="G216" s="59" t="s">
        <v>703</v>
      </c>
      <c r="H216" s="59" t="s">
        <v>704</v>
      </c>
      <c r="I216" s="59" t="s">
        <v>705</v>
      </c>
      <c r="J216" s="59" t="s">
        <v>706</v>
      </c>
      <c r="K216" s="59" t="s">
        <v>707</v>
      </c>
      <c r="L216" s="59" t="s">
        <v>708</v>
      </c>
      <c r="M216" s="59" t="s">
        <v>709</v>
      </c>
      <c r="N216" s="59" t="s">
        <v>710</v>
      </c>
      <c r="O216" s="59" t="s">
        <v>73</v>
      </c>
      <c r="P216" s="59" t="s">
        <v>8</v>
      </c>
      <c r="Q216" s="59" t="s">
        <v>33</v>
      </c>
      <c r="R216" s="59" t="s">
        <v>70</v>
      </c>
      <c r="S216" s="59" t="s">
        <v>711</v>
      </c>
      <c r="T216" s="59" t="s">
        <v>712</v>
      </c>
      <c r="U216" s="59" t="s">
        <v>713</v>
      </c>
      <c r="V216" s="59" t="s">
        <v>714</v>
      </c>
      <c r="W216" s="59"/>
      <c r="X216" s="59" t="s">
        <v>715</v>
      </c>
    </row>
    <row r="217" spans="1:24" ht="14.25" customHeight="1">
      <c r="A217" s="61" t="s">
        <v>111</v>
      </c>
      <c r="B217" s="61" t="e">
        <f t="shared" ref="B217:V217" si="7">+SUMIF(#REF!,B$216,#REF!)</f>
        <v>#REF!</v>
      </c>
      <c r="C217" s="61" t="e">
        <f t="shared" si="7"/>
        <v>#REF!</v>
      </c>
      <c r="D217" s="61" t="e">
        <f t="shared" si="7"/>
        <v>#REF!</v>
      </c>
      <c r="E217" s="61" t="e">
        <f t="shared" si="7"/>
        <v>#REF!</v>
      </c>
      <c r="F217" s="61" t="e">
        <f t="shared" si="7"/>
        <v>#REF!</v>
      </c>
      <c r="G217" s="61" t="e">
        <f t="shared" si="7"/>
        <v>#REF!</v>
      </c>
      <c r="H217" s="61" t="e">
        <f t="shared" si="7"/>
        <v>#REF!</v>
      </c>
      <c r="I217" s="61" t="e">
        <f t="shared" si="7"/>
        <v>#REF!</v>
      </c>
      <c r="J217" s="61" t="e">
        <f t="shared" si="7"/>
        <v>#REF!</v>
      </c>
      <c r="K217" s="61" t="e">
        <f t="shared" si="7"/>
        <v>#REF!</v>
      </c>
      <c r="L217" s="61" t="e">
        <f t="shared" si="7"/>
        <v>#REF!</v>
      </c>
      <c r="M217" s="61" t="e">
        <f t="shared" si="7"/>
        <v>#REF!</v>
      </c>
      <c r="N217" s="61" t="e">
        <f t="shared" si="7"/>
        <v>#REF!</v>
      </c>
      <c r="O217" s="61" t="e">
        <f t="shared" si="7"/>
        <v>#REF!</v>
      </c>
      <c r="P217" s="61" t="e">
        <f t="shared" si="7"/>
        <v>#REF!</v>
      </c>
      <c r="Q217" s="61" t="e">
        <f t="shared" si="7"/>
        <v>#REF!</v>
      </c>
      <c r="R217" s="61" t="e">
        <f t="shared" si="7"/>
        <v>#REF!</v>
      </c>
      <c r="S217" s="61" t="e">
        <f t="shared" si="7"/>
        <v>#REF!</v>
      </c>
      <c r="T217" s="61" t="e">
        <f t="shared" si="7"/>
        <v>#REF!</v>
      </c>
      <c r="U217" s="61" t="e">
        <f t="shared" si="7"/>
        <v>#REF!</v>
      </c>
      <c r="V217" s="61" t="e">
        <f t="shared" si="7"/>
        <v>#REF!</v>
      </c>
      <c r="W217" s="61"/>
      <c r="X217" s="61" t="e">
        <f>+SUMIF(#REF!,X$216,#REF!)</f>
        <v>#REF!</v>
      </c>
    </row>
    <row r="218" spans="1:24" ht="14.25" customHeight="1">
      <c r="A218" s="61" t="s">
        <v>115</v>
      </c>
      <c r="B218" s="61">
        <f t="shared" ref="B218:V218" si="8">+SUMIF($H$3:$H$8,B$216,$M$3:$M$8)</f>
        <v>0</v>
      </c>
      <c r="C218" s="61">
        <f t="shared" si="8"/>
        <v>0</v>
      </c>
      <c r="D218" s="61">
        <f t="shared" si="8"/>
        <v>0</v>
      </c>
      <c r="E218" s="61">
        <f t="shared" si="8"/>
        <v>0</v>
      </c>
      <c r="F218" s="61">
        <f t="shared" si="8"/>
        <v>0</v>
      </c>
      <c r="G218" s="61">
        <f t="shared" si="8"/>
        <v>0</v>
      </c>
      <c r="H218" s="61">
        <f t="shared" si="8"/>
        <v>0</v>
      </c>
      <c r="I218" s="61">
        <f t="shared" si="8"/>
        <v>0</v>
      </c>
      <c r="J218" s="61">
        <f t="shared" si="8"/>
        <v>0</v>
      </c>
      <c r="K218" s="61">
        <f t="shared" si="8"/>
        <v>0</v>
      </c>
      <c r="L218" s="61">
        <f t="shared" si="8"/>
        <v>0</v>
      </c>
      <c r="M218" s="61">
        <f t="shared" si="8"/>
        <v>0</v>
      </c>
      <c r="N218" s="61">
        <f t="shared" si="8"/>
        <v>0</v>
      </c>
      <c r="O218" s="61">
        <f t="shared" si="8"/>
        <v>0</v>
      </c>
      <c r="P218" s="61">
        <f t="shared" si="8"/>
        <v>0</v>
      </c>
      <c r="Q218" s="61">
        <f t="shared" si="8"/>
        <v>0</v>
      </c>
      <c r="R218" s="61">
        <f t="shared" si="8"/>
        <v>0</v>
      </c>
      <c r="S218" s="61">
        <f t="shared" si="8"/>
        <v>0</v>
      </c>
      <c r="T218" s="61">
        <f t="shared" si="8"/>
        <v>0</v>
      </c>
      <c r="U218" s="61">
        <f t="shared" si="8"/>
        <v>0</v>
      </c>
      <c r="V218" s="61">
        <f t="shared" si="8"/>
        <v>0</v>
      </c>
      <c r="W218" s="61"/>
      <c r="X218" s="61">
        <f>+SUMIF($H$3:$H$8,X$216,$M$3:$M$8)</f>
        <v>0</v>
      </c>
    </row>
    <row r="219" spans="1:24" ht="14.25" customHeight="1">
      <c r="A219" s="61" t="s">
        <v>109</v>
      </c>
      <c r="B219" s="61" t="e">
        <f t="shared" ref="B219:V219" si="9">+SUMIF(#REF!,B$216,#REF!)</f>
        <v>#REF!</v>
      </c>
      <c r="C219" s="61" t="e">
        <f t="shared" si="9"/>
        <v>#REF!</v>
      </c>
      <c r="D219" s="61" t="e">
        <f t="shared" si="9"/>
        <v>#REF!</v>
      </c>
      <c r="E219" s="61" t="e">
        <f t="shared" si="9"/>
        <v>#REF!</v>
      </c>
      <c r="F219" s="61" t="e">
        <f t="shared" si="9"/>
        <v>#REF!</v>
      </c>
      <c r="G219" s="61" t="e">
        <f t="shared" si="9"/>
        <v>#REF!</v>
      </c>
      <c r="H219" s="61" t="e">
        <f t="shared" si="9"/>
        <v>#REF!</v>
      </c>
      <c r="I219" s="61" t="e">
        <f t="shared" si="9"/>
        <v>#REF!</v>
      </c>
      <c r="J219" s="61" t="e">
        <f t="shared" si="9"/>
        <v>#REF!</v>
      </c>
      <c r="K219" s="61" t="e">
        <f t="shared" si="9"/>
        <v>#REF!</v>
      </c>
      <c r="L219" s="61" t="e">
        <f t="shared" si="9"/>
        <v>#REF!</v>
      </c>
      <c r="M219" s="61" t="e">
        <f t="shared" si="9"/>
        <v>#REF!</v>
      </c>
      <c r="N219" s="61" t="e">
        <f t="shared" si="9"/>
        <v>#REF!</v>
      </c>
      <c r="O219" s="61" t="e">
        <f t="shared" si="9"/>
        <v>#REF!</v>
      </c>
      <c r="P219" s="61" t="e">
        <f t="shared" si="9"/>
        <v>#REF!</v>
      </c>
      <c r="Q219" s="61" t="e">
        <f t="shared" si="9"/>
        <v>#REF!</v>
      </c>
      <c r="R219" s="61" t="e">
        <f t="shared" si="9"/>
        <v>#REF!</v>
      </c>
      <c r="S219" s="61" t="e">
        <f t="shared" si="9"/>
        <v>#REF!</v>
      </c>
      <c r="T219" s="61" t="e">
        <f t="shared" si="9"/>
        <v>#REF!</v>
      </c>
      <c r="U219" s="61" t="e">
        <f t="shared" si="9"/>
        <v>#REF!</v>
      </c>
      <c r="V219" s="61" t="e">
        <f t="shared" si="9"/>
        <v>#REF!</v>
      </c>
      <c r="W219" s="61"/>
      <c r="X219" s="61" t="e">
        <f>+SUMIF(#REF!,X$216,#REF!)</f>
        <v>#REF!</v>
      </c>
    </row>
    <row r="220" spans="1:24" ht="14.25" customHeight="1">
      <c r="A220" s="61" t="s">
        <v>113</v>
      </c>
      <c r="B220" s="61">
        <f t="shared" ref="B220:V220" si="10">+SUMIF($H$9:$H$56,B$216,$M$9:$M$56)</f>
        <v>0</v>
      </c>
      <c r="C220" s="61">
        <f t="shared" si="10"/>
        <v>0</v>
      </c>
      <c r="D220" s="61">
        <f t="shared" si="10"/>
        <v>0</v>
      </c>
      <c r="E220" s="61">
        <f t="shared" si="10"/>
        <v>0</v>
      </c>
      <c r="F220" s="61">
        <f t="shared" si="10"/>
        <v>0</v>
      </c>
      <c r="G220" s="61">
        <f t="shared" si="10"/>
        <v>0</v>
      </c>
      <c r="H220" s="61">
        <f t="shared" si="10"/>
        <v>0</v>
      </c>
      <c r="I220" s="61">
        <f t="shared" si="10"/>
        <v>0</v>
      </c>
      <c r="J220" s="61">
        <f t="shared" si="10"/>
        <v>0</v>
      </c>
      <c r="K220" s="61">
        <f t="shared" si="10"/>
        <v>0</v>
      </c>
      <c r="L220" s="61">
        <f t="shared" si="10"/>
        <v>0</v>
      </c>
      <c r="M220" s="61">
        <f t="shared" si="10"/>
        <v>0</v>
      </c>
      <c r="N220" s="61">
        <f t="shared" si="10"/>
        <v>0</v>
      </c>
      <c r="O220" s="61">
        <f t="shared" si="10"/>
        <v>0</v>
      </c>
      <c r="P220" s="61">
        <f t="shared" si="10"/>
        <v>0</v>
      </c>
      <c r="Q220" s="61">
        <f t="shared" si="10"/>
        <v>27</v>
      </c>
      <c r="R220" s="61">
        <f t="shared" si="10"/>
        <v>0</v>
      </c>
      <c r="S220" s="61">
        <f t="shared" si="10"/>
        <v>0</v>
      </c>
      <c r="T220" s="61">
        <f t="shared" si="10"/>
        <v>0</v>
      </c>
      <c r="U220" s="61">
        <f t="shared" si="10"/>
        <v>0</v>
      </c>
      <c r="V220" s="61">
        <f t="shared" si="10"/>
        <v>0</v>
      </c>
      <c r="W220" s="61"/>
      <c r="X220" s="61">
        <f>+SUMIF($H$9:$H$56,X$216,$M$9:$M$56)</f>
        <v>0</v>
      </c>
    </row>
    <row r="221" spans="1:24" ht="14.25" customHeight="1">
      <c r="A221" s="61" t="s">
        <v>688</v>
      </c>
      <c r="B221" s="61" t="e">
        <f t="shared" ref="B221:V221" si="11">SUM(B217:B220)</f>
        <v>#REF!</v>
      </c>
      <c r="C221" s="61" t="e">
        <f t="shared" si="11"/>
        <v>#REF!</v>
      </c>
      <c r="D221" s="61" t="e">
        <f t="shared" si="11"/>
        <v>#REF!</v>
      </c>
      <c r="E221" s="61" t="e">
        <f t="shared" si="11"/>
        <v>#REF!</v>
      </c>
      <c r="F221" s="61" t="e">
        <f t="shared" si="11"/>
        <v>#REF!</v>
      </c>
      <c r="G221" s="61" t="e">
        <f t="shared" si="11"/>
        <v>#REF!</v>
      </c>
      <c r="H221" s="61" t="e">
        <f t="shared" si="11"/>
        <v>#REF!</v>
      </c>
      <c r="I221" s="61" t="e">
        <f t="shared" si="11"/>
        <v>#REF!</v>
      </c>
      <c r="J221" s="61" t="e">
        <f t="shared" si="11"/>
        <v>#REF!</v>
      </c>
      <c r="K221" s="61" t="e">
        <f t="shared" si="11"/>
        <v>#REF!</v>
      </c>
      <c r="L221" s="61" t="e">
        <f t="shared" si="11"/>
        <v>#REF!</v>
      </c>
      <c r="M221" s="61" t="e">
        <f t="shared" si="11"/>
        <v>#REF!</v>
      </c>
      <c r="N221" s="61" t="e">
        <f t="shared" si="11"/>
        <v>#REF!</v>
      </c>
      <c r="O221" s="61" t="e">
        <f t="shared" si="11"/>
        <v>#REF!</v>
      </c>
      <c r="P221" s="61" t="e">
        <f t="shared" si="11"/>
        <v>#REF!</v>
      </c>
      <c r="Q221" s="61" t="e">
        <f t="shared" si="11"/>
        <v>#REF!</v>
      </c>
      <c r="R221" s="61" t="e">
        <f t="shared" si="11"/>
        <v>#REF!</v>
      </c>
      <c r="S221" s="61" t="e">
        <f t="shared" si="11"/>
        <v>#REF!</v>
      </c>
      <c r="T221" s="61" t="e">
        <f t="shared" si="11"/>
        <v>#REF!</v>
      </c>
      <c r="U221" s="61" t="e">
        <f t="shared" si="11"/>
        <v>#REF!</v>
      </c>
      <c r="V221" s="61" t="e">
        <f t="shared" si="11"/>
        <v>#REF!</v>
      </c>
      <c r="W221" s="61"/>
      <c r="X221" s="61" t="e">
        <f>SUM(X217:X220)</f>
        <v>#REF!</v>
      </c>
    </row>
    <row r="222" spans="1:24" ht="14.25" customHeight="1">
      <c r="L222" s="56"/>
      <c r="M222" s="56"/>
    </row>
    <row r="223" spans="1:24" ht="14.25" customHeight="1">
      <c r="L223" s="56"/>
      <c r="M223" s="56"/>
    </row>
    <row r="224" spans="1:24" ht="14.25" customHeight="1">
      <c r="L224" s="56"/>
      <c r="M224" s="56"/>
    </row>
    <row r="225" spans="12:13" ht="14.25" customHeight="1">
      <c r="L225" s="56"/>
      <c r="M225" s="56"/>
    </row>
    <row r="226" spans="12:13" ht="14.25" customHeight="1">
      <c r="L226" s="56"/>
      <c r="M226" s="56"/>
    </row>
    <row r="227" spans="12:13" ht="14.25" customHeight="1">
      <c r="L227" s="56"/>
      <c r="M227" s="56"/>
    </row>
    <row r="228" spans="12:13" ht="14.25" customHeight="1">
      <c r="L228" s="56"/>
      <c r="M228" s="56"/>
    </row>
    <row r="229" spans="12:13" ht="14.25" customHeight="1">
      <c r="L229" s="56"/>
      <c r="M229" s="56"/>
    </row>
    <row r="230" spans="12:13" ht="14.25" customHeight="1">
      <c r="L230" s="56"/>
      <c r="M230" s="56"/>
    </row>
    <row r="231" spans="12:13" ht="14.25" customHeight="1">
      <c r="L231" s="56"/>
      <c r="M231" s="56"/>
    </row>
    <row r="232" spans="12:13" ht="14.25" customHeight="1">
      <c r="L232" s="56"/>
      <c r="M232" s="56"/>
    </row>
    <row r="233" spans="12:13" ht="14.25" customHeight="1">
      <c r="L233" s="56"/>
      <c r="M233" s="56"/>
    </row>
    <row r="234" spans="12:13" ht="14.25" customHeight="1">
      <c r="L234" s="56"/>
      <c r="M234" s="56"/>
    </row>
    <row r="235" spans="12:13" ht="14.25" customHeight="1">
      <c r="L235" s="56"/>
      <c r="M235" s="56"/>
    </row>
    <row r="236" spans="12:13" ht="14.25" customHeight="1">
      <c r="L236" s="56"/>
      <c r="M236" s="56"/>
    </row>
    <row r="237" spans="12:13" ht="14.25" customHeight="1">
      <c r="L237" s="56"/>
      <c r="M237" s="56"/>
    </row>
    <row r="238" spans="12:13" ht="14.25" customHeight="1">
      <c r="L238" s="56"/>
      <c r="M238" s="56"/>
    </row>
    <row r="239" spans="12:13" ht="14.25" customHeight="1">
      <c r="L239" s="56"/>
      <c r="M239" s="56"/>
    </row>
    <row r="240" spans="12:13" ht="14.25" customHeight="1">
      <c r="L240" s="56"/>
      <c r="M240" s="56"/>
    </row>
    <row r="241" spans="12:13" ht="14.25" customHeight="1">
      <c r="L241" s="56"/>
      <c r="M241" s="56"/>
    </row>
    <row r="242" spans="12:13" ht="14.25" customHeight="1">
      <c r="L242" s="56"/>
      <c r="M242" s="56"/>
    </row>
    <row r="243" spans="12:13" ht="14.25" customHeight="1">
      <c r="L243" s="56"/>
      <c r="M243" s="56"/>
    </row>
    <row r="244" spans="12:13" ht="14.25" customHeight="1">
      <c r="L244" s="56"/>
      <c r="M244" s="56"/>
    </row>
    <row r="245" spans="12:13" ht="14.25" customHeight="1">
      <c r="L245" s="56"/>
      <c r="M245" s="56"/>
    </row>
    <row r="246" spans="12:13" ht="14.25" customHeight="1">
      <c r="L246" s="56"/>
      <c r="M246" s="56"/>
    </row>
    <row r="247" spans="12:13" ht="14.25" customHeight="1">
      <c r="L247" s="56"/>
      <c r="M247" s="56"/>
    </row>
    <row r="248" spans="12:13" ht="14.25" customHeight="1">
      <c r="L248" s="56"/>
      <c r="M248" s="56"/>
    </row>
    <row r="249" spans="12:13" ht="14.25" customHeight="1">
      <c r="L249" s="56"/>
      <c r="M249" s="56"/>
    </row>
    <row r="250" spans="12:13" ht="14.25" customHeight="1">
      <c r="L250" s="56"/>
      <c r="M250" s="56"/>
    </row>
    <row r="251" spans="12:13" ht="14.25" customHeight="1">
      <c r="L251" s="56"/>
      <c r="M251" s="56"/>
    </row>
    <row r="252" spans="12:13" ht="14.25" customHeight="1">
      <c r="L252" s="56"/>
      <c r="M252" s="56"/>
    </row>
    <row r="253" spans="12:13" ht="14.25" customHeight="1">
      <c r="L253" s="56"/>
      <c r="M253" s="56"/>
    </row>
    <row r="254" spans="12:13" ht="14.25" customHeight="1">
      <c r="L254" s="56"/>
      <c r="M254" s="56"/>
    </row>
    <row r="255" spans="12:13" ht="14.25" customHeight="1">
      <c r="L255" s="56"/>
      <c r="M255" s="56"/>
    </row>
    <row r="256" spans="12:13" ht="14.25" customHeight="1">
      <c r="L256" s="56"/>
      <c r="M256" s="56"/>
    </row>
    <row r="257" spans="12:13" ht="14.25" customHeight="1">
      <c r="L257" s="56"/>
      <c r="M257" s="56"/>
    </row>
    <row r="258" spans="12:13" ht="14.25" customHeight="1">
      <c r="L258" s="56"/>
      <c r="M258" s="56"/>
    </row>
    <row r="259" spans="12:13" ht="14.25" customHeight="1">
      <c r="L259" s="56"/>
      <c r="M259" s="56"/>
    </row>
    <row r="260" spans="12:13" ht="14.25" customHeight="1">
      <c r="L260" s="56"/>
      <c r="M260" s="56"/>
    </row>
    <row r="261" spans="12:13" ht="14.25" customHeight="1">
      <c r="L261" s="56"/>
      <c r="M261" s="56"/>
    </row>
    <row r="262" spans="12:13" ht="14.25" customHeight="1">
      <c r="L262" s="56"/>
      <c r="M262" s="56"/>
    </row>
    <row r="263" spans="12:13" ht="14.25" customHeight="1">
      <c r="L263" s="56"/>
      <c r="M263" s="56"/>
    </row>
    <row r="264" spans="12:13" ht="14.25" customHeight="1">
      <c r="L264" s="56"/>
      <c r="M264" s="56"/>
    </row>
    <row r="265" spans="12:13" ht="14.25" customHeight="1">
      <c r="L265" s="56"/>
      <c r="M265" s="56"/>
    </row>
    <row r="266" spans="12:13" ht="14.25" customHeight="1">
      <c r="L266" s="56"/>
      <c r="M266" s="56"/>
    </row>
    <row r="267" spans="12:13" ht="14.25" customHeight="1">
      <c r="L267" s="56"/>
      <c r="M267" s="56"/>
    </row>
    <row r="268" spans="12:13" ht="14.25" customHeight="1">
      <c r="L268" s="56"/>
      <c r="M268" s="56"/>
    </row>
    <row r="269" spans="12:13" ht="14.25" customHeight="1">
      <c r="L269" s="56"/>
      <c r="M269" s="56"/>
    </row>
    <row r="270" spans="12:13" ht="14.25" customHeight="1">
      <c r="L270" s="56"/>
      <c r="M270" s="56"/>
    </row>
    <row r="271" spans="12:13" ht="14.25" customHeight="1">
      <c r="L271" s="56"/>
      <c r="M271" s="56"/>
    </row>
    <row r="272" spans="12:13" ht="14.25" customHeight="1">
      <c r="L272" s="56"/>
      <c r="M272" s="56"/>
    </row>
    <row r="273" spans="12:13" ht="14.25" customHeight="1">
      <c r="L273" s="56"/>
      <c r="M273" s="56"/>
    </row>
    <row r="274" spans="12:13" ht="14.25" customHeight="1">
      <c r="L274" s="56"/>
      <c r="M274" s="56"/>
    </row>
    <row r="275" spans="12:13" ht="14.25" customHeight="1">
      <c r="L275" s="56"/>
      <c r="M275" s="56"/>
    </row>
    <row r="276" spans="12:13" ht="14.25" customHeight="1">
      <c r="L276" s="56"/>
      <c r="M276" s="56"/>
    </row>
    <row r="277" spans="12:13" ht="14.25" customHeight="1">
      <c r="L277" s="56"/>
      <c r="M277" s="56"/>
    </row>
    <row r="278" spans="12:13" ht="14.25" customHeight="1">
      <c r="L278" s="56"/>
      <c r="M278" s="56"/>
    </row>
    <row r="279" spans="12:13" ht="14.25" customHeight="1">
      <c r="L279" s="56"/>
      <c r="M279" s="56"/>
    </row>
    <row r="280" spans="12:13" ht="14.25" customHeight="1">
      <c r="L280" s="56"/>
      <c r="M280" s="56"/>
    </row>
    <row r="281" spans="12:13" ht="14.25" customHeight="1">
      <c r="L281" s="56"/>
      <c r="M281" s="56"/>
    </row>
    <row r="282" spans="12:13" ht="14.25" customHeight="1">
      <c r="L282" s="56"/>
      <c r="M282" s="56"/>
    </row>
    <row r="283" spans="12:13" ht="14.25" customHeight="1">
      <c r="L283" s="56"/>
      <c r="M283" s="56"/>
    </row>
    <row r="284" spans="12:13" ht="14.25" customHeight="1">
      <c r="L284" s="56"/>
      <c r="M284" s="56"/>
    </row>
    <row r="285" spans="12:13" ht="14.25" customHeight="1">
      <c r="L285" s="56"/>
      <c r="M285" s="56"/>
    </row>
    <row r="286" spans="12:13" ht="14.25" customHeight="1">
      <c r="L286" s="56"/>
      <c r="M286" s="56"/>
    </row>
    <row r="287" spans="12:13" ht="14.25" customHeight="1">
      <c r="L287" s="56"/>
      <c r="M287" s="56"/>
    </row>
    <row r="288" spans="12:13" ht="14.25" customHeight="1">
      <c r="L288" s="56"/>
      <c r="M288" s="56"/>
    </row>
    <row r="289" spans="12:13" ht="14.25" customHeight="1">
      <c r="L289" s="56"/>
      <c r="M289" s="56"/>
    </row>
    <row r="290" spans="12:13" ht="14.25" customHeight="1">
      <c r="L290" s="56"/>
      <c r="M290" s="56"/>
    </row>
    <row r="291" spans="12:13" ht="14.25" customHeight="1">
      <c r="L291" s="56"/>
      <c r="M291" s="56"/>
    </row>
    <row r="292" spans="12:13" ht="14.25" customHeight="1">
      <c r="L292" s="56"/>
      <c r="M292" s="56"/>
    </row>
    <row r="293" spans="12:13" ht="14.25" customHeight="1">
      <c r="L293" s="56"/>
      <c r="M293" s="56"/>
    </row>
    <row r="294" spans="12:13" ht="14.25" customHeight="1">
      <c r="L294" s="56"/>
      <c r="M294" s="56"/>
    </row>
    <row r="295" spans="12:13" ht="14.25" customHeight="1">
      <c r="L295" s="56"/>
      <c r="M295" s="56"/>
    </row>
    <row r="296" spans="12:13" ht="14.25" customHeight="1">
      <c r="L296" s="56"/>
      <c r="M296" s="56"/>
    </row>
    <row r="297" spans="12:13" ht="14.25" customHeight="1">
      <c r="L297" s="56"/>
      <c r="M297" s="56"/>
    </row>
    <row r="298" spans="12:13" ht="14.25" customHeight="1">
      <c r="L298" s="56"/>
      <c r="M298" s="56"/>
    </row>
    <row r="299" spans="12:13" ht="14.25" customHeight="1">
      <c r="L299" s="56"/>
      <c r="M299" s="56"/>
    </row>
    <row r="300" spans="12:13" ht="14.25" customHeight="1">
      <c r="L300" s="56"/>
      <c r="M300" s="56"/>
    </row>
    <row r="301" spans="12:13" ht="14.25" customHeight="1">
      <c r="L301" s="56"/>
      <c r="M301" s="56"/>
    </row>
    <row r="302" spans="12:13" ht="14.25" customHeight="1">
      <c r="L302" s="56"/>
      <c r="M302" s="56"/>
    </row>
    <row r="303" spans="12:13" ht="14.25" customHeight="1">
      <c r="L303" s="56"/>
      <c r="M303" s="56"/>
    </row>
    <row r="304" spans="12:13" ht="14.25" customHeight="1">
      <c r="L304" s="56"/>
      <c r="M304" s="56"/>
    </row>
    <row r="305" spans="12:13" ht="14.25" customHeight="1">
      <c r="L305" s="56"/>
      <c r="M305" s="56"/>
    </row>
    <row r="306" spans="12:13" ht="14.25" customHeight="1">
      <c r="L306" s="56"/>
      <c r="M306" s="56"/>
    </row>
    <row r="307" spans="12:13" ht="14.25" customHeight="1">
      <c r="L307" s="56"/>
      <c r="M307" s="56"/>
    </row>
    <row r="308" spans="12:13" ht="14.25" customHeight="1">
      <c r="L308" s="56"/>
      <c r="M308" s="56"/>
    </row>
    <row r="309" spans="12:13" ht="14.25" customHeight="1">
      <c r="L309" s="56"/>
      <c r="M309" s="56"/>
    </row>
    <row r="310" spans="12:13" ht="14.25" customHeight="1">
      <c r="L310" s="56"/>
      <c r="M310" s="56"/>
    </row>
    <row r="311" spans="12:13" ht="14.25" customHeight="1">
      <c r="L311" s="56"/>
      <c r="M311" s="56"/>
    </row>
    <row r="312" spans="12:13" ht="14.25" customHeight="1">
      <c r="L312" s="56"/>
      <c r="M312" s="56"/>
    </row>
    <row r="313" spans="12:13" ht="14.25" customHeight="1">
      <c r="L313" s="56"/>
      <c r="M313" s="56"/>
    </row>
    <row r="314" spans="12:13" ht="14.25" customHeight="1">
      <c r="L314" s="56"/>
      <c r="M314" s="56"/>
    </row>
    <row r="315" spans="12:13" ht="14.25" customHeight="1">
      <c r="L315" s="56"/>
      <c r="M315" s="56"/>
    </row>
    <row r="316" spans="12:13" ht="14.25" customHeight="1">
      <c r="L316" s="56"/>
      <c r="M316" s="56"/>
    </row>
    <row r="317" spans="12:13" ht="14.25" customHeight="1">
      <c r="L317" s="56"/>
      <c r="M317" s="56"/>
    </row>
    <row r="318" spans="12:13" ht="14.25" customHeight="1">
      <c r="L318" s="56"/>
      <c r="M318" s="56"/>
    </row>
    <row r="319" spans="12:13" ht="14.25" customHeight="1">
      <c r="L319" s="56"/>
      <c r="M319" s="56"/>
    </row>
    <row r="320" spans="12:13" ht="14.25" customHeight="1">
      <c r="L320" s="56"/>
      <c r="M320" s="56"/>
    </row>
    <row r="321" spans="12:13" ht="14.25" customHeight="1">
      <c r="L321" s="56"/>
      <c r="M321" s="56"/>
    </row>
    <row r="322" spans="12:13" ht="14.25" customHeight="1">
      <c r="L322" s="56"/>
      <c r="M322" s="56"/>
    </row>
    <row r="323" spans="12:13" ht="14.25" customHeight="1">
      <c r="L323" s="56"/>
      <c r="M323" s="56"/>
    </row>
    <row r="324" spans="12:13" ht="14.25" customHeight="1">
      <c r="L324" s="56"/>
      <c r="M324" s="56"/>
    </row>
    <row r="325" spans="12:13" ht="14.25" customHeight="1">
      <c r="L325" s="56"/>
      <c r="M325" s="56"/>
    </row>
    <row r="326" spans="12:13" ht="14.25" customHeight="1">
      <c r="L326" s="56"/>
      <c r="M326" s="56"/>
    </row>
    <row r="327" spans="12:13" ht="14.25" customHeight="1">
      <c r="L327" s="56"/>
      <c r="M327" s="56"/>
    </row>
    <row r="328" spans="12:13" ht="14.25" customHeight="1">
      <c r="L328" s="56"/>
      <c r="M328" s="56"/>
    </row>
    <row r="329" spans="12:13" ht="14.25" customHeight="1">
      <c r="L329" s="56"/>
      <c r="M329" s="56"/>
    </row>
    <row r="330" spans="12:13" ht="14.25" customHeight="1">
      <c r="L330" s="56"/>
      <c r="M330" s="56"/>
    </row>
    <row r="331" spans="12:13" ht="14.25" customHeight="1">
      <c r="L331" s="56"/>
      <c r="M331" s="56"/>
    </row>
    <row r="332" spans="12:13" ht="14.25" customHeight="1">
      <c r="L332" s="56"/>
      <c r="M332" s="56"/>
    </row>
    <row r="333" spans="12:13" ht="14.25" customHeight="1">
      <c r="L333" s="56"/>
      <c r="M333" s="56"/>
    </row>
    <row r="334" spans="12:13" ht="14.25" customHeight="1">
      <c r="L334" s="56"/>
      <c r="M334" s="56"/>
    </row>
    <row r="335" spans="12:13" ht="14.25" customHeight="1">
      <c r="L335" s="56"/>
      <c r="M335" s="56"/>
    </row>
    <row r="336" spans="12:13" ht="14.25" customHeight="1">
      <c r="L336" s="56"/>
      <c r="M336" s="56"/>
    </row>
    <row r="337" spans="12:13" ht="14.25" customHeight="1">
      <c r="L337" s="56"/>
      <c r="M337" s="56"/>
    </row>
    <row r="338" spans="12:13" ht="14.25" customHeight="1">
      <c r="L338" s="56"/>
      <c r="M338" s="56"/>
    </row>
    <row r="339" spans="12:13" ht="14.25" customHeight="1">
      <c r="L339" s="56"/>
      <c r="M339" s="56"/>
    </row>
    <row r="340" spans="12:13" ht="14.25" customHeight="1">
      <c r="L340" s="56"/>
      <c r="M340" s="56"/>
    </row>
    <row r="341" spans="12:13" ht="14.25" customHeight="1">
      <c r="L341" s="56"/>
      <c r="M341" s="56"/>
    </row>
    <row r="342" spans="12:13" ht="14.25" customHeight="1">
      <c r="L342" s="56"/>
      <c r="M342" s="56"/>
    </row>
    <row r="343" spans="12:13" ht="14.25" customHeight="1">
      <c r="L343" s="56"/>
      <c r="M343" s="56"/>
    </row>
    <row r="344" spans="12:13" ht="14.25" customHeight="1">
      <c r="L344" s="56"/>
      <c r="M344" s="56"/>
    </row>
    <row r="345" spans="12:13" ht="14.25" customHeight="1">
      <c r="L345" s="56"/>
      <c r="M345" s="56"/>
    </row>
    <row r="346" spans="12:13" ht="14.25" customHeight="1">
      <c r="L346" s="56"/>
      <c r="M346" s="56"/>
    </row>
    <row r="347" spans="12:13" ht="14.25" customHeight="1">
      <c r="L347" s="56"/>
      <c r="M347" s="56"/>
    </row>
    <row r="348" spans="12:13" ht="14.25" customHeight="1">
      <c r="L348" s="56"/>
      <c r="M348" s="56"/>
    </row>
    <row r="349" spans="12:13" ht="14.25" customHeight="1">
      <c r="L349" s="56"/>
      <c r="M349" s="56"/>
    </row>
    <row r="350" spans="12:13" ht="14.25" customHeight="1">
      <c r="L350" s="56"/>
      <c r="M350" s="56"/>
    </row>
    <row r="351" spans="12:13" ht="14.25" customHeight="1">
      <c r="L351" s="56"/>
      <c r="M351" s="56"/>
    </row>
    <row r="352" spans="12:13" ht="14.25" customHeight="1">
      <c r="L352" s="56"/>
      <c r="M352" s="56"/>
    </row>
    <row r="353" spans="12:13" ht="14.25" customHeight="1">
      <c r="L353" s="56"/>
      <c r="M353" s="56"/>
    </row>
    <row r="354" spans="12:13" ht="14.25" customHeight="1">
      <c r="L354" s="56"/>
      <c r="M354" s="56"/>
    </row>
    <row r="355" spans="12:13" ht="14.25" customHeight="1">
      <c r="L355" s="56"/>
      <c r="M355" s="56"/>
    </row>
    <row r="356" spans="12:13" ht="14.25" customHeight="1">
      <c r="L356" s="56"/>
      <c r="M356" s="56"/>
    </row>
    <row r="357" spans="12:13" ht="14.25" customHeight="1">
      <c r="L357" s="56"/>
      <c r="M357" s="56"/>
    </row>
    <row r="358" spans="12:13" ht="14.25" customHeight="1">
      <c r="L358" s="56"/>
      <c r="M358" s="56"/>
    </row>
    <row r="359" spans="12:13" ht="14.25" customHeight="1">
      <c r="L359" s="56"/>
      <c r="M359" s="56"/>
    </row>
    <row r="360" spans="12:13" ht="14.25" customHeight="1">
      <c r="L360" s="56"/>
      <c r="M360" s="56"/>
    </row>
    <row r="361" spans="12:13" ht="14.25" customHeight="1">
      <c r="L361" s="56"/>
      <c r="M361" s="56"/>
    </row>
    <row r="362" spans="12:13" ht="14.25" customHeight="1">
      <c r="L362" s="56"/>
      <c r="M362" s="56"/>
    </row>
    <row r="363" spans="12:13" ht="14.25" customHeight="1">
      <c r="L363" s="56"/>
      <c r="M363" s="56"/>
    </row>
    <row r="364" spans="12:13" ht="14.25" customHeight="1">
      <c r="L364" s="56"/>
      <c r="M364" s="56"/>
    </row>
    <row r="365" spans="12:13" ht="14.25" customHeight="1">
      <c r="L365" s="56"/>
      <c r="M365" s="56"/>
    </row>
    <row r="366" spans="12:13" ht="14.25" customHeight="1">
      <c r="L366" s="56"/>
      <c r="M366" s="56"/>
    </row>
    <row r="367" spans="12:13" ht="14.25" customHeight="1">
      <c r="L367" s="56"/>
      <c r="M367" s="56"/>
    </row>
    <row r="368" spans="12:13" ht="14.25" customHeight="1">
      <c r="L368" s="56"/>
      <c r="M368" s="56"/>
    </row>
    <row r="369" spans="12:13" ht="14.25" customHeight="1">
      <c r="L369" s="56"/>
      <c r="M369" s="56"/>
    </row>
    <row r="370" spans="12:13" ht="14.25" customHeight="1">
      <c r="L370" s="56"/>
      <c r="M370" s="56"/>
    </row>
    <row r="371" spans="12:13" ht="14.25" customHeight="1">
      <c r="L371" s="56"/>
      <c r="M371" s="56"/>
    </row>
    <row r="372" spans="12:13" ht="14.25" customHeight="1">
      <c r="L372" s="56"/>
      <c r="M372" s="56"/>
    </row>
    <row r="373" spans="12:13" ht="14.25" customHeight="1">
      <c r="L373" s="56"/>
      <c r="M373" s="56"/>
    </row>
    <row r="374" spans="12:13" ht="14.25" customHeight="1">
      <c r="L374" s="56"/>
      <c r="M374" s="56"/>
    </row>
    <row r="375" spans="12:13" ht="14.25" customHeight="1">
      <c r="L375" s="56"/>
      <c r="M375" s="56"/>
    </row>
    <row r="376" spans="12:13" ht="14.25" customHeight="1">
      <c r="L376" s="56"/>
      <c r="M376" s="56"/>
    </row>
    <row r="377" spans="12:13" ht="14.25" customHeight="1">
      <c r="L377" s="56"/>
      <c r="M377" s="56"/>
    </row>
    <row r="378" spans="12:13" ht="14.25" customHeight="1">
      <c r="L378" s="56"/>
      <c r="M378" s="56"/>
    </row>
    <row r="379" spans="12:13" ht="14.25" customHeight="1">
      <c r="L379" s="56"/>
      <c r="M379" s="56"/>
    </row>
    <row r="380" spans="12:13" ht="14.25" customHeight="1">
      <c r="L380" s="56"/>
      <c r="M380" s="56"/>
    </row>
    <row r="381" spans="12:13" ht="14.25" customHeight="1">
      <c r="L381" s="56"/>
      <c r="M381" s="56"/>
    </row>
    <row r="382" spans="12:13" ht="14.25" customHeight="1">
      <c r="L382" s="56"/>
      <c r="M382" s="56"/>
    </row>
    <row r="383" spans="12:13" ht="14.25" customHeight="1">
      <c r="L383" s="56"/>
      <c r="M383" s="56"/>
    </row>
    <row r="384" spans="12:13" ht="14.25" customHeight="1">
      <c r="L384" s="56"/>
      <c r="M384" s="56"/>
    </row>
    <row r="385" spans="12:13" ht="14.25" customHeight="1">
      <c r="L385" s="56"/>
      <c r="M385" s="56"/>
    </row>
    <row r="386" spans="12:13" ht="14.25" customHeight="1">
      <c r="L386" s="56"/>
      <c r="M386" s="56"/>
    </row>
    <row r="387" spans="12:13" ht="14.25" customHeight="1">
      <c r="L387" s="56"/>
      <c r="M387" s="56"/>
    </row>
    <row r="388" spans="12:13" ht="14.25" customHeight="1">
      <c r="L388" s="56"/>
      <c r="M388" s="56"/>
    </row>
    <row r="389" spans="12:13" ht="14.25" customHeight="1">
      <c r="L389" s="56"/>
      <c r="M389" s="56"/>
    </row>
    <row r="390" spans="12:13" ht="14.25" customHeight="1">
      <c r="L390" s="56"/>
      <c r="M390" s="56"/>
    </row>
    <row r="391" spans="12:13" ht="14.25" customHeight="1">
      <c r="L391" s="56"/>
      <c r="M391" s="56"/>
    </row>
    <row r="392" spans="12:13" ht="14.25" customHeight="1">
      <c r="L392" s="56"/>
      <c r="M392" s="56"/>
    </row>
    <row r="393" spans="12:13" ht="14.25" customHeight="1">
      <c r="L393" s="56"/>
      <c r="M393" s="56"/>
    </row>
    <row r="394" spans="12:13" ht="14.25" customHeight="1">
      <c r="L394" s="56"/>
      <c r="M394" s="56"/>
    </row>
    <row r="395" spans="12:13" ht="14.25" customHeight="1">
      <c r="L395" s="56"/>
      <c r="M395" s="56"/>
    </row>
    <row r="396" spans="12:13" ht="14.25" customHeight="1">
      <c r="L396" s="56"/>
      <c r="M396" s="56"/>
    </row>
    <row r="397" spans="12:13" ht="14.25" customHeight="1">
      <c r="L397" s="56"/>
      <c r="M397" s="56"/>
    </row>
    <row r="398" spans="12:13" ht="14.25" customHeight="1">
      <c r="L398" s="56"/>
      <c r="M398" s="56"/>
    </row>
    <row r="399" spans="12:13" ht="14.25" customHeight="1">
      <c r="L399" s="56"/>
      <c r="M399" s="56"/>
    </row>
    <row r="400" spans="12:13" ht="14.25" customHeight="1">
      <c r="L400" s="56"/>
      <c r="M400" s="56"/>
    </row>
    <row r="401" spans="12:13" ht="14.25" customHeight="1">
      <c r="L401" s="56"/>
      <c r="M401" s="56"/>
    </row>
    <row r="402" spans="12:13" ht="14.25" customHeight="1">
      <c r="L402" s="56"/>
      <c r="M402" s="56"/>
    </row>
    <row r="403" spans="12:13" ht="14.25" customHeight="1">
      <c r="L403" s="56"/>
      <c r="M403" s="56"/>
    </row>
    <row r="404" spans="12:13" ht="14.25" customHeight="1">
      <c r="L404" s="56"/>
      <c r="M404" s="56"/>
    </row>
    <row r="405" spans="12:13" ht="14.25" customHeight="1">
      <c r="L405" s="56"/>
      <c r="M405" s="56"/>
    </row>
    <row r="406" spans="12:13" ht="14.25" customHeight="1">
      <c r="L406" s="56"/>
      <c r="M406" s="56"/>
    </row>
    <row r="407" spans="12:13" ht="14.25" customHeight="1">
      <c r="L407" s="56"/>
      <c r="M407" s="56"/>
    </row>
    <row r="408" spans="12:13" ht="14.25" customHeight="1">
      <c r="L408" s="56"/>
      <c r="M408" s="56"/>
    </row>
    <row r="409" spans="12:13" ht="14.25" customHeight="1">
      <c r="L409" s="56"/>
      <c r="M409" s="56"/>
    </row>
    <row r="410" spans="12:13" ht="14.25" customHeight="1">
      <c r="L410" s="56"/>
      <c r="M410" s="56"/>
    </row>
    <row r="411" spans="12:13" ht="14.25" customHeight="1">
      <c r="L411" s="56"/>
      <c r="M411" s="56"/>
    </row>
    <row r="412" spans="12:13" ht="14.25" customHeight="1">
      <c r="L412" s="56"/>
      <c r="M412" s="56"/>
    </row>
    <row r="413" spans="12:13" ht="14.25" customHeight="1">
      <c r="L413" s="56"/>
      <c r="M413" s="56"/>
    </row>
    <row r="414" spans="12:13" ht="14.25" customHeight="1">
      <c r="L414" s="56"/>
      <c r="M414" s="56"/>
    </row>
    <row r="415" spans="12:13" ht="14.25" customHeight="1">
      <c r="L415" s="56"/>
      <c r="M415" s="56"/>
    </row>
    <row r="416" spans="12:13" ht="14.25" customHeight="1">
      <c r="L416" s="56"/>
      <c r="M416" s="56"/>
    </row>
    <row r="417" spans="12:13" ht="14.25" customHeight="1">
      <c r="L417" s="56"/>
      <c r="M417" s="56"/>
    </row>
    <row r="418" spans="12:13" ht="14.25" customHeight="1">
      <c r="L418" s="56"/>
      <c r="M418" s="56"/>
    </row>
    <row r="419" spans="12:13" ht="14.25" customHeight="1">
      <c r="L419" s="56"/>
      <c r="M419" s="56"/>
    </row>
    <row r="420" spans="12:13" ht="14.25" customHeight="1">
      <c r="L420" s="56"/>
      <c r="M420" s="56"/>
    </row>
    <row r="421" spans="12:13" ht="14.25" customHeight="1">
      <c r="L421" s="56"/>
      <c r="M421" s="56"/>
    </row>
    <row r="422" spans="12:13" ht="15.75" customHeight="1"/>
    <row r="423" spans="12:13" ht="15.75" customHeight="1"/>
    <row r="424" spans="12:13" ht="15.75" customHeight="1"/>
    <row r="425" spans="12:13" ht="15.75" customHeight="1"/>
    <row r="426" spans="12:13" ht="15.75" customHeight="1"/>
    <row r="427" spans="12:13" ht="15.75" customHeight="1"/>
    <row r="428" spans="12:13" ht="15.75" customHeight="1"/>
    <row r="429" spans="12:13" ht="15.75" customHeight="1"/>
    <row r="430" spans="12:13" ht="15.75" customHeight="1"/>
    <row r="431" spans="12:13" ht="15.75" customHeight="1"/>
    <row r="432" spans="12:13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sortState xmlns:xlrd2="http://schemas.microsoft.com/office/spreadsheetml/2017/richdata2" ref="B3:O56">
    <sortCondition ref="K3:K56"/>
    <sortCondition descending="1" ref="N3:N56"/>
    <sortCondition descending="1" ref="O3:O56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916"/>
  <sheetViews>
    <sheetView tabSelected="1" workbookViewId="0">
      <selection activeCell="G31" sqref="G31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31" t="s">
        <v>871</v>
      </c>
      <c r="B1" s="67"/>
      <c r="C1" s="67"/>
      <c r="D1" s="123"/>
      <c r="E1" s="124"/>
      <c r="F1" s="67"/>
      <c r="G1" s="67"/>
      <c r="H1" s="67"/>
      <c r="I1" s="67"/>
      <c r="J1" s="67"/>
      <c r="K1" s="67"/>
      <c r="L1" s="125"/>
      <c r="M1" s="125"/>
      <c r="N1" s="195" t="s">
        <v>758</v>
      </c>
      <c r="O1" s="196"/>
    </row>
    <row r="2" spans="1:27" ht="14.25" customHeight="1">
      <c r="A2" s="132" t="s">
        <v>872</v>
      </c>
      <c r="B2" s="126" t="s">
        <v>760</v>
      </c>
      <c r="C2" s="126" t="s">
        <v>761</v>
      </c>
      <c r="D2" s="127" t="s">
        <v>762</v>
      </c>
      <c r="E2" s="127"/>
      <c r="F2" s="128" t="s">
        <v>763</v>
      </c>
      <c r="G2" s="126" t="s">
        <v>1</v>
      </c>
      <c r="H2" s="126" t="s">
        <v>3</v>
      </c>
      <c r="I2" s="126" t="s">
        <v>684</v>
      </c>
      <c r="J2" s="126" t="s">
        <v>2</v>
      </c>
      <c r="K2" s="126" t="s">
        <v>5</v>
      </c>
      <c r="L2" s="127" t="s">
        <v>685</v>
      </c>
      <c r="M2" s="127" t="s">
        <v>686</v>
      </c>
      <c r="N2" s="129" t="s">
        <v>734</v>
      </c>
      <c r="O2" s="129" t="s">
        <v>735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14.25" customHeight="1">
      <c r="A3" s="109"/>
      <c r="B3" s="179" t="s">
        <v>888</v>
      </c>
      <c r="C3" s="179" t="s">
        <v>889</v>
      </c>
      <c r="D3" s="179" t="s">
        <v>890</v>
      </c>
      <c r="E3" s="179"/>
      <c r="F3" s="179">
        <v>219</v>
      </c>
      <c r="G3" s="180" t="str">
        <f>+VLOOKUP(F3,Participants!$A$1:$F$600,2,FALSE)</f>
        <v>Fiona O'Neill</v>
      </c>
      <c r="H3" s="180" t="str">
        <f>+VLOOKUP(F3,Participants!$A$1:$F$600,4,FALSE)</f>
        <v>AMA</v>
      </c>
      <c r="I3" s="180" t="str">
        <f>+VLOOKUP(F3,Participants!$A$1:$F$600,5,FALSE)</f>
        <v>F</v>
      </c>
      <c r="J3" s="180"/>
      <c r="K3" s="181" t="s">
        <v>168</v>
      </c>
      <c r="L3" s="183">
        <v>1</v>
      </c>
      <c r="M3" s="180">
        <v>10</v>
      </c>
      <c r="N3" s="184">
        <v>63</v>
      </c>
      <c r="O3" s="184">
        <v>0</v>
      </c>
    </row>
    <row r="4" spans="1:27" ht="14.25" customHeight="1">
      <c r="A4" s="114"/>
      <c r="B4" s="179" t="s">
        <v>876</v>
      </c>
      <c r="C4" s="179" t="s">
        <v>877</v>
      </c>
      <c r="D4" s="179" t="s">
        <v>878</v>
      </c>
      <c r="E4" s="179"/>
      <c r="F4" s="184">
        <v>601</v>
      </c>
      <c r="G4" s="180" t="str">
        <f>+VLOOKUP(F4,Participants!$A$1:$F$600,2,FALSE)</f>
        <v>Lillian Best</v>
      </c>
      <c r="H4" s="180" t="str">
        <f>+VLOOKUP(F4,Participants!$A$1:$F$600,4,FALSE)</f>
        <v>BFS</v>
      </c>
      <c r="I4" s="180" t="str">
        <f>+VLOOKUP(F4,Participants!$A$1:$F$600,5,FALSE)</f>
        <v>F</v>
      </c>
      <c r="J4" s="180"/>
      <c r="K4" s="181" t="s">
        <v>168</v>
      </c>
      <c r="L4" s="182">
        <v>2</v>
      </c>
      <c r="M4" s="180">
        <v>8</v>
      </c>
      <c r="N4" s="184">
        <v>62</v>
      </c>
      <c r="O4" s="184">
        <v>4</v>
      </c>
    </row>
    <row r="5" spans="1:27" ht="14.25" customHeight="1">
      <c r="A5" s="109"/>
      <c r="B5" s="179" t="s">
        <v>903</v>
      </c>
      <c r="C5" s="179" t="s">
        <v>904</v>
      </c>
      <c r="D5" s="179" t="s">
        <v>905</v>
      </c>
      <c r="E5" s="179"/>
      <c r="F5" s="179">
        <v>607</v>
      </c>
      <c r="G5" s="180" t="str">
        <f>+VLOOKUP(F5,Participants!$A$1:$F$600,2,FALSE)</f>
        <v>Alexa Risdon</v>
      </c>
      <c r="H5" s="180" t="str">
        <f>+VLOOKUP(F5,Participants!$A$1:$F$600,4,FALSE)</f>
        <v>BFS</v>
      </c>
      <c r="I5" s="180" t="str">
        <f>+VLOOKUP(F5,Participants!$A$1:$F$600,5,FALSE)</f>
        <v>F</v>
      </c>
      <c r="J5" s="180"/>
      <c r="K5" s="181" t="s">
        <v>168</v>
      </c>
      <c r="L5" s="183">
        <v>3</v>
      </c>
      <c r="M5" s="180">
        <v>6</v>
      </c>
      <c r="N5" s="184">
        <v>58</v>
      </c>
      <c r="O5" s="184">
        <v>1</v>
      </c>
    </row>
    <row r="6" spans="1:27" ht="14.25" customHeight="1">
      <c r="A6" s="114"/>
      <c r="B6" s="179" t="s">
        <v>879</v>
      </c>
      <c r="C6" s="179" t="s">
        <v>880</v>
      </c>
      <c r="D6" s="179" t="s">
        <v>881</v>
      </c>
      <c r="E6" s="179"/>
      <c r="F6" s="184">
        <v>1059</v>
      </c>
      <c r="G6" s="180" t="str">
        <f>+VLOOKUP(F6,Participants!$A$1:$F$600,2,FALSE)</f>
        <v>Anna Pohl</v>
      </c>
      <c r="H6" s="180" t="str">
        <f>+VLOOKUP(F6,Participants!$A$1:$F$600,4,FALSE)</f>
        <v>KIL</v>
      </c>
      <c r="I6" s="180" t="str">
        <f>+VLOOKUP(F6,Participants!$A$1:$F$600,5,FALSE)</f>
        <v xml:space="preserve">F </v>
      </c>
      <c r="J6" s="180"/>
      <c r="K6" s="181" t="s">
        <v>168</v>
      </c>
      <c r="L6" s="182">
        <v>4</v>
      </c>
      <c r="M6" s="180">
        <v>5</v>
      </c>
      <c r="N6" s="184">
        <v>45</v>
      </c>
      <c r="O6" s="184">
        <v>1</v>
      </c>
    </row>
    <row r="7" spans="1:27" ht="14.25" customHeight="1">
      <c r="A7" s="109"/>
      <c r="B7" s="179" t="s">
        <v>913</v>
      </c>
      <c r="C7" s="179" t="s">
        <v>862</v>
      </c>
      <c r="D7" s="179" t="s">
        <v>914</v>
      </c>
      <c r="E7" s="179"/>
      <c r="F7" s="179">
        <v>1065</v>
      </c>
      <c r="G7" s="180" t="str">
        <f>+VLOOKUP(F7,Participants!$A$1:$F$600,2,FALSE)</f>
        <v>Natalie Morris</v>
      </c>
      <c r="H7" s="180" t="str">
        <f>+VLOOKUP(F7,Participants!$A$1:$F$600,4,FALSE)</f>
        <v>KIL</v>
      </c>
      <c r="I7" s="180" t="str">
        <f>+VLOOKUP(F7,Participants!$A$1:$F$600,5,FALSE)</f>
        <v xml:space="preserve">F </v>
      </c>
      <c r="J7" s="180"/>
      <c r="K7" s="181" t="s">
        <v>168</v>
      </c>
      <c r="L7" s="183">
        <v>5</v>
      </c>
      <c r="M7" s="180">
        <v>4</v>
      </c>
      <c r="N7" s="184">
        <v>43</v>
      </c>
      <c r="O7" s="184">
        <v>4</v>
      </c>
    </row>
    <row r="8" spans="1:27" ht="14.25" customHeight="1">
      <c r="A8" s="114"/>
      <c r="B8" s="179" t="s">
        <v>931</v>
      </c>
      <c r="C8" s="179" t="s">
        <v>932</v>
      </c>
      <c r="D8" s="179" t="s">
        <v>933</v>
      </c>
      <c r="E8" s="179"/>
      <c r="F8" s="179">
        <v>205</v>
      </c>
      <c r="G8" s="180" t="str">
        <f>+VLOOKUP(F8,Participants!$A$1:$F$600,2,FALSE)</f>
        <v>Emily Cramer</v>
      </c>
      <c r="H8" s="180" t="str">
        <f>+VLOOKUP(F8,Participants!$A$1:$F$600,4,FALSE)</f>
        <v>AMA</v>
      </c>
      <c r="I8" s="180" t="str">
        <f>+VLOOKUP(F8,Participants!$A$1:$F$600,5,FALSE)</f>
        <v>F</v>
      </c>
      <c r="J8" s="180"/>
      <c r="K8" s="181" t="s">
        <v>168</v>
      </c>
      <c r="L8" s="182">
        <v>6</v>
      </c>
      <c r="M8" s="180">
        <v>3</v>
      </c>
      <c r="N8" s="184">
        <v>37</v>
      </c>
      <c r="O8" s="184">
        <v>9</v>
      </c>
    </row>
    <row r="9" spans="1:27" ht="14.25" customHeight="1">
      <c r="A9" s="109"/>
      <c r="B9" s="179" t="s">
        <v>929</v>
      </c>
      <c r="C9" s="179" t="s">
        <v>930</v>
      </c>
      <c r="D9" s="179" t="s">
        <v>909</v>
      </c>
      <c r="E9" s="179"/>
      <c r="F9" s="179">
        <v>222</v>
      </c>
      <c r="G9" s="180" t="str">
        <f>+VLOOKUP(F9,Participants!$A$1:$F$600,2,FALSE)</f>
        <v>Faith Simon</v>
      </c>
      <c r="H9" s="180" t="str">
        <f>+VLOOKUP(F9,Participants!$A$1:$F$600,4,FALSE)</f>
        <v>AMA</v>
      </c>
      <c r="I9" s="180" t="str">
        <f>+VLOOKUP(F9,Participants!$A$1:$F$600,5,FALSE)</f>
        <v>F</v>
      </c>
      <c r="J9" s="180"/>
      <c r="K9" s="181" t="s">
        <v>168</v>
      </c>
      <c r="L9" s="183">
        <v>7</v>
      </c>
      <c r="M9" s="180">
        <v>2</v>
      </c>
      <c r="N9" s="184">
        <v>34</v>
      </c>
      <c r="O9" s="184">
        <v>5</v>
      </c>
    </row>
    <row r="10" spans="1:27" ht="14.25" customHeight="1">
      <c r="A10" s="114"/>
      <c r="B10" s="179" t="s">
        <v>909</v>
      </c>
      <c r="C10" s="179" t="s">
        <v>910</v>
      </c>
      <c r="D10" s="179" t="s">
        <v>855</v>
      </c>
      <c r="E10" s="179"/>
      <c r="F10" s="179">
        <v>1054</v>
      </c>
      <c r="G10" s="180" t="str">
        <f>+VLOOKUP(F10,Participants!$A$1:$F$600,2,FALSE)</f>
        <v>Anna Scaltz</v>
      </c>
      <c r="H10" s="180" t="str">
        <f>+VLOOKUP(F10,Participants!$A$1:$F$600,4,FALSE)</f>
        <v>KIL</v>
      </c>
      <c r="I10" s="180" t="str">
        <f>+VLOOKUP(F10,Participants!$A$1:$F$600,5,FALSE)</f>
        <v xml:space="preserve">F </v>
      </c>
      <c r="J10" s="180"/>
      <c r="K10" s="181" t="s">
        <v>168</v>
      </c>
      <c r="L10" s="182">
        <v>8</v>
      </c>
      <c r="M10" s="180">
        <v>1</v>
      </c>
      <c r="N10" s="184">
        <v>34</v>
      </c>
      <c r="O10" s="184">
        <v>5</v>
      </c>
    </row>
    <row r="11" spans="1:27" ht="14.25" customHeight="1">
      <c r="A11" s="109"/>
      <c r="B11" s="179" t="s">
        <v>885</v>
      </c>
      <c r="C11" s="179" t="s">
        <v>886</v>
      </c>
      <c r="D11" s="179" t="s">
        <v>887</v>
      </c>
      <c r="E11" s="179"/>
      <c r="F11" s="179">
        <v>600</v>
      </c>
      <c r="G11" s="180" t="str">
        <f>+VLOOKUP(F11,Participants!$A$1:$F$600,2,FALSE)</f>
        <v>Lauren Becker</v>
      </c>
      <c r="H11" s="180" t="str">
        <f>+VLOOKUP(F11,Participants!$A$1:$F$600,4,FALSE)</f>
        <v>BFS</v>
      </c>
      <c r="I11" s="180" t="str">
        <f>+VLOOKUP(F11,Participants!$A$1:$F$600,5,FALSE)</f>
        <v>F</v>
      </c>
      <c r="J11" s="180"/>
      <c r="K11" s="181" t="s">
        <v>168</v>
      </c>
      <c r="L11" s="183">
        <v>9</v>
      </c>
      <c r="M11" s="180"/>
      <c r="N11" s="184">
        <v>33</v>
      </c>
      <c r="O11" s="184">
        <v>11</v>
      </c>
    </row>
    <row r="12" spans="1:27" ht="14.25" customHeight="1">
      <c r="A12" s="114"/>
      <c r="B12" s="179" t="s">
        <v>927</v>
      </c>
      <c r="C12" s="179" t="s">
        <v>819</v>
      </c>
      <c r="D12" s="179" t="s">
        <v>928</v>
      </c>
      <c r="E12" s="179"/>
      <c r="F12" s="179">
        <v>221</v>
      </c>
      <c r="G12" s="180" t="str">
        <f>+VLOOKUP(F12,Participants!$A$1:$F$600,2,FALSE)</f>
        <v>Liliana Silvis</v>
      </c>
      <c r="H12" s="180" t="str">
        <f>+VLOOKUP(F12,Participants!$A$1:$F$600,4,FALSE)</f>
        <v>AMA</v>
      </c>
      <c r="I12" s="180" t="str">
        <f>+VLOOKUP(F12,Participants!$A$1:$F$600,5,FALSE)</f>
        <v>F</v>
      </c>
      <c r="J12" s="180"/>
      <c r="K12" s="181" t="s">
        <v>168</v>
      </c>
      <c r="L12" s="182">
        <v>10</v>
      </c>
      <c r="M12" s="180"/>
      <c r="N12" s="184">
        <v>31</v>
      </c>
      <c r="O12" s="184">
        <v>5</v>
      </c>
    </row>
    <row r="13" spans="1:27" ht="14.25" customHeight="1">
      <c r="A13" s="114"/>
      <c r="B13" s="130"/>
      <c r="C13" s="130"/>
      <c r="D13" s="130"/>
      <c r="E13" s="130"/>
      <c r="F13" s="130"/>
      <c r="G13" s="79"/>
      <c r="H13" s="79"/>
      <c r="I13" s="79"/>
      <c r="J13" s="79"/>
      <c r="K13" s="54"/>
      <c r="L13" s="112"/>
      <c r="M13" s="79"/>
      <c r="N13" s="113"/>
      <c r="O13" s="133"/>
    </row>
    <row r="14" spans="1:27" ht="14.25" customHeight="1">
      <c r="A14" s="109"/>
      <c r="B14" s="179" t="s">
        <v>934</v>
      </c>
      <c r="C14" s="179" t="s">
        <v>935</v>
      </c>
      <c r="D14" s="179" t="s">
        <v>936</v>
      </c>
      <c r="E14" s="179"/>
      <c r="F14" s="179">
        <v>616</v>
      </c>
      <c r="G14" s="180" t="str">
        <f>+VLOOKUP(F14,Participants!$A$1:$F$600,2,FALSE)</f>
        <v>Christopher Ramaley</v>
      </c>
      <c r="H14" s="180" t="str">
        <f>+VLOOKUP(F14,Participants!$A$1:$F$600,4,FALSE)</f>
        <v>BFS</v>
      </c>
      <c r="I14" s="180" t="str">
        <f>+VLOOKUP(F14,Participants!$A$1:$F$600,5,FALSE)</f>
        <v>M</v>
      </c>
      <c r="J14" s="180">
        <f>+VLOOKUP(F14,Participants!$A$1:$F$600,3,FALSE)</f>
        <v>8</v>
      </c>
      <c r="K14" s="181" t="s">
        <v>156</v>
      </c>
      <c r="L14" s="183">
        <v>1</v>
      </c>
      <c r="M14" s="180">
        <v>10</v>
      </c>
      <c r="N14" s="184">
        <v>80</v>
      </c>
      <c r="O14" s="184">
        <v>4</v>
      </c>
    </row>
    <row r="15" spans="1:27" ht="14.25" customHeight="1">
      <c r="A15" s="114"/>
      <c r="B15" s="179" t="s">
        <v>918</v>
      </c>
      <c r="C15" s="179" t="s">
        <v>919</v>
      </c>
      <c r="D15" s="179" t="s">
        <v>920</v>
      </c>
      <c r="E15" s="179"/>
      <c r="F15" s="179">
        <v>892</v>
      </c>
      <c r="G15" s="180" t="str">
        <f>+VLOOKUP(F15,Participants!$A$1:$F$600,2,FALSE)</f>
        <v>Nick Masterson</v>
      </c>
      <c r="H15" s="180" t="str">
        <f>+VLOOKUP(F15,Participants!$A$1:$F$600,4,FALSE)</f>
        <v>SSPP</v>
      </c>
      <c r="I15" s="180" t="str">
        <f>+VLOOKUP(F15,Participants!$A$1:$F$600,5,FALSE)</f>
        <v>M</v>
      </c>
      <c r="J15" s="180">
        <f>+VLOOKUP(F15,Participants!$A$1:$F$600,3,FALSE)</f>
        <v>8</v>
      </c>
      <c r="K15" s="181" t="s">
        <v>156</v>
      </c>
      <c r="L15" s="182">
        <f>L14+1</f>
        <v>2</v>
      </c>
      <c r="M15" s="180">
        <v>8</v>
      </c>
      <c r="N15" s="184">
        <v>74</v>
      </c>
      <c r="O15" s="184">
        <v>7</v>
      </c>
    </row>
    <row r="16" spans="1:27" ht="14.25" customHeight="1">
      <c r="A16" s="109"/>
      <c r="B16" s="179" t="s">
        <v>882</v>
      </c>
      <c r="C16" s="179" t="s">
        <v>883</v>
      </c>
      <c r="D16" s="179" t="s">
        <v>884</v>
      </c>
      <c r="E16" s="179"/>
      <c r="F16" s="184">
        <v>1083</v>
      </c>
      <c r="G16" s="180" t="str">
        <f>+VLOOKUP(F16,Participants!$A$1:$F$600,2,FALSE)</f>
        <v>Alex Weber</v>
      </c>
      <c r="H16" s="180" t="str">
        <f>+VLOOKUP(F16,Participants!$A$1:$F$600,4,FALSE)</f>
        <v>KIL</v>
      </c>
      <c r="I16" s="180" t="str">
        <f>+VLOOKUP(F16,Participants!$A$1:$F$600,5,FALSE)</f>
        <v>M</v>
      </c>
      <c r="J16" s="180">
        <f>+VLOOKUP(F16,Participants!$A$1:$F$600,3,FALSE)</f>
        <v>8</v>
      </c>
      <c r="K16" s="181" t="s">
        <v>156</v>
      </c>
      <c r="L16" s="182">
        <f t="shared" ref="L16:L27" si="0">L15+1</f>
        <v>3</v>
      </c>
      <c r="M16" s="180">
        <v>6</v>
      </c>
      <c r="N16" s="184">
        <v>63</v>
      </c>
      <c r="O16" s="184">
        <v>9.5</v>
      </c>
    </row>
    <row r="17" spans="1:25" ht="14.25" customHeight="1">
      <c r="A17" s="114"/>
      <c r="B17" s="179" t="s">
        <v>900</v>
      </c>
      <c r="C17" s="179" t="s">
        <v>901</v>
      </c>
      <c r="D17" s="179" t="s">
        <v>902</v>
      </c>
      <c r="E17" s="179"/>
      <c r="F17" s="179">
        <v>982</v>
      </c>
      <c r="G17" s="180" t="str">
        <f>+VLOOKUP(F17,Participants!$A$1:$F$600,2,FALSE)</f>
        <v>Dylan Murray</v>
      </c>
      <c r="H17" s="180" t="str">
        <f>+VLOOKUP(F17,Participants!$A$1:$F$600,4,FALSE)</f>
        <v>BTA</v>
      </c>
      <c r="I17" s="180" t="str">
        <f>+VLOOKUP(F17,Participants!$A$1:$F$600,5,FALSE)</f>
        <v>M</v>
      </c>
      <c r="J17" s="180">
        <f>+VLOOKUP(F17,Participants!$A$1:$F$600,3,FALSE)</f>
        <v>7</v>
      </c>
      <c r="K17" s="181" t="s">
        <v>156</v>
      </c>
      <c r="L17" s="182">
        <f t="shared" si="0"/>
        <v>4</v>
      </c>
      <c r="M17" s="180">
        <v>5</v>
      </c>
      <c r="N17" s="184">
        <v>60</v>
      </c>
      <c r="O17" s="184">
        <v>3</v>
      </c>
    </row>
    <row r="18" spans="1:25" ht="14.25" customHeight="1">
      <c r="A18" s="109"/>
      <c r="B18" s="179" t="s">
        <v>873</v>
      </c>
      <c r="C18" s="179" t="s">
        <v>874</v>
      </c>
      <c r="D18" s="179" t="s">
        <v>875</v>
      </c>
      <c r="E18" s="179"/>
      <c r="F18" s="184">
        <v>1086</v>
      </c>
      <c r="G18" s="180" t="str">
        <f>+VLOOKUP(F18,Participants!$A$1:$F$600,2,FALSE)</f>
        <v>Owen McKernan</v>
      </c>
      <c r="H18" s="180" t="str">
        <f>+VLOOKUP(F18,Participants!$A$1:$F$600,4,FALSE)</f>
        <v>KIL</v>
      </c>
      <c r="I18" s="180" t="str">
        <f>+VLOOKUP(F18,Participants!$A$1:$F$600,5,FALSE)</f>
        <v>M</v>
      </c>
      <c r="J18" s="180">
        <f>+VLOOKUP(F18,Participants!$A$1:$F$600,3,FALSE)</f>
        <v>8</v>
      </c>
      <c r="K18" s="181" t="s">
        <v>156</v>
      </c>
      <c r="L18" s="182">
        <f t="shared" si="0"/>
        <v>5</v>
      </c>
      <c r="M18" s="180">
        <v>4</v>
      </c>
      <c r="N18" s="184">
        <v>57</v>
      </c>
      <c r="O18" s="184">
        <v>5</v>
      </c>
    </row>
    <row r="19" spans="1:25" ht="14.25" customHeight="1">
      <c r="A19" s="114"/>
      <c r="B19" s="179" t="s">
        <v>891</v>
      </c>
      <c r="C19" s="179" t="s">
        <v>892</v>
      </c>
      <c r="D19" s="179" t="s">
        <v>893</v>
      </c>
      <c r="E19" s="179"/>
      <c r="F19" s="179">
        <v>879</v>
      </c>
      <c r="G19" s="180" t="str">
        <f>+VLOOKUP(F19,Participants!$A$1:$F$600,2,FALSE)</f>
        <v>Domenico Berarducci</v>
      </c>
      <c r="H19" s="180" t="str">
        <f>+VLOOKUP(F19,Participants!$A$1:$F$600,4,FALSE)</f>
        <v>SSPP</v>
      </c>
      <c r="I19" s="180" t="str">
        <f>+VLOOKUP(F19,Participants!$A$1:$F$600,5,FALSE)</f>
        <v>M</v>
      </c>
      <c r="J19" s="180">
        <f>+VLOOKUP(F19,Participants!$A$1:$F$600,3,FALSE)</f>
        <v>6</v>
      </c>
      <c r="K19" s="181" t="s">
        <v>156</v>
      </c>
      <c r="L19" s="182">
        <f t="shared" si="0"/>
        <v>6</v>
      </c>
      <c r="M19" s="180">
        <v>3</v>
      </c>
      <c r="N19" s="184">
        <v>55</v>
      </c>
      <c r="O19" s="184">
        <v>8</v>
      </c>
    </row>
    <row r="20" spans="1:25" ht="14.25" customHeight="1">
      <c r="A20" s="109"/>
      <c r="B20" s="179" t="s">
        <v>911</v>
      </c>
      <c r="C20" s="179" t="s">
        <v>912</v>
      </c>
      <c r="D20" s="179" t="s">
        <v>891</v>
      </c>
      <c r="E20" s="179"/>
      <c r="F20" s="179">
        <v>434</v>
      </c>
      <c r="G20" s="180" t="str">
        <f>+VLOOKUP(F20,Participants!$A$1:$F$600,2,FALSE)</f>
        <v>Nicholas Hatala</v>
      </c>
      <c r="H20" s="180" t="str">
        <f>+VLOOKUP(F20,Participants!$A$1:$F$600,4,FALSE)</f>
        <v>STT</v>
      </c>
      <c r="I20" s="180" t="str">
        <f>+VLOOKUP(F20,Participants!$A$1:$F$600,5,FALSE)</f>
        <v>M</v>
      </c>
      <c r="J20" s="180">
        <f>+VLOOKUP(F20,Participants!$A$1:$F$600,3,FALSE)</f>
        <v>7</v>
      </c>
      <c r="K20" s="181" t="s">
        <v>156</v>
      </c>
      <c r="L20" s="182">
        <f t="shared" si="0"/>
        <v>7</v>
      </c>
      <c r="M20" s="180">
        <v>2</v>
      </c>
      <c r="N20" s="184">
        <v>50</v>
      </c>
      <c r="O20" s="184">
        <v>2</v>
      </c>
    </row>
    <row r="21" spans="1:25" ht="14.25" customHeight="1">
      <c r="A21" s="114"/>
      <c r="B21" s="179" t="s">
        <v>921</v>
      </c>
      <c r="C21" s="179" t="s">
        <v>922</v>
      </c>
      <c r="D21" s="179" t="s">
        <v>923</v>
      </c>
      <c r="E21" s="179"/>
      <c r="F21" s="179">
        <v>882</v>
      </c>
      <c r="G21" s="180" t="str">
        <f>+VLOOKUP(F21,Participants!$A$1:$F$600,2,FALSE)</f>
        <v>Vito Bianco</v>
      </c>
      <c r="H21" s="180" t="str">
        <f>+VLOOKUP(F21,Participants!$A$1:$F$600,4,FALSE)</f>
        <v>SSPP</v>
      </c>
      <c r="I21" s="180" t="str">
        <f>+VLOOKUP(F21,Participants!$A$1:$F$600,5,FALSE)</f>
        <v>M</v>
      </c>
      <c r="J21" s="180">
        <f>+VLOOKUP(F21,Participants!$A$1:$F$600,3,FALSE)</f>
        <v>6</v>
      </c>
      <c r="K21" s="181" t="s">
        <v>156</v>
      </c>
      <c r="L21" s="182">
        <f t="shared" si="0"/>
        <v>8</v>
      </c>
      <c r="M21" s="180">
        <v>1</v>
      </c>
      <c r="N21" s="184">
        <v>49</v>
      </c>
      <c r="O21" s="184">
        <v>0</v>
      </c>
    </row>
    <row r="22" spans="1:25" ht="14.25" customHeight="1">
      <c r="A22" s="109"/>
      <c r="B22" s="179" t="s">
        <v>897</v>
      </c>
      <c r="C22" s="179" t="s">
        <v>898</v>
      </c>
      <c r="D22" s="179" t="s">
        <v>899</v>
      </c>
      <c r="E22" s="179"/>
      <c r="F22" s="179">
        <v>977</v>
      </c>
      <c r="G22" s="180" t="str">
        <f>+VLOOKUP(F22,Participants!$A$1:$F$600,2,FALSE)</f>
        <v>Jacob Bridgeman</v>
      </c>
      <c r="H22" s="180" t="str">
        <f>+VLOOKUP(F22,Participants!$A$1:$F$600,4,FALSE)</f>
        <v>BTA</v>
      </c>
      <c r="I22" s="180" t="str">
        <f>+VLOOKUP(F22,Participants!$A$1:$F$600,5,FALSE)</f>
        <v>M</v>
      </c>
      <c r="J22" s="180">
        <f>+VLOOKUP(F22,Participants!$A$1:$F$600,3,FALSE)</f>
        <v>7</v>
      </c>
      <c r="K22" s="181" t="s">
        <v>156</v>
      </c>
      <c r="L22" s="182">
        <f t="shared" si="0"/>
        <v>9</v>
      </c>
      <c r="M22" s="180"/>
      <c r="N22" s="184">
        <v>48</v>
      </c>
      <c r="O22" s="184">
        <v>5</v>
      </c>
    </row>
    <row r="23" spans="1:25" ht="14.25" customHeight="1">
      <c r="A23" s="114"/>
      <c r="B23" s="179" t="s">
        <v>906</v>
      </c>
      <c r="C23" s="179" t="s">
        <v>907</v>
      </c>
      <c r="D23" s="179" t="s">
        <v>908</v>
      </c>
      <c r="E23" s="179"/>
      <c r="F23" s="179">
        <v>1077</v>
      </c>
      <c r="G23" s="180" t="str">
        <f>+VLOOKUP(F23,Participants!$A$1:$F$600,2,FALSE)</f>
        <v>Jeremy Lichtenwalter</v>
      </c>
      <c r="H23" s="180" t="str">
        <f>+VLOOKUP(F23,Participants!$A$1:$F$600,4,FALSE)</f>
        <v>KIL</v>
      </c>
      <c r="I23" s="180" t="str">
        <f>+VLOOKUP(F23,Participants!$A$1:$F$600,5,FALSE)</f>
        <v>M</v>
      </c>
      <c r="J23" s="180">
        <f>+VLOOKUP(F23,Participants!$A$1:$F$600,3,FALSE)</f>
        <v>7</v>
      </c>
      <c r="K23" s="181" t="s">
        <v>156</v>
      </c>
      <c r="L23" s="182">
        <f t="shared" si="0"/>
        <v>10</v>
      </c>
      <c r="M23" s="180"/>
      <c r="N23" s="184">
        <v>48</v>
      </c>
      <c r="O23" s="184">
        <v>3</v>
      </c>
    </row>
    <row r="24" spans="1:25" ht="14.25" customHeight="1">
      <c r="A24" s="109"/>
      <c r="B24" s="179" t="s">
        <v>894</v>
      </c>
      <c r="C24" s="179" t="s">
        <v>895</v>
      </c>
      <c r="D24" s="179" t="s">
        <v>896</v>
      </c>
      <c r="E24" s="179"/>
      <c r="F24" s="179">
        <v>980</v>
      </c>
      <c r="G24" s="180" t="str">
        <f>+VLOOKUP(F24,Participants!$A$1:$F$600,2,FALSE)</f>
        <v>Jack Kandravy</v>
      </c>
      <c r="H24" s="180" t="str">
        <f>+VLOOKUP(F24,Participants!$A$1:$F$600,4,FALSE)</f>
        <v>BTA</v>
      </c>
      <c r="I24" s="180" t="str">
        <f>+VLOOKUP(F24,Participants!$A$1:$F$600,5,FALSE)</f>
        <v>M</v>
      </c>
      <c r="J24" s="180">
        <f>+VLOOKUP(F24,Participants!$A$1:$F$600,3,FALSE)</f>
        <v>7</v>
      </c>
      <c r="K24" s="181" t="s">
        <v>156</v>
      </c>
      <c r="L24" s="182">
        <f t="shared" si="0"/>
        <v>11</v>
      </c>
      <c r="M24" s="180"/>
      <c r="N24" s="184">
        <v>45</v>
      </c>
      <c r="O24" s="184">
        <v>9</v>
      </c>
    </row>
    <row r="25" spans="1:25" ht="14.25" customHeight="1">
      <c r="A25" s="114"/>
      <c r="B25" s="179" t="s">
        <v>915</v>
      </c>
      <c r="C25" s="179" t="s">
        <v>916</v>
      </c>
      <c r="D25" s="179" t="s">
        <v>917</v>
      </c>
      <c r="E25" s="179"/>
      <c r="F25" s="179">
        <v>509</v>
      </c>
      <c r="G25" s="180" t="str">
        <f>+VLOOKUP(F25,Participants!$A$1:$F$600,2,FALSE)</f>
        <v>Tyler Horensky</v>
      </c>
      <c r="H25" s="180" t="str">
        <f>+VLOOKUP(F25,Participants!$A$1:$F$600,4,FALSE)</f>
        <v>STT</v>
      </c>
      <c r="I25" s="180" t="str">
        <f>+VLOOKUP(F25,Participants!$A$1:$F$600,5,FALSE)</f>
        <v>M</v>
      </c>
      <c r="J25" s="180">
        <f>+VLOOKUP(F25,Participants!$A$1:$F$600,3,FALSE)</f>
        <v>7</v>
      </c>
      <c r="K25" s="181" t="s">
        <v>156</v>
      </c>
      <c r="L25" s="182">
        <f t="shared" si="0"/>
        <v>12</v>
      </c>
      <c r="M25" s="180"/>
      <c r="N25" s="184">
        <v>42</v>
      </c>
      <c r="O25" s="184">
        <v>1</v>
      </c>
    </row>
    <row r="26" spans="1:25" ht="14.25" customHeight="1">
      <c r="A26" s="109"/>
      <c r="B26" s="179" t="s">
        <v>937</v>
      </c>
      <c r="C26" s="179" t="s">
        <v>938</v>
      </c>
      <c r="D26" s="179" t="s">
        <v>926</v>
      </c>
      <c r="E26" s="179"/>
      <c r="F26" s="179">
        <v>1454</v>
      </c>
      <c r="G26" s="180" t="str">
        <f>+VLOOKUP(F26,Participants!$A$1:$F$600,2,FALSE)</f>
        <v>Cameron Smith</v>
      </c>
      <c r="H26" s="180" t="str">
        <f>+VLOOKUP(F26,Participants!$A$1:$F$600,4,FALSE)</f>
        <v>BCS</v>
      </c>
      <c r="I26" s="180" t="str">
        <f>+VLOOKUP(F26,Participants!$A$1:$F$600,5,FALSE)</f>
        <v>M</v>
      </c>
      <c r="J26" s="180">
        <f>+VLOOKUP(F26,Participants!$A$1:$F$600,3,FALSE)</f>
        <v>6</v>
      </c>
      <c r="K26" s="181" t="s">
        <v>156</v>
      </c>
      <c r="L26" s="182">
        <f t="shared" si="0"/>
        <v>13</v>
      </c>
      <c r="M26" s="180"/>
      <c r="N26" s="184">
        <v>38</v>
      </c>
      <c r="O26" s="184">
        <v>8</v>
      </c>
    </row>
    <row r="27" spans="1:25" ht="14.25" customHeight="1">
      <c r="A27" s="114"/>
      <c r="B27" s="179" t="s">
        <v>924</v>
      </c>
      <c r="C27" s="179" t="s">
        <v>925</v>
      </c>
      <c r="D27" s="179" t="s">
        <v>926</v>
      </c>
      <c r="E27" s="179"/>
      <c r="F27" s="179">
        <v>186</v>
      </c>
      <c r="G27" s="180" t="str">
        <f>+VLOOKUP(F27,Participants!$A$1:$F$600,2,FALSE)</f>
        <v>Nathan Hannan</v>
      </c>
      <c r="H27" s="180" t="str">
        <f>+VLOOKUP(F27,Participants!$A$1:$F$600,4,FALSE)</f>
        <v>AMA</v>
      </c>
      <c r="I27" s="180" t="str">
        <f>+VLOOKUP(F27,Participants!$A$1:$F$600,5,FALSE)</f>
        <v>M</v>
      </c>
      <c r="J27" s="180">
        <f>+VLOOKUP(F27,Participants!$A$1:$F$600,3,FALSE)</f>
        <v>6</v>
      </c>
      <c r="K27" s="181" t="s">
        <v>156</v>
      </c>
      <c r="L27" s="182">
        <f t="shared" si="0"/>
        <v>14</v>
      </c>
      <c r="M27" s="180"/>
      <c r="N27" s="184">
        <v>37</v>
      </c>
      <c r="O27" s="184">
        <v>2</v>
      </c>
    </row>
    <row r="28" spans="1:25" ht="14.25" customHeight="1">
      <c r="L28" s="56"/>
      <c r="M28" s="56"/>
    </row>
    <row r="29" spans="1:25" ht="14.25" customHeight="1">
      <c r="B29" s="59" t="s">
        <v>8</v>
      </c>
      <c r="C29" s="59" t="s">
        <v>15</v>
      </c>
      <c r="D29" s="59" t="s">
        <v>18</v>
      </c>
      <c r="E29" s="60" t="s">
        <v>21</v>
      </c>
      <c r="F29" s="59" t="s">
        <v>24</v>
      </c>
      <c r="G29" s="59" t="s">
        <v>27</v>
      </c>
      <c r="H29" s="59" t="s">
        <v>30</v>
      </c>
      <c r="I29" s="59" t="s">
        <v>33</v>
      </c>
      <c r="J29" s="59" t="s">
        <v>36</v>
      </c>
      <c r="K29" s="59" t="s">
        <v>39</v>
      </c>
      <c r="L29" s="59" t="s">
        <v>44</v>
      </c>
      <c r="M29" s="59" t="s">
        <v>47</v>
      </c>
      <c r="N29" s="59" t="s">
        <v>50</v>
      </c>
      <c r="O29" s="59" t="s">
        <v>53</v>
      </c>
      <c r="P29" s="59" t="s">
        <v>10</v>
      </c>
      <c r="Q29" s="59" t="s">
        <v>61</v>
      </c>
      <c r="R29" s="59" t="s">
        <v>67</v>
      </c>
      <c r="S29" s="59" t="s">
        <v>70</v>
      </c>
      <c r="T29" s="59" t="s">
        <v>73</v>
      </c>
      <c r="U29" s="59" t="s">
        <v>76</v>
      </c>
      <c r="V29" s="59" t="s">
        <v>79</v>
      </c>
      <c r="W29" s="59" t="s">
        <v>64</v>
      </c>
      <c r="X29" s="59" t="s">
        <v>82</v>
      </c>
      <c r="Y29" s="59" t="s">
        <v>688</v>
      </c>
    </row>
    <row r="30" spans="1:25" ht="14.25" customHeight="1"/>
    <row r="31" spans="1:25" ht="14.25" customHeight="1"/>
    <row r="32" spans="1:25" ht="14.25" customHeight="1">
      <c r="A32" s="61" t="s">
        <v>168</v>
      </c>
      <c r="B32" s="61">
        <f t="shared" ref="B32:K33" si="1">+SUMIFS($M$2:$M$27,$K$2:$K$27,$A32,$H$2:$H$27,B$29)</f>
        <v>0</v>
      </c>
      <c r="C32" s="61">
        <f t="shared" si="1"/>
        <v>0</v>
      </c>
      <c r="D32" s="61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14</v>
      </c>
      <c r="H32" s="61">
        <f t="shared" si="1"/>
        <v>0</v>
      </c>
      <c r="I32" s="61">
        <f t="shared" si="1"/>
        <v>10</v>
      </c>
      <c r="J32" s="61">
        <f t="shared" si="1"/>
        <v>0</v>
      </c>
      <c r="K32" s="61">
        <f t="shared" si="1"/>
        <v>0</v>
      </c>
      <c r="L32" s="61">
        <f t="shared" ref="L32:X33" si="2">+SUMIFS($M$2:$M$27,$K$2:$K$27,$A32,$H$2:$H$27,L$29)</f>
        <v>0</v>
      </c>
      <c r="M32" s="61">
        <f t="shared" si="2"/>
        <v>0</v>
      </c>
      <c r="N32" s="61">
        <f t="shared" si="2"/>
        <v>0</v>
      </c>
      <c r="O32" s="61">
        <f t="shared" si="2"/>
        <v>0</v>
      </c>
      <c r="P32" s="61">
        <f t="shared" si="2"/>
        <v>15</v>
      </c>
      <c r="Q32" s="61">
        <f t="shared" si="2"/>
        <v>0</v>
      </c>
      <c r="R32" s="61">
        <f t="shared" si="2"/>
        <v>0</v>
      </c>
      <c r="S32" s="61">
        <f t="shared" si="2"/>
        <v>0</v>
      </c>
      <c r="T32" s="61">
        <f t="shared" si="2"/>
        <v>0</v>
      </c>
      <c r="U32" s="61">
        <f t="shared" si="2"/>
        <v>0</v>
      </c>
      <c r="V32" s="61">
        <f t="shared" si="2"/>
        <v>0</v>
      </c>
      <c r="W32" s="61">
        <f t="shared" si="2"/>
        <v>0</v>
      </c>
      <c r="X32" s="61">
        <f t="shared" si="2"/>
        <v>0</v>
      </c>
      <c r="Y32" s="61">
        <f t="shared" ref="Y32:Y33" si="3">SUM(B32:X32)</f>
        <v>39</v>
      </c>
    </row>
    <row r="33" spans="1:25" ht="14.25" customHeight="1">
      <c r="A33" s="61" t="s">
        <v>156</v>
      </c>
      <c r="B33" s="61">
        <f t="shared" si="1"/>
        <v>0</v>
      </c>
      <c r="C33" s="61">
        <f t="shared" si="1"/>
        <v>0</v>
      </c>
      <c r="D33" s="61">
        <f t="shared" si="1"/>
        <v>5</v>
      </c>
      <c r="E33" s="61">
        <f t="shared" si="1"/>
        <v>0</v>
      </c>
      <c r="F33" s="61">
        <f t="shared" si="1"/>
        <v>0</v>
      </c>
      <c r="G33" s="61">
        <f t="shared" si="1"/>
        <v>10</v>
      </c>
      <c r="H33" s="61">
        <f t="shared" si="1"/>
        <v>0</v>
      </c>
      <c r="I33" s="61">
        <f t="shared" si="1"/>
        <v>10</v>
      </c>
      <c r="J33" s="61">
        <f t="shared" si="1"/>
        <v>0</v>
      </c>
      <c r="K33" s="61">
        <f t="shared" si="1"/>
        <v>0</v>
      </c>
      <c r="L33" s="61">
        <f t="shared" si="2"/>
        <v>0</v>
      </c>
      <c r="M33" s="61">
        <f t="shared" si="2"/>
        <v>0</v>
      </c>
      <c r="N33" s="61">
        <f t="shared" si="2"/>
        <v>0</v>
      </c>
      <c r="O33" s="61">
        <f t="shared" si="2"/>
        <v>0</v>
      </c>
      <c r="P33" s="61">
        <f t="shared" si="2"/>
        <v>0</v>
      </c>
      <c r="Q33" s="61">
        <f t="shared" si="2"/>
        <v>0</v>
      </c>
      <c r="R33" s="61">
        <f t="shared" si="2"/>
        <v>2</v>
      </c>
      <c r="S33" s="61">
        <f t="shared" si="2"/>
        <v>0</v>
      </c>
      <c r="T33" s="61">
        <f t="shared" si="2"/>
        <v>0</v>
      </c>
      <c r="U33" s="61">
        <f t="shared" si="2"/>
        <v>0</v>
      </c>
      <c r="V33" s="61">
        <f t="shared" si="2"/>
        <v>0</v>
      </c>
      <c r="W33" s="61">
        <f t="shared" si="2"/>
        <v>0</v>
      </c>
      <c r="X33" s="61">
        <f t="shared" si="2"/>
        <v>12</v>
      </c>
      <c r="Y33" s="61">
        <f t="shared" si="3"/>
        <v>39</v>
      </c>
    </row>
    <row r="34" spans="1:25" ht="14.25" customHeight="1">
      <c r="L34" s="56"/>
      <c r="M34" s="56"/>
    </row>
    <row r="35" spans="1:25" ht="14.25" customHeight="1">
      <c r="L35" s="56"/>
      <c r="M35" s="56"/>
    </row>
    <row r="36" spans="1:25" ht="14.25" customHeight="1">
      <c r="L36" s="56"/>
      <c r="M36" s="56"/>
    </row>
    <row r="37" spans="1:25" ht="14.25" customHeight="1">
      <c r="L37" s="56"/>
      <c r="M37" s="56"/>
    </row>
    <row r="38" spans="1:25" ht="14.25" customHeight="1">
      <c r="L38" s="56"/>
      <c r="M38" s="56"/>
    </row>
    <row r="39" spans="1:25" ht="14.25" customHeight="1">
      <c r="L39" s="56"/>
      <c r="M39" s="56"/>
    </row>
    <row r="40" spans="1:25" ht="14.25" customHeight="1">
      <c r="L40" s="56"/>
      <c r="M40" s="56"/>
    </row>
    <row r="41" spans="1:25" ht="14.25" customHeight="1">
      <c r="L41" s="56"/>
      <c r="M41" s="56"/>
    </row>
    <row r="42" spans="1:25" ht="14.25" customHeight="1">
      <c r="L42" s="56"/>
      <c r="M42" s="56"/>
    </row>
    <row r="43" spans="1:25" ht="14.25" customHeight="1">
      <c r="L43" s="56"/>
      <c r="M43" s="56"/>
    </row>
    <row r="44" spans="1:25" ht="14.25" customHeight="1">
      <c r="L44" s="56"/>
      <c r="M44" s="56"/>
    </row>
    <row r="45" spans="1:25" ht="14.25" customHeight="1">
      <c r="L45" s="56"/>
      <c r="M45" s="56"/>
    </row>
    <row r="46" spans="1:25" ht="14.25" customHeight="1">
      <c r="L46" s="56"/>
      <c r="M46" s="56"/>
    </row>
    <row r="47" spans="1:25" ht="14.25" customHeight="1">
      <c r="L47" s="56"/>
      <c r="M47" s="56"/>
    </row>
    <row r="48" spans="1:25" ht="14.25" customHeight="1">
      <c r="L48" s="56"/>
      <c r="M48" s="56"/>
    </row>
    <row r="49" spans="12:13" ht="14.25" customHeight="1">
      <c r="L49" s="56"/>
      <c r="M49" s="56"/>
    </row>
    <row r="50" spans="12:13" ht="14.25" customHeight="1">
      <c r="L50" s="56"/>
      <c r="M50" s="56"/>
    </row>
    <row r="51" spans="12:13" ht="14.25" customHeight="1">
      <c r="L51" s="56"/>
      <c r="M51" s="56"/>
    </row>
    <row r="52" spans="12:13" ht="14.25" customHeight="1">
      <c r="L52" s="56"/>
      <c r="M52" s="56"/>
    </row>
    <row r="53" spans="12:13" ht="14.25" customHeight="1">
      <c r="L53" s="56"/>
      <c r="M53" s="56"/>
    </row>
    <row r="54" spans="12:13" ht="14.25" customHeight="1">
      <c r="L54" s="56"/>
      <c r="M54" s="56"/>
    </row>
    <row r="55" spans="12:13" ht="14.25" customHeight="1">
      <c r="L55" s="56"/>
      <c r="M55" s="56"/>
    </row>
    <row r="56" spans="12:13" ht="14.25" customHeight="1">
      <c r="L56" s="56"/>
      <c r="M56" s="56"/>
    </row>
    <row r="57" spans="12:13" ht="14.25" customHeight="1">
      <c r="L57" s="56"/>
      <c r="M57" s="56"/>
    </row>
    <row r="58" spans="12:13" ht="14.25" customHeight="1">
      <c r="L58" s="56"/>
      <c r="M58" s="56"/>
    </row>
    <row r="59" spans="12:13" ht="14.25" customHeight="1">
      <c r="L59" s="56"/>
      <c r="M59" s="56"/>
    </row>
    <row r="60" spans="12:13" ht="14.25" customHeight="1">
      <c r="L60" s="56"/>
      <c r="M60" s="56"/>
    </row>
    <row r="61" spans="12:13" ht="14.25" customHeight="1">
      <c r="L61" s="56"/>
      <c r="M61" s="56"/>
    </row>
    <row r="62" spans="12:13" ht="14.25" customHeight="1">
      <c r="L62" s="56"/>
      <c r="M62" s="56"/>
    </row>
    <row r="63" spans="12:13" ht="14.25" customHeight="1">
      <c r="L63" s="56"/>
      <c r="M63" s="56"/>
    </row>
    <row r="64" spans="12:13" ht="14.25" customHeight="1">
      <c r="L64" s="56"/>
      <c r="M64" s="56"/>
    </row>
    <row r="65" spans="12:13" ht="14.25" customHeight="1">
      <c r="L65" s="56"/>
      <c r="M65" s="56"/>
    </row>
    <row r="66" spans="12:13" ht="14.25" customHeight="1">
      <c r="L66" s="56"/>
      <c r="M66" s="56"/>
    </row>
    <row r="67" spans="12:13" ht="14.25" customHeight="1">
      <c r="L67" s="56"/>
      <c r="M67" s="56"/>
    </row>
    <row r="68" spans="12:13" ht="14.25" customHeight="1">
      <c r="L68" s="56"/>
      <c r="M68" s="56"/>
    </row>
    <row r="69" spans="12:13" ht="14.25" customHeight="1">
      <c r="L69" s="56"/>
      <c r="M69" s="56"/>
    </row>
    <row r="70" spans="12:13" ht="14.25" customHeight="1">
      <c r="L70" s="56"/>
      <c r="M70" s="56"/>
    </row>
    <row r="71" spans="12:13" ht="14.25" customHeight="1">
      <c r="L71" s="56"/>
      <c r="M71" s="56"/>
    </row>
    <row r="72" spans="12:13" ht="14.25" customHeight="1">
      <c r="L72" s="56"/>
      <c r="M72" s="56"/>
    </row>
    <row r="73" spans="12:13" ht="14.25" customHeight="1">
      <c r="L73" s="56"/>
      <c r="M73" s="56"/>
    </row>
    <row r="74" spans="12:13" ht="14.25" customHeight="1">
      <c r="L74" s="56"/>
      <c r="M74" s="56"/>
    </row>
    <row r="75" spans="12:13" ht="14.25" customHeight="1">
      <c r="L75" s="56"/>
      <c r="M75" s="56"/>
    </row>
    <row r="76" spans="12:13" ht="14.25" customHeight="1">
      <c r="L76" s="56"/>
      <c r="M76" s="56"/>
    </row>
    <row r="77" spans="12:13" ht="14.25" customHeight="1">
      <c r="L77" s="56"/>
      <c r="M77" s="56"/>
    </row>
    <row r="78" spans="12:13" ht="14.25" customHeight="1">
      <c r="L78" s="56"/>
      <c r="M78" s="56"/>
    </row>
    <row r="79" spans="12:13" ht="14.25" customHeight="1">
      <c r="L79" s="56"/>
      <c r="M79" s="56"/>
    </row>
    <row r="80" spans="12:13" ht="14.25" customHeight="1">
      <c r="L80" s="56"/>
      <c r="M80" s="56"/>
    </row>
    <row r="81" spans="12:13" ht="14.25" customHeight="1">
      <c r="L81" s="56"/>
      <c r="M81" s="56"/>
    </row>
    <row r="82" spans="12:13" ht="14.25" customHeight="1">
      <c r="L82" s="56"/>
      <c r="M82" s="56"/>
    </row>
    <row r="83" spans="12:13" ht="14.25" customHeight="1">
      <c r="L83" s="56"/>
      <c r="M83" s="56"/>
    </row>
    <row r="84" spans="12:13" ht="14.25" customHeight="1">
      <c r="L84" s="56"/>
      <c r="M84" s="56"/>
    </row>
    <row r="85" spans="12:13" ht="14.25" customHeight="1">
      <c r="L85" s="56"/>
      <c r="M85" s="56"/>
    </row>
    <row r="86" spans="12:13" ht="14.25" customHeight="1">
      <c r="L86" s="56"/>
      <c r="M86" s="56"/>
    </row>
    <row r="87" spans="12:13" ht="14.25" customHeight="1">
      <c r="L87" s="56"/>
      <c r="M87" s="56"/>
    </row>
    <row r="88" spans="12:13" ht="14.25" customHeight="1">
      <c r="L88" s="56"/>
      <c r="M88" s="56"/>
    </row>
    <row r="89" spans="12:13" ht="14.25" customHeight="1">
      <c r="L89" s="56"/>
      <c r="M89" s="56"/>
    </row>
    <row r="90" spans="12:13" ht="14.25" customHeight="1">
      <c r="L90" s="56"/>
      <c r="M90" s="56"/>
    </row>
    <row r="91" spans="12:13" ht="14.25" customHeight="1">
      <c r="L91" s="56"/>
      <c r="M91" s="56"/>
    </row>
    <row r="92" spans="12:13" ht="14.25" customHeight="1">
      <c r="L92" s="56"/>
      <c r="M92" s="56"/>
    </row>
    <row r="93" spans="12:13" ht="14.25" customHeight="1">
      <c r="L93" s="56"/>
      <c r="M93" s="56"/>
    </row>
    <row r="94" spans="12:13" ht="14.25" customHeight="1">
      <c r="L94" s="56"/>
      <c r="M94" s="56"/>
    </row>
    <row r="95" spans="12:13" ht="14.25" customHeight="1">
      <c r="L95" s="56"/>
      <c r="M95" s="56"/>
    </row>
    <row r="96" spans="12:13" ht="14.25" customHeight="1">
      <c r="L96" s="56"/>
      <c r="M96" s="56"/>
    </row>
    <row r="97" spans="12:13" ht="14.25" customHeight="1">
      <c r="L97" s="56"/>
      <c r="M97" s="56"/>
    </row>
    <row r="98" spans="12:13" ht="14.25" customHeight="1">
      <c r="L98" s="56"/>
      <c r="M98" s="56"/>
    </row>
    <row r="99" spans="12:13" ht="14.25" customHeight="1">
      <c r="L99" s="56"/>
      <c r="M99" s="56"/>
    </row>
    <row r="100" spans="12:13" ht="14.25" customHeight="1">
      <c r="L100" s="56"/>
      <c r="M100" s="56"/>
    </row>
    <row r="101" spans="12:13" ht="14.25" customHeight="1">
      <c r="L101" s="56"/>
      <c r="M101" s="56"/>
    </row>
    <row r="102" spans="12:13" ht="14.25" customHeight="1">
      <c r="L102" s="56"/>
      <c r="M102" s="56"/>
    </row>
    <row r="103" spans="12:13" ht="14.25" customHeight="1">
      <c r="L103" s="56"/>
      <c r="M103" s="56"/>
    </row>
    <row r="104" spans="12:13" ht="14.25" customHeight="1">
      <c r="L104" s="56"/>
      <c r="M104" s="56"/>
    </row>
    <row r="105" spans="12:13" ht="14.25" customHeight="1">
      <c r="L105" s="56"/>
      <c r="M105" s="56"/>
    </row>
    <row r="106" spans="12:13" ht="14.25" customHeight="1">
      <c r="L106" s="56"/>
      <c r="M106" s="56"/>
    </row>
    <row r="107" spans="12:13" ht="14.25" customHeight="1">
      <c r="L107" s="56"/>
      <c r="M107" s="56"/>
    </row>
    <row r="108" spans="12:13" ht="14.25" customHeight="1">
      <c r="L108" s="56"/>
      <c r="M108" s="56"/>
    </row>
    <row r="109" spans="12:13" ht="14.25" customHeight="1">
      <c r="L109" s="56"/>
      <c r="M109" s="56"/>
    </row>
    <row r="110" spans="12:13" ht="14.25" customHeight="1">
      <c r="L110" s="56"/>
      <c r="M110" s="56"/>
    </row>
    <row r="111" spans="12:13" ht="14.25" customHeight="1">
      <c r="L111" s="56"/>
      <c r="M111" s="56"/>
    </row>
    <row r="112" spans="12:13" ht="14.25" customHeight="1">
      <c r="L112" s="56"/>
      <c r="M112" s="56"/>
    </row>
    <row r="113" spans="12:13" ht="14.25" customHeight="1">
      <c r="L113" s="56"/>
      <c r="M113" s="56"/>
    </row>
    <row r="114" spans="12:13" ht="14.25" customHeight="1">
      <c r="L114" s="56"/>
      <c r="M114" s="56"/>
    </row>
    <row r="115" spans="12:13" ht="14.25" customHeight="1">
      <c r="L115" s="56"/>
      <c r="M115" s="56"/>
    </row>
    <row r="116" spans="12:13" ht="14.25" customHeight="1">
      <c r="L116" s="56"/>
      <c r="M116" s="56"/>
    </row>
    <row r="117" spans="12:13" ht="14.25" customHeight="1">
      <c r="L117" s="56"/>
      <c r="M117" s="56"/>
    </row>
    <row r="118" spans="12:13" ht="14.25" customHeight="1">
      <c r="L118" s="56"/>
      <c r="M118" s="56"/>
    </row>
    <row r="119" spans="12:13" ht="14.25" customHeight="1">
      <c r="L119" s="56"/>
      <c r="M119" s="56"/>
    </row>
    <row r="120" spans="12:13" ht="14.25" customHeight="1">
      <c r="L120" s="56"/>
      <c r="M120" s="56"/>
    </row>
    <row r="121" spans="12:13" ht="14.25" customHeight="1">
      <c r="L121" s="56"/>
      <c r="M121" s="56"/>
    </row>
    <row r="122" spans="12:13" ht="14.25" customHeight="1">
      <c r="L122" s="56"/>
      <c r="M122" s="56"/>
    </row>
    <row r="123" spans="12:13" ht="14.25" customHeight="1">
      <c r="L123" s="56"/>
      <c r="M123" s="56"/>
    </row>
    <row r="124" spans="12:13" ht="14.25" customHeight="1">
      <c r="L124" s="56"/>
      <c r="M124" s="56"/>
    </row>
    <row r="125" spans="12:13" ht="14.25" customHeight="1">
      <c r="L125" s="56"/>
      <c r="M125" s="56"/>
    </row>
    <row r="126" spans="12:13" ht="14.25" customHeight="1">
      <c r="L126" s="56"/>
      <c r="M126" s="56"/>
    </row>
    <row r="127" spans="12:13" ht="14.25" customHeight="1">
      <c r="L127" s="56"/>
      <c r="M127" s="56"/>
    </row>
    <row r="128" spans="12:13" ht="14.25" customHeight="1">
      <c r="L128" s="56"/>
      <c r="M128" s="56"/>
    </row>
    <row r="129" spans="12:13" ht="14.25" customHeight="1">
      <c r="L129" s="56"/>
      <c r="M129" s="56"/>
    </row>
    <row r="130" spans="12:13" ht="14.25" customHeight="1">
      <c r="L130" s="56"/>
      <c r="M130" s="56"/>
    </row>
    <row r="131" spans="12:13" ht="14.25" customHeight="1">
      <c r="L131" s="56"/>
      <c r="M131" s="56"/>
    </row>
    <row r="132" spans="12:13" ht="14.25" customHeight="1">
      <c r="L132" s="56"/>
      <c r="M132" s="56"/>
    </row>
    <row r="133" spans="12:13" ht="14.25" customHeight="1">
      <c r="L133" s="56"/>
      <c r="M133" s="56"/>
    </row>
    <row r="134" spans="12:13" ht="14.25" customHeight="1">
      <c r="L134" s="56"/>
      <c r="M134" s="56"/>
    </row>
    <row r="135" spans="12:13" ht="14.25" customHeight="1">
      <c r="L135" s="56"/>
      <c r="M135" s="56"/>
    </row>
    <row r="136" spans="12:13" ht="14.25" customHeight="1">
      <c r="L136" s="56"/>
      <c r="M136" s="56"/>
    </row>
    <row r="137" spans="12:13" ht="14.25" customHeight="1">
      <c r="L137" s="56"/>
      <c r="M137" s="56"/>
    </row>
    <row r="138" spans="12:13" ht="14.25" customHeight="1">
      <c r="L138" s="56"/>
      <c r="M138" s="56"/>
    </row>
    <row r="139" spans="12:13" ht="14.25" customHeight="1">
      <c r="L139" s="56"/>
      <c r="M139" s="56"/>
    </row>
    <row r="140" spans="12:13" ht="14.25" customHeight="1">
      <c r="L140" s="56"/>
      <c r="M140" s="56"/>
    </row>
    <row r="141" spans="12:13" ht="14.25" customHeight="1">
      <c r="L141" s="56"/>
      <c r="M141" s="56"/>
    </row>
    <row r="142" spans="12:13" ht="14.25" customHeight="1">
      <c r="L142" s="56"/>
      <c r="M142" s="56"/>
    </row>
    <row r="143" spans="12:13" ht="14.25" customHeight="1">
      <c r="L143" s="56"/>
      <c r="M143" s="56"/>
    </row>
    <row r="144" spans="12:13" ht="14.25" customHeight="1">
      <c r="L144" s="56"/>
      <c r="M144" s="56"/>
    </row>
    <row r="145" spans="12:13" ht="14.25" customHeight="1">
      <c r="L145" s="56"/>
      <c r="M145" s="56"/>
    </row>
    <row r="146" spans="12:13" ht="14.25" customHeight="1">
      <c r="L146" s="56"/>
      <c r="M146" s="56"/>
    </row>
    <row r="147" spans="12:13" ht="14.25" customHeight="1">
      <c r="L147" s="56"/>
      <c r="M147" s="56"/>
    </row>
    <row r="148" spans="12:13" ht="14.25" customHeight="1">
      <c r="L148" s="56"/>
      <c r="M148" s="56"/>
    </row>
    <row r="149" spans="12:13" ht="14.25" customHeight="1">
      <c r="L149" s="56"/>
      <c r="M149" s="56"/>
    </row>
    <row r="150" spans="12:13" ht="14.25" customHeight="1">
      <c r="L150" s="56"/>
      <c r="M150" s="56"/>
    </row>
    <row r="151" spans="12:13" ht="14.25" customHeight="1">
      <c r="L151" s="56"/>
      <c r="M151" s="56"/>
    </row>
    <row r="152" spans="12:13" ht="14.25" customHeight="1">
      <c r="L152" s="56"/>
      <c r="M152" s="56"/>
    </row>
    <row r="153" spans="12:13" ht="14.25" customHeight="1">
      <c r="L153" s="56"/>
      <c r="M153" s="56"/>
    </row>
    <row r="154" spans="12:13" ht="14.25" customHeight="1">
      <c r="L154" s="56"/>
      <c r="M154" s="56"/>
    </row>
    <row r="155" spans="12:13" ht="14.25" customHeight="1">
      <c r="L155" s="56"/>
      <c r="M155" s="56"/>
    </row>
    <row r="156" spans="12:13" ht="14.25" customHeight="1">
      <c r="L156" s="56"/>
      <c r="M156" s="56"/>
    </row>
    <row r="157" spans="12:13" ht="14.25" customHeight="1">
      <c r="L157" s="56"/>
      <c r="M157" s="56"/>
    </row>
    <row r="158" spans="12:13" ht="14.25" customHeight="1">
      <c r="L158" s="56"/>
      <c r="M158" s="56"/>
    </row>
    <row r="159" spans="12:13" ht="14.25" customHeight="1">
      <c r="L159" s="56"/>
      <c r="M159" s="56"/>
    </row>
    <row r="160" spans="12:13" ht="14.25" customHeight="1">
      <c r="L160" s="56"/>
      <c r="M160" s="56"/>
    </row>
    <row r="161" spans="12:13" ht="14.25" customHeight="1">
      <c r="L161" s="56"/>
      <c r="M161" s="56"/>
    </row>
    <row r="162" spans="12:13" ht="14.25" customHeight="1">
      <c r="L162" s="56"/>
      <c r="M162" s="56"/>
    </row>
    <row r="163" spans="12:13" ht="14.25" customHeight="1">
      <c r="L163" s="56"/>
      <c r="M163" s="56"/>
    </row>
    <row r="164" spans="12:13" ht="14.25" customHeight="1">
      <c r="L164" s="56"/>
      <c r="M164" s="56"/>
    </row>
    <row r="165" spans="12:13" ht="14.25" customHeight="1">
      <c r="L165" s="56"/>
      <c r="M165" s="56"/>
    </row>
    <row r="166" spans="12:13" ht="14.25" customHeight="1">
      <c r="L166" s="56"/>
      <c r="M166" s="56"/>
    </row>
    <row r="167" spans="12:13" ht="14.25" customHeight="1">
      <c r="L167" s="56"/>
      <c r="M167" s="56"/>
    </row>
    <row r="168" spans="12:13" ht="14.25" customHeight="1">
      <c r="L168" s="56"/>
      <c r="M168" s="56"/>
    </row>
    <row r="169" spans="12:13" ht="14.25" customHeight="1">
      <c r="L169" s="56"/>
      <c r="M169" s="56"/>
    </row>
    <row r="170" spans="12:13" ht="14.25" customHeight="1">
      <c r="L170" s="56"/>
      <c r="M170" s="56"/>
    </row>
    <row r="171" spans="12:13" ht="14.25" customHeight="1">
      <c r="L171" s="56"/>
      <c r="M171" s="56"/>
    </row>
    <row r="172" spans="12:13" ht="14.25" customHeight="1">
      <c r="L172" s="56"/>
      <c r="M172" s="56"/>
    </row>
    <row r="173" spans="12:13" ht="14.25" customHeight="1">
      <c r="L173" s="56"/>
      <c r="M173" s="56"/>
    </row>
    <row r="174" spans="12:13" ht="14.25" customHeight="1">
      <c r="L174" s="56"/>
      <c r="M174" s="56"/>
    </row>
    <row r="175" spans="12:13" ht="14.25" customHeight="1">
      <c r="L175" s="56"/>
      <c r="M175" s="56"/>
    </row>
    <row r="176" spans="12:13" ht="14.25" customHeight="1">
      <c r="L176" s="56"/>
      <c r="M176" s="56"/>
    </row>
    <row r="177" spans="1:24" ht="14.25" customHeight="1">
      <c r="L177" s="56"/>
      <c r="M177" s="56"/>
    </row>
    <row r="178" spans="1:24" ht="14.25" customHeight="1">
      <c r="L178" s="56"/>
      <c r="M178" s="56"/>
    </row>
    <row r="179" spans="1:24" ht="14.25" customHeight="1">
      <c r="L179" s="56"/>
      <c r="M179" s="56"/>
    </row>
    <row r="180" spans="1:24" ht="14.25" customHeight="1">
      <c r="L180" s="56"/>
      <c r="M180" s="56"/>
    </row>
    <row r="181" spans="1:24" ht="14.25" customHeight="1">
      <c r="L181" s="56"/>
      <c r="M181" s="56"/>
    </row>
    <row r="182" spans="1:24" ht="14.25" customHeight="1">
      <c r="L182" s="56"/>
      <c r="M182" s="56"/>
    </row>
    <row r="183" spans="1:24" ht="14.25" customHeight="1">
      <c r="L183" s="56"/>
      <c r="M183" s="56"/>
    </row>
    <row r="184" spans="1:24" ht="14.25" customHeight="1">
      <c r="L184" s="56"/>
      <c r="M184" s="56"/>
    </row>
    <row r="185" spans="1:24" ht="14.25" customHeight="1">
      <c r="B185" s="59" t="s">
        <v>47</v>
      </c>
      <c r="C185" s="59" t="s">
        <v>701</v>
      </c>
      <c r="D185" s="59" t="s">
        <v>36</v>
      </c>
      <c r="E185" s="60" t="s">
        <v>39</v>
      </c>
      <c r="F185" s="59" t="s">
        <v>702</v>
      </c>
      <c r="G185" s="59" t="s">
        <v>703</v>
      </c>
      <c r="H185" s="59" t="s">
        <v>704</v>
      </c>
      <c r="I185" s="59" t="s">
        <v>705</v>
      </c>
      <c r="J185" s="59" t="s">
        <v>706</v>
      </c>
      <c r="K185" s="59" t="s">
        <v>707</v>
      </c>
      <c r="L185" s="59" t="s">
        <v>708</v>
      </c>
      <c r="M185" s="59" t="s">
        <v>709</v>
      </c>
      <c r="N185" s="59" t="s">
        <v>710</v>
      </c>
      <c r="O185" s="59" t="s">
        <v>73</v>
      </c>
      <c r="P185" s="59" t="s">
        <v>8</v>
      </c>
      <c r="Q185" s="59" t="s">
        <v>33</v>
      </c>
      <c r="R185" s="59" t="s">
        <v>70</v>
      </c>
      <c r="S185" s="59" t="s">
        <v>711</v>
      </c>
      <c r="T185" s="59" t="s">
        <v>712</v>
      </c>
      <c r="U185" s="59" t="s">
        <v>713</v>
      </c>
      <c r="V185" s="59" t="s">
        <v>714</v>
      </c>
      <c r="W185" s="59"/>
      <c r="X185" s="59" t="s">
        <v>715</v>
      </c>
    </row>
    <row r="186" spans="1:24" ht="14.25" customHeight="1">
      <c r="A186" s="61" t="s">
        <v>111</v>
      </c>
      <c r="B186" s="61" t="e">
        <f t="shared" ref="B186:V186" si="4">+SUMIF(#REF!,B$185,#REF!)</f>
        <v>#REF!</v>
      </c>
      <c r="C186" s="61" t="e">
        <f t="shared" si="4"/>
        <v>#REF!</v>
      </c>
      <c r="D186" s="61" t="e">
        <f t="shared" si="4"/>
        <v>#REF!</v>
      </c>
      <c r="E186" s="61" t="e">
        <f t="shared" si="4"/>
        <v>#REF!</v>
      </c>
      <c r="F186" s="61" t="e">
        <f t="shared" si="4"/>
        <v>#REF!</v>
      </c>
      <c r="G186" s="61" t="e">
        <f t="shared" si="4"/>
        <v>#REF!</v>
      </c>
      <c r="H186" s="61" t="e">
        <f t="shared" si="4"/>
        <v>#REF!</v>
      </c>
      <c r="I186" s="61" t="e">
        <f t="shared" si="4"/>
        <v>#REF!</v>
      </c>
      <c r="J186" s="61" t="e">
        <f t="shared" si="4"/>
        <v>#REF!</v>
      </c>
      <c r="K186" s="61" t="e">
        <f t="shared" si="4"/>
        <v>#REF!</v>
      </c>
      <c r="L186" s="61" t="e">
        <f t="shared" si="4"/>
        <v>#REF!</v>
      </c>
      <c r="M186" s="61" t="e">
        <f t="shared" si="4"/>
        <v>#REF!</v>
      </c>
      <c r="N186" s="61" t="e">
        <f t="shared" si="4"/>
        <v>#REF!</v>
      </c>
      <c r="O186" s="61" t="e">
        <f t="shared" si="4"/>
        <v>#REF!</v>
      </c>
      <c r="P186" s="61" t="e">
        <f t="shared" si="4"/>
        <v>#REF!</v>
      </c>
      <c r="Q186" s="61" t="e">
        <f t="shared" si="4"/>
        <v>#REF!</v>
      </c>
      <c r="R186" s="61" t="e">
        <f t="shared" si="4"/>
        <v>#REF!</v>
      </c>
      <c r="S186" s="61" t="e">
        <f t="shared" si="4"/>
        <v>#REF!</v>
      </c>
      <c r="T186" s="61" t="e">
        <f t="shared" si="4"/>
        <v>#REF!</v>
      </c>
      <c r="U186" s="61" t="e">
        <f t="shared" si="4"/>
        <v>#REF!</v>
      </c>
      <c r="V186" s="61" t="e">
        <f t="shared" si="4"/>
        <v>#REF!</v>
      </c>
      <c r="W186" s="61"/>
      <c r="X186" s="61" t="e">
        <f>+SUMIF(#REF!,X$185,#REF!)</f>
        <v>#REF!</v>
      </c>
    </row>
    <row r="187" spans="1:24" ht="14.25" customHeight="1">
      <c r="A187" s="61" t="s">
        <v>115</v>
      </c>
      <c r="B187" s="61">
        <f t="shared" ref="B187:V187" si="5">+SUMIF($H$3:$H$8,B$185,$M$3:$M$8)</f>
        <v>0</v>
      </c>
      <c r="C187" s="61">
        <f t="shared" si="5"/>
        <v>0</v>
      </c>
      <c r="D187" s="61">
        <f t="shared" si="5"/>
        <v>0</v>
      </c>
      <c r="E187" s="61">
        <f t="shared" si="5"/>
        <v>0</v>
      </c>
      <c r="F187" s="61">
        <f t="shared" si="5"/>
        <v>0</v>
      </c>
      <c r="G187" s="61">
        <f t="shared" si="5"/>
        <v>0</v>
      </c>
      <c r="H187" s="61">
        <f t="shared" si="5"/>
        <v>0</v>
      </c>
      <c r="I187" s="61">
        <f t="shared" si="5"/>
        <v>0</v>
      </c>
      <c r="J187" s="61">
        <f t="shared" si="5"/>
        <v>0</v>
      </c>
      <c r="K187" s="61">
        <f t="shared" si="5"/>
        <v>0</v>
      </c>
      <c r="L187" s="61">
        <f t="shared" si="5"/>
        <v>0</v>
      </c>
      <c r="M187" s="61">
        <f t="shared" si="5"/>
        <v>0</v>
      </c>
      <c r="N187" s="61">
        <f t="shared" si="5"/>
        <v>0</v>
      </c>
      <c r="O187" s="61">
        <f t="shared" si="5"/>
        <v>0</v>
      </c>
      <c r="P187" s="61">
        <f t="shared" si="5"/>
        <v>0</v>
      </c>
      <c r="Q187" s="61">
        <f t="shared" si="5"/>
        <v>9</v>
      </c>
      <c r="R187" s="61">
        <f t="shared" si="5"/>
        <v>0</v>
      </c>
      <c r="S187" s="61">
        <f t="shared" si="5"/>
        <v>0</v>
      </c>
      <c r="T187" s="61">
        <f t="shared" si="5"/>
        <v>0</v>
      </c>
      <c r="U187" s="61">
        <f t="shared" si="5"/>
        <v>0</v>
      </c>
      <c r="V187" s="61">
        <f t="shared" si="5"/>
        <v>0</v>
      </c>
      <c r="W187" s="61"/>
      <c r="X187" s="61">
        <f>+SUMIF($H$3:$H$8,X$185,$M$3:$M$8)</f>
        <v>0</v>
      </c>
    </row>
    <row r="188" spans="1:24" ht="14.25" customHeight="1">
      <c r="A188" s="61" t="s">
        <v>109</v>
      </c>
      <c r="B188" s="61" t="e">
        <f t="shared" ref="B188:V188" si="6">+SUMIF(#REF!,B$185,#REF!)</f>
        <v>#REF!</v>
      </c>
      <c r="C188" s="61" t="e">
        <f t="shared" si="6"/>
        <v>#REF!</v>
      </c>
      <c r="D188" s="61" t="e">
        <f t="shared" si="6"/>
        <v>#REF!</v>
      </c>
      <c r="E188" s="61" t="e">
        <f t="shared" si="6"/>
        <v>#REF!</v>
      </c>
      <c r="F188" s="61" t="e">
        <f t="shared" si="6"/>
        <v>#REF!</v>
      </c>
      <c r="G188" s="61" t="e">
        <f t="shared" si="6"/>
        <v>#REF!</v>
      </c>
      <c r="H188" s="61" t="e">
        <f t="shared" si="6"/>
        <v>#REF!</v>
      </c>
      <c r="I188" s="61" t="e">
        <f t="shared" si="6"/>
        <v>#REF!</v>
      </c>
      <c r="J188" s="61" t="e">
        <f t="shared" si="6"/>
        <v>#REF!</v>
      </c>
      <c r="K188" s="61" t="e">
        <f t="shared" si="6"/>
        <v>#REF!</v>
      </c>
      <c r="L188" s="61" t="e">
        <f t="shared" si="6"/>
        <v>#REF!</v>
      </c>
      <c r="M188" s="61" t="e">
        <f t="shared" si="6"/>
        <v>#REF!</v>
      </c>
      <c r="N188" s="61" t="e">
        <f t="shared" si="6"/>
        <v>#REF!</v>
      </c>
      <c r="O188" s="61" t="e">
        <f t="shared" si="6"/>
        <v>#REF!</v>
      </c>
      <c r="P188" s="61" t="e">
        <f t="shared" si="6"/>
        <v>#REF!</v>
      </c>
      <c r="Q188" s="61" t="e">
        <f t="shared" si="6"/>
        <v>#REF!</v>
      </c>
      <c r="R188" s="61" t="e">
        <f t="shared" si="6"/>
        <v>#REF!</v>
      </c>
      <c r="S188" s="61" t="e">
        <f t="shared" si="6"/>
        <v>#REF!</v>
      </c>
      <c r="T188" s="61" t="e">
        <f t="shared" si="6"/>
        <v>#REF!</v>
      </c>
      <c r="U188" s="61" t="e">
        <f t="shared" si="6"/>
        <v>#REF!</v>
      </c>
      <c r="V188" s="61" t="e">
        <f t="shared" si="6"/>
        <v>#REF!</v>
      </c>
      <c r="W188" s="61"/>
      <c r="X188" s="61" t="e">
        <f>+SUMIF(#REF!,X$185,#REF!)</f>
        <v>#REF!</v>
      </c>
    </row>
    <row r="189" spans="1:24" ht="14.25" customHeight="1">
      <c r="A189" s="61" t="s">
        <v>113</v>
      </c>
      <c r="B189" s="61">
        <f t="shared" ref="B189:V189" si="7">+SUMIF($H$9:$H$27,B$185,$M$9:$M$27)</f>
        <v>0</v>
      </c>
      <c r="C189" s="61">
        <f t="shared" si="7"/>
        <v>0</v>
      </c>
      <c r="D189" s="61">
        <f t="shared" si="7"/>
        <v>0</v>
      </c>
      <c r="E189" s="61">
        <f t="shared" si="7"/>
        <v>0</v>
      </c>
      <c r="F189" s="61">
        <f t="shared" si="7"/>
        <v>0</v>
      </c>
      <c r="G189" s="61">
        <f t="shared" si="7"/>
        <v>0</v>
      </c>
      <c r="H189" s="61">
        <f t="shared" si="7"/>
        <v>0</v>
      </c>
      <c r="I189" s="61">
        <f t="shared" si="7"/>
        <v>0</v>
      </c>
      <c r="J189" s="61">
        <f t="shared" si="7"/>
        <v>0</v>
      </c>
      <c r="K189" s="61">
        <f t="shared" si="7"/>
        <v>0</v>
      </c>
      <c r="L189" s="61">
        <f t="shared" si="7"/>
        <v>0</v>
      </c>
      <c r="M189" s="61">
        <f t="shared" si="7"/>
        <v>0</v>
      </c>
      <c r="N189" s="61">
        <f t="shared" si="7"/>
        <v>0</v>
      </c>
      <c r="O189" s="61">
        <f t="shared" si="7"/>
        <v>0</v>
      </c>
      <c r="P189" s="61">
        <f t="shared" si="7"/>
        <v>0</v>
      </c>
      <c r="Q189" s="61">
        <f t="shared" si="7"/>
        <v>11</v>
      </c>
      <c r="R189" s="61">
        <f t="shared" si="7"/>
        <v>0</v>
      </c>
      <c r="S189" s="61">
        <f t="shared" si="7"/>
        <v>0</v>
      </c>
      <c r="T189" s="61">
        <f t="shared" si="7"/>
        <v>0</v>
      </c>
      <c r="U189" s="61">
        <f t="shared" si="7"/>
        <v>0</v>
      </c>
      <c r="V189" s="61">
        <f t="shared" si="7"/>
        <v>0</v>
      </c>
      <c r="W189" s="61"/>
      <c r="X189" s="61">
        <f>+SUMIF($H$9:$H$27,X$185,$M$9:$M$27)</f>
        <v>0</v>
      </c>
    </row>
    <row r="190" spans="1:24" ht="14.25" customHeight="1">
      <c r="A190" s="61" t="s">
        <v>688</v>
      </c>
      <c r="B190" s="61" t="e">
        <f t="shared" ref="B190:V190" si="8">SUM(B186:B189)</f>
        <v>#REF!</v>
      </c>
      <c r="C190" s="61" t="e">
        <f t="shared" si="8"/>
        <v>#REF!</v>
      </c>
      <c r="D190" s="61" t="e">
        <f t="shared" si="8"/>
        <v>#REF!</v>
      </c>
      <c r="E190" s="61" t="e">
        <f t="shared" si="8"/>
        <v>#REF!</v>
      </c>
      <c r="F190" s="61" t="e">
        <f t="shared" si="8"/>
        <v>#REF!</v>
      </c>
      <c r="G190" s="61" t="e">
        <f t="shared" si="8"/>
        <v>#REF!</v>
      </c>
      <c r="H190" s="61" t="e">
        <f t="shared" si="8"/>
        <v>#REF!</v>
      </c>
      <c r="I190" s="61" t="e">
        <f t="shared" si="8"/>
        <v>#REF!</v>
      </c>
      <c r="J190" s="61" t="e">
        <f t="shared" si="8"/>
        <v>#REF!</v>
      </c>
      <c r="K190" s="61" t="e">
        <f t="shared" si="8"/>
        <v>#REF!</v>
      </c>
      <c r="L190" s="61" t="e">
        <f t="shared" si="8"/>
        <v>#REF!</v>
      </c>
      <c r="M190" s="61" t="e">
        <f t="shared" si="8"/>
        <v>#REF!</v>
      </c>
      <c r="N190" s="61" t="e">
        <f t="shared" si="8"/>
        <v>#REF!</v>
      </c>
      <c r="O190" s="61" t="e">
        <f t="shared" si="8"/>
        <v>#REF!</v>
      </c>
      <c r="P190" s="61" t="e">
        <f t="shared" si="8"/>
        <v>#REF!</v>
      </c>
      <c r="Q190" s="61" t="e">
        <f t="shared" si="8"/>
        <v>#REF!</v>
      </c>
      <c r="R190" s="61" t="e">
        <f t="shared" si="8"/>
        <v>#REF!</v>
      </c>
      <c r="S190" s="61" t="e">
        <f t="shared" si="8"/>
        <v>#REF!</v>
      </c>
      <c r="T190" s="61" t="e">
        <f t="shared" si="8"/>
        <v>#REF!</v>
      </c>
      <c r="U190" s="61" t="e">
        <f t="shared" si="8"/>
        <v>#REF!</v>
      </c>
      <c r="V190" s="61" t="e">
        <f t="shared" si="8"/>
        <v>#REF!</v>
      </c>
      <c r="W190" s="61"/>
      <c r="X190" s="61" t="e">
        <f>SUM(X186:X189)</f>
        <v>#REF!</v>
      </c>
    </row>
    <row r="191" spans="1:24" ht="14.25" customHeight="1">
      <c r="L191" s="56"/>
      <c r="M191" s="56"/>
    </row>
    <row r="192" spans="1:24" ht="14.25" customHeight="1">
      <c r="L192" s="56"/>
      <c r="M192" s="56"/>
    </row>
    <row r="193" spans="12:13" ht="14.25" customHeight="1">
      <c r="L193" s="56"/>
      <c r="M193" s="56"/>
    </row>
    <row r="194" spans="12:13" ht="14.25" customHeight="1">
      <c r="L194" s="56"/>
      <c r="M194" s="56"/>
    </row>
    <row r="195" spans="12:13" ht="14.25" customHeight="1">
      <c r="L195" s="56"/>
      <c r="M195" s="56"/>
    </row>
    <row r="196" spans="12:13" ht="14.25" customHeight="1">
      <c r="L196" s="56"/>
      <c r="M196" s="56"/>
    </row>
    <row r="197" spans="12:13" ht="14.25" customHeight="1">
      <c r="L197" s="56"/>
      <c r="M197" s="56"/>
    </row>
    <row r="198" spans="12:13" ht="14.25" customHeight="1">
      <c r="L198" s="56"/>
      <c r="M198" s="56"/>
    </row>
    <row r="199" spans="12:13" ht="14.25" customHeight="1">
      <c r="L199" s="56"/>
      <c r="M199" s="56"/>
    </row>
    <row r="200" spans="12:13" ht="14.25" customHeight="1">
      <c r="L200" s="56"/>
      <c r="M200" s="56"/>
    </row>
    <row r="201" spans="12:13" ht="14.25" customHeight="1">
      <c r="L201" s="56"/>
      <c r="M201" s="56"/>
    </row>
    <row r="202" spans="12:13" ht="14.25" customHeight="1">
      <c r="L202" s="56"/>
      <c r="M202" s="56"/>
    </row>
    <row r="203" spans="12:13" ht="14.25" customHeight="1">
      <c r="L203" s="56"/>
      <c r="M203" s="56"/>
    </row>
    <row r="204" spans="12:13" ht="14.25" customHeight="1">
      <c r="L204" s="56"/>
      <c r="M204" s="56"/>
    </row>
    <row r="205" spans="12:13" ht="14.25" customHeight="1">
      <c r="L205" s="56"/>
      <c r="M205" s="56"/>
    </row>
    <row r="206" spans="12:13" ht="14.25" customHeight="1">
      <c r="L206" s="56"/>
      <c r="M206" s="56"/>
    </row>
    <row r="207" spans="12:13" ht="14.25" customHeight="1">
      <c r="L207" s="56"/>
      <c r="M207" s="56"/>
    </row>
    <row r="208" spans="12:13" ht="14.25" customHeight="1">
      <c r="L208" s="56"/>
      <c r="M208" s="56"/>
    </row>
    <row r="209" spans="12:13" ht="14.25" customHeight="1">
      <c r="L209" s="56"/>
      <c r="M209" s="56"/>
    </row>
    <row r="210" spans="12:13" ht="14.25" customHeight="1">
      <c r="L210" s="56"/>
      <c r="M210" s="56"/>
    </row>
    <row r="211" spans="12:13" ht="14.25" customHeight="1">
      <c r="L211" s="56"/>
      <c r="M211" s="56"/>
    </row>
    <row r="212" spans="12:13" ht="14.25" customHeight="1">
      <c r="L212" s="56"/>
      <c r="M212" s="56"/>
    </row>
    <row r="213" spans="12:13" ht="14.25" customHeight="1">
      <c r="L213" s="56"/>
      <c r="M213" s="56"/>
    </row>
    <row r="214" spans="12:13" ht="14.25" customHeight="1">
      <c r="L214" s="56"/>
      <c r="M214" s="56"/>
    </row>
    <row r="215" spans="12:13" ht="14.25" customHeight="1">
      <c r="L215" s="56"/>
      <c r="M215" s="56"/>
    </row>
    <row r="216" spans="12:13" ht="14.25" customHeight="1">
      <c r="L216" s="56"/>
      <c r="M216" s="56"/>
    </row>
    <row r="217" spans="12:13" ht="14.25" customHeight="1">
      <c r="L217" s="56"/>
      <c r="M217" s="56"/>
    </row>
    <row r="218" spans="12:13" ht="14.25" customHeight="1">
      <c r="L218" s="56"/>
      <c r="M218" s="56"/>
    </row>
    <row r="219" spans="12:13" ht="14.25" customHeight="1">
      <c r="L219" s="56"/>
      <c r="M219" s="56"/>
    </row>
    <row r="220" spans="12:13" ht="14.25" customHeight="1">
      <c r="L220" s="56"/>
      <c r="M220" s="56"/>
    </row>
    <row r="221" spans="12:13" ht="14.25" customHeight="1">
      <c r="L221" s="56"/>
      <c r="M221" s="56"/>
    </row>
    <row r="222" spans="12:13" ht="14.25" customHeight="1">
      <c r="L222" s="56"/>
      <c r="M222" s="56"/>
    </row>
    <row r="223" spans="12:13" ht="14.25" customHeight="1">
      <c r="L223" s="56"/>
      <c r="M223" s="56"/>
    </row>
    <row r="224" spans="12:13" ht="14.25" customHeight="1">
      <c r="L224" s="56"/>
      <c r="M224" s="56"/>
    </row>
    <row r="225" spans="12:13" ht="14.25" customHeight="1">
      <c r="L225" s="56"/>
      <c r="M225" s="56"/>
    </row>
    <row r="226" spans="12:13" ht="14.25" customHeight="1">
      <c r="L226" s="56"/>
      <c r="M226" s="56"/>
    </row>
    <row r="227" spans="12:13" ht="14.25" customHeight="1">
      <c r="L227" s="56"/>
      <c r="M227" s="56"/>
    </row>
    <row r="228" spans="12:13" ht="14.25" customHeight="1">
      <c r="L228" s="56"/>
      <c r="M228" s="56"/>
    </row>
    <row r="229" spans="12:13" ht="14.25" customHeight="1">
      <c r="L229" s="56"/>
      <c r="M229" s="56"/>
    </row>
    <row r="230" spans="12:13" ht="14.25" customHeight="1">
      <c r="L230" s="56"/>
      <c r="M230" s="56"/>
    </row>
    <row r="231" spans="12:13" ht="14.25" customHeight="1">
      <c r="L231" s="56"/>
      <c r="M231" s="56"/>
    </row>
    <row r="232" spans="12:13" ht="14.25" customHeight="1">
      <c r="L232" s="56"/>
      <c r="M232" s="56"/>
    </row>
    <row r="233" spans="12:13" ht="14.25" customHeight="1">
      <c r="L233" s="56"/>
      <c r="M233" s="56"/>
    </row>
    <row r="234" spans="12:13" ht="14.25" customHeight="1">
      <c r="L234" s="56"/>
      <c r="M234" s="56"/>
    </row>
    <row r="235" spans="12:13" ht="14.25" customHeight="1">
      <c r="L235" s="56"/>
      <c r="M235" s="56"/>
    </row>
    <row r="236" spans="12:13" ht="14.25" customHeight="1">
      <c r="L236" s="56"/>
      <c r="M236" s="56"/>
    </row>
    <row r="237" spans="12:13" ht="14.25" customHeight="1">
      <c r="L237" s="56"/>
      <c r="M237" s="56"/>
    </row>
    <row r="238" spans="12:13" ht="14.25" customHeight="1">
      <c r="L238" s="56"/>
      <c r="M238" s="56"/>
    </row>
    <row r="239" spans="12:13" ht="14.25" customHeight="1">
      <c r="L239" s="56"/>
      <c r="M239" s="56"/>
    </row>
    <row r="240" spans="12:13" ht="14.25" customHeight="1">
      <c r="L240" s="56"/>
      <c r="M240" s="56"/>
    </row>
    <row r="241" spans="12:13" ht="14.25" customHeight="1">
      <c r="L241" s="56"/>
      <c r="M241" s="56"/>
    </row>
    <row r="242" spans="12:13" ht="14.25" customHeight="1">
      <c r="L242" s="56"/>
      <c r="M242" s="56"/>
    </row>
    <row r="243" spans="12:13" ht="14.25" customHeight="1">
      <c r="L243" s="56"/>
      <c r="M243" s="56"/>
    </row>
    <row r="244" spans="12:13" ht="14.25" customHeight="1">
      <c r="L244" s="56"/>
      <c r="M244" s="56"/>
    </row>
    <row r="245" spans="12:13" ht="14.25" customHeight="1">
      <c r="L245" s="56"/>
      <c r="M245" s="56"/>
    </row>
    <row r="246" spans="12:13" ht="14.25" customHeight="1">
      <c r="L246" s="56"/>
      <c r="M246" s="56"/>
    </row>
    <row r="247" spans="12:13" ht="14.25" customHeight="1">
      <c r="L247" s="56"/>
      <c r="M247" s="56"/>
    </row>
    <row r="248" spans="12:13" ht="14.25" customHeight="1">
      <c r="L248" s="56"/>
      <c r="M248" s="56"/>
    </row>
    <row r="249" spans="12:13" ht="14.25" customHeight="1">
      <c r="L249" s="56"/>
      <c r="M249" s="56"/>
    </row>
    <row r="250" spans="12:13" ht="14.25" customHeight="1">
      <c r="L250" s="56"/>
      <c r="M250" s="56"/>
    </row>
    <row r="251" spans="12:13" ht="14.25" customHeight="1">
      <c r="L251" s="56"/>
      <c r="M251" s="56"/>
    </row>
    <row r="252" spans="12:13" ht="14.25" customHeight="1">
      <c r="L252" s="56"/>
      <c r="M252" s="56"/>
    </row>
    <row r="253" spans="12:13" ht="14.25" customHeight="1">
      <c r="L253" s="56"/>
      <c r="M253" s="56"/>
    </row>
    <row r="254" spans="12:13" ht="14.25" customHeight="1">
      <c r="L254" s="56"/>
      <c r="M254" s="56"/>
    </row>
    <row r="255" spans="12:13" ht="14.25" customHeight="1">
      <c r="L255" s="56"/>
      <c r="M255" s="56"/>
    </row>
    <row r="256" spans="12:13" ht="14.25" customHeight="1">
      <c r="L256" s="56"/>
      <c r="M256" s="56"/>
    </row>
    <row r="257" spans="12:13" ht="14.25" customHeight="1">
      <c r="L257" s="56"/>
      <c r="M257" s="56"/>
    </row>
    <row r="258" spans="12:13" ht="14.25" customHeight="1">
      <c r="L258" s="56"/>
      <c r="M258" s="56"/>
    </row>
    <row r="259" spans="12:13" ht="14.25" customHeight="1">
      <c r="L259" s="56"/>
      <c r="M259" s="56"/>
    </row>
    <row r="260" spans="12:13" ht="14.25" customHeight="1">
      <c r="L260" s="56"/>
      <c r="M260" s="56"/>
    </row>
    <row r="261" spans="12:13" ht="14.25" customHeight="1">
      <c r="L261" s="56"/>
      <c r="M261" s="56"/>
    </row>
    <row r="262" spans="12:13" ht="14.25" customHeight="1">
      <c r="L262" s="56"/>
      <c r="M262" s="56"/>
    </row>
    <row r="263" spans="12:13" ht="14.25" customHeight="1">
      <c r="L263" s="56"/>
      <c r="M263" s="56"/>
    </row>
    <row r="264" spans="12:13" ht="14.25" customHeight="1">
      <c r="L264" s="56"/>
      <c r="M264" s="56"/>
    </row>
    <row r="265" spans="12:13" ht="14.25" customHeight="1">
      <c r="L265" s="56"/>
      <c r="M265" s="56"/>
    </row>
    <row r="266" spans="12:13" ht="14.25" customHeight="1">
      <c r="L266" s="56"/>
      <c r="M266" s="56"/>
    </row>
    <row r="267" spans="12:13" ht="14.25" customHeight="1">
      <c r="L267" s="56"/>
      <c r="M267" s="56"/>
    </row>
    <row r="268" spans="12:13" ht="14.25" customHeight="1">
      <c r="L268" s="56"/>
      <c r="M268" s="56"/>
    </row>
    <row r="269" spans="12:13" ht="14.25" customHeight="1">
      <c r="L269" s="56"/>
      <c r="M269" s="56"/>
    </row>
    <row r="270" spans="12:13" ht="14.25" customHeight="1">
      <c r="L270" s="56"/>
      <c r="M270" s="56"/>
    </row>
    <row r="271" spans="12:13" ht="14.25" customHeight="1">
      <c r="L271" s="56"/>
      <c r="M271" s="56"/>
    </row>
    <row r="272" spans="12:13" ht="14.25" customHeight="1">
      <c r="L272" s="56"/>
      <c r="M272" s="56"/>
    </row>
    <row r="273" spans="12:13" ht="14.25" customHeight="1">
      <c r="L273" s="56"/>
      <c r="M273" s="56"/>
    </row>
    <row r="274" spans="12:13" ht="14.25" customHeight="1">
      <c r="L274" s="56"/>
      <c r="M274" s="56"/>
    </row>
    <row r="275" spans="12:13" ht="14.25" customHeight="1">
      <c r="L275" s="56"/>
      <c r="M275" s="56"/>
    </row>
    <row r="276" spans="12:13" ht="14.25" customHeight="1">
      <c r="L276" s="56"/>
      <c r="M276" s="56"/>
    </row>
    <row r="277" spans="12:13" ht="14.25" customHeight="1">
      <c r="L277" s="56"/>
      <c r="M277" s="56"/>
    </row>
    <row r="278" spans="12:13" ht="14.25" customHeight="1">
      <c r="L278" s="56"/>
      <c r="M278" s="56"/>
    </row>
    <row r="279" spans="12:13" ht="14.25" customHeight="1">
      <c r="L279" s="56"/>
      <c r="M279" s="56"/>
    </row>
    <row r="280" spans="12:13" ht="14.25" customHeight="1">
      <c r="L280" s="56"/>
      <c r="M280" s="56"/>
    </row>
    <row r="281" spans="12:13" ht="14.25" customHeight="1">
      <c r="L281" s="56"/>
      <c r="M281" s="56"/>
    </row>
    <row r="282" spans="12:13" ht="14.25" customHeight="1">
      <c r="L282" s="56"/>
      <c r="M282" s="56"/>
    </row>
    <row r="283" spans="12:13" ht="14.25" customHeight="1">
      <c r="L283" s="56"/>
      <c r="M283" s="56"/>
    </row>
    <row r="284" spans="12:13" ht="14.25" customHeight="1">
      <c r="L284" s="56"/>
      <c r="M284" s="56"/>
    </row>
    <row r="285" spans="12:13" ht="14.25" customHeight="1">
      <c r="L285" s="56"/>
      <c r="M285" s="56"/>
    </row>
    <row r="286" spans="12:13" ht="14.25" customHeight="1">
      <c r="L286" s="56"/>
      <c r="M286" s="56"/>
    </row>
    <row r="287" spans="12:13" ht="14.25" customHeight="1">
      <c r="L287" s="56"/>
      <c r="M287" s="56"/>
    </row>
    <row r="288" spans="12:13" ht="14.25" customHeight="1">
      <c r="L288" s="56"/>
      <c r="M288" s="56"/>
    </row>
    <row r="289" spans="12:13" ht="14.25" customHeight="1">
      <c r="L289" s="56"/>
      <c r="M289" s="56"/>
    </row>
    <row r="290" spans="12:13" ht="14.25" customHeight="1">
      <c r="L290" s="56"/>
      <c r="M290" s="56"/>
    </row>
    <row r="291" spans="12:13" ht="14.25" customHeight="1">
      <c r="L291" s="56"/>
      <c r="M291" s="56"/>
    </row>
    <row r="292" spans="12:13" ht="14.25" customHeight="1">
      <c r="L292" s="56"/>
      <c r="M292" s="56"/>
    </row>
    <row r="293" spans="12:13" ht="14.25" customHeight="1">
      <c r="L293" s="56"/>
      <c r="M293" s="56"/>
    </row>
    <row r="294" spans="12:13" ht="14.25" customHeight="1">
      <c r="L294" s="56"/>
      <c r="M294" s="56"/>
    </row>
    <row r="295" spans="12:13" ht="14.25" customHeight="1">
      <c r="L295" s="56"/>
      <c r="M295" s="56"/>
    </row>
    <row r="296" spans="12:13" ht="14.25" customHeight="1">
      <c r="L296" s="56"/>
      <c r="M296" s="56"/>
    </row>
    <row r="297" spans="12:13" ht="14.25" customHeight="1">
      <c r="L297" s="56"/>
      <c r="M297" s="56"/>
    </row>
    <row r="298" spans="12:13" ht="14.25" customHeight="1">
      <c r="L298" s="56"/>
      <c r="M298" s="56"/>
    </row>
    <row r="299" spans="12:13" ht="14.25" customHeight="1">
      <c r="L299" s="56"/>
      <c r="M299" s="56"/>
    </row>
    <row r="300" spans="12:13" ht="14.25" customHeight="1">
      <c r="L300" s="56"/>
      <c r="M300" s="56"/>
    </row>
    <row r="301" spans="12:13" ht="14.25" customHeight="1">
      <c r="L301" s="56"/>
      <c r="M301" s="56"/>
    </row>
    <row r="302" spans="12:13" ht="14.25" customHeight="1">
      <c r="L302" s="56"/>
      <c r="M302" s="56"/>
    </row>
    <row r="303" spans="12:13" ht="14.25" customHeight="1">
      <c r="L303" s="56"/>
      <c r="M303" s="56"/>
    </row>
    <row r="304" spans="12:13" ht="14.25" customHeight="1">
      <c r="L304" s="56"/>
      <c r="M304" s="56"/>
    </row>
    <row r="305" spans="12:13" ht="14.25" customHeight="1">
      <c r="L305" s="56"/>
      <c r="M305" s="56"/>
    </row>
    <row r="306" spans="12:13" ht="14.25" customHeight="1">
      <c r="L306" s="56"/>
      <c r="M306" s="56"/>
    </row>
    <row r="307" spans="12:13" ht="14.25" customHeight="1">
      <c r="L307" s="56"/>
      <c r="M307" s="56"/>
    </row>
    <row r="308" spans="12:13" ht="14.25" customHeight="1">
      <c r="L308" s="56"/>
      <c r="M308" s="56"/>
    </row>
    <row r="309" spans="12:13" ht="14.25" customHeight="1">
      <c r="L309" s="56"/>
      <c r="M309" s="56"/>
    </row>
    <row r="310" spans="12:13" ht="14.25" customHeight="1">
      <c r="L310" s="56"/>
      <c r="M310" s="56"/>
    </row>
    <row r="311" spans="12:13" ht="14.25" customHeight="1">
      <c r="L311" s="56"/>
      <c r="M311" s="56"/>
    </row>
    <row r="312" spans="12:13" ht="14.25" customHeight="1">
      <c r="L312" s="56"/>
      <c r="M312" s="56"/>
    </row>
    <row r="313" spans="12:13" ht="14.25" customHeight="1">
      <c r="L313" s="56"/>
      <c r="M313" s="56"/>
    </row>
    <row r="314" spans="12:13" ht="14.25" customHeight="1">
      <c r="L314" s="56"/>
      <c r="M314" s="56"/>
    </row>
    <row r="315" spans="12:13" ht="14.25" customHeight="1">
      <c r="L315" s="56"/>
      <c r="M315" s="56"/>
    </row>
    <row r="316" spans="12:13" ht="14.25" customHeight="1">
      <c r="L316" s="56"/>
      <c r="M316" s="56"/>
    </row>
    <row r="317" spans="12:13" ht="14.25" customHeight="1">
      <c r="L317" s="56"/>
      <c r="M317" s="56"/>
    </row>
    <row r="318" spans="12:13" ht="14.25" customHeight="1">
      <c r="L318" s="56"/>
      <c r="M318" s="56"/>
    </row>
    <row r="319" spans="12:13" ht="14.25" customHeight="1">
      <c r="L319" s="56"/>
      <c r="M319" s="56"/>
    </row>
    <row r="320" spans="12:13" ht="14.25" customHeight="1">
      <c r="L320" s="56"/>
      <c r="M320" s="56"/>
    </row>
    <row r="321" spans="12:13" ht="14.25" customHeight="1">
      <c r="L321" s="56"/>
      <c r="M321" s="56"/>
    </row>
    <row r="322" spans="12:13" ht="14.25" customHeight="1">
      <c r="L322" s="56"/>
      <c r="M322" s="56"/>
    </row>
    <row r="323" spans="12:13" ht="14.25" customHeight="1">
      <c r="L323" s="56"/>
      <c r="M323" s="56"/>
    </row>
    <row r="324" spans="12:13" ht="14.25" customHeight="1">
      <c r="L324" s="56"/>
      <c r="M324" s="56"/>
    </row>
    <row r="325" spans="12:13" ht="14.25" customHeight="1">
      <c r="L325" s="56"/>
      <c r="M325" s="56"/>
    </row>
    <row r="326" spans="12:13" ht="14.25" customHeight="1">
      <c r="L326" s="56"/>
      <c r="M326" s="56"/>
    </row>
    <row r="327" spans="12:13" ht="14.25" customHeight="1">
      <c r="L327" s="56"/>
      <c r="M327" s="56"/>
    </row>
    <row r="328" spans="12:13" ht="14.25" customHeight="1">
      <c r="L328" s="56"/>
      <c r="M328" s="56"/>
    </row>
    <row r="329" spans="12:13" ht="14.25" customHeight="1">
      <c r="L329" s="56"/>
      <c r="M329" s="56"/>
    </row>
    <row r="330" spans="12:13" ht="14.25" customHeight="1">
      <c r="L330" s="56"/>
      <c r="M330" s="56"/>
    </row>
    <row r="331" spans="12:13" ht="14.25" customHeight="1">
      <c r="L331" s="56"/>
      <c r="M331" s="56"/>
    </row>
    <row r="332" spans="12:13" ht="14.25" customHeight="1">
      <c r="L332" s="56"/>
      <c r="M332" s="56"/>
    </row>
    <row r="333" spans="12:13" ht="14.25" customHeight="1">
      <c r="L333" s="56"/>
      <c r="M333" s="56"/>
    </row>
    <row r="334" spans="12:13" ht="14.25" customHeight="1">
      <c r="L334" s="56"/>
      <c r="M334" s="56"/>
    </row>
    <row r="335" spans="12:13" ht="14.25" customHeight="1">
      <c r="L335" s="56"/>
      <c r="M335" s="56"/>
    </row>
    <row r="336" spans="12:13" ht="14.25" customHeight="1">
      <c r="L336" s="56"/>
      <c r="M336" s="56"/>
    </row>
    <row r="337" spans="12:13" ht="14.25" customHeight="1">
      <c r="L337" s="56"/>
      <c r="M337" s="56"/>
    </row>
    <row r="338" spans="12:13" ht="14.25" customHeight="1">
      <c r="L338" s="56"/>
      <c r="M338" s="56"/>
    </row>
    <row r="339" spans="12:13" ht="14.25" customHeight="1">
      <c r="L339" s="56"/>
      <c r="M339" s="56"/>
    </row>
    <row r="340" spans="12:13" ht="14.25" customHeight="1">
      <c r="L340" s="56"/>
      <c r="M340" s="56"/>
    </row>
    <row r="341" spans="12:13" ht="14.25" customHeight="1">
      <c r="L341" s="56"/>
      <c r="M341" s="56"/>
    </row>
    <row r="342" spans="12:13" ht="14.25" customHeight="1">
      <c r="L342" s="56"/>
      <c r="M342" s="56"/>
    </row>
    <row r="343" spans="12:13" ht="14.25" customHeight="1">
      <c r="L343" s="56"/>
      <c r="M343" s="56"/>
    </row>
    <row r="344" spans="12:13" ht="14.25" customHeight="1">
      <c r="L344" s="56"/>
      <c r="M344" s="56"/>
    </row>
    <row r="345" spans="12:13" ht="14.25" customHeight="1">
      <c r="L345" s="56"/>
      <c r="M345" s="56"/>
    </row>
    <row r="346" spans="12:13" ht="14.25" customHeight="1">
      <c r="L346" s="56"/>
      <c r="M346" s="56"/>
    </row>
    <row r="347" spans="12:13" ht="14.25" customHeight="1">
      <c r="L347" s="56"/>
      <c r="M347" s="56"/>
    </row>
    <row r="348" spans="12:13" ht="14.25" customHeight="1">
      <c r="L348" s="56"/>
      <c r="M348" s="56"/>
    </row>
    <row r="349" spans="12:13" ht="14.25" customHeight="1">
      <c r="L349" s="56"/>
      <c r="M349" s="56"/>
    </row>
    <row r="350" spans="12:13" ht="14.25" customHeight="1">
      <c r="L350" s="56"/>
      <c r="M350" s="56"/>
    </row>
    <row r="351" spans="12:13" ht="14.25" customHeight="1">
      <c r="L351" s="56"/>
      <c r="M351" s="56"/>
    </row>
    <row r="352" spans="12:13" ht="14.25" customHeight="1">
      <c r="L352" s="56"/>
      <c r="M352" s="56"/>
    </row>
    <row r="353" spans="12:13" ht="14.25" customHeight="1">
      <c r="L353" s="56"/>
      <c r="M353" s="56"/>
    </row>
    <row r="354" spans="12:13" ht="14.25" customHeight="1">
      <c r="L354" s="56"/>
      <c r="M354" s="56"/>
    </row>
    <row r="355" spans="12:13" ht="14.25" customHeight="1">
      <c r="L355" s="56"/>
      <c r="M355" s="56"/>
    </row>
    <row r="356" spans="12:13" ht="14.25" customHeight="1">
      <c r="L356" s="56"/>
      <c r="M356" s="56"/>
    </row>
    <row r="357" spans="12:13" ht="14.25" customHeight="1">
      <c r="L357" s="56"/>
      <c r="M357" s="56"/>
    </row>
    <row r="358" spans="12:13" ht="14.25" customHeight="1">
      <c r="L358" s="56"/>
      <c r="M358" s="56"/>
    </row>
    <row r="359" spans="12:13" ht="14.25" customHeight="1">
      <c r="L359" s="56"/>
      <c r="M359" s="56"/>
    </row>
    <row r="360" spans="12:13" ht="14.25" customHeight="1">
      <c r="L360" s="56"/>
      <c r="M360" s="56"/>
    </row>
    <row r="361" spans="12:13" ht="14.25" customHeight="1">
      <c r="L361" s="56"/>
      <c r="M361" s="56"/>
    </row>
    <row r="362" spans="12:13" ht="14.25" customHeight="1">
      <c r="L362" s="56"/>
      <c r="M362" s="56"/>
    </row>
    <row r="363" spans="12:13" ht="14.25" customHeight="1">
      <c r="L363" s="56"/>
      <c r="M363" s="56"/>
    </row>
    <row r="364" spans="12:13" ht="14.25" customHeight="1">
      <c r="L364" s="56"/>
      <c r="M364" s="56"/>
    </row>
    <row r="365" spans="12:13" ht="14.25" customHeight="1">
      <c r="L365" s="56"/>
      <c r="M365" s="56"/>
    </row>
    <row r="366" spans="12:13" ht="14.25" customHeight="1">
      <c r="L366" s="56"/>
      <c r="M366" s="56"/>
    </row>
    <row r="367" spans="12:13" ht="14.25" customHeight="1">
      <c r="L367" s="56"/>
      <c r="M367" s="56"/>
    </row>
    <row r="368" spans="12:13" ht="14.25" customHeight="1">
      <c r="L368" s="56"/>
      <c r="M368" s="56"/>
    </row>
    <row r="369" spans="12:13" ht="14.25" customHeight="1">
      <c r="L369" s="56"/>
      <c r="M369" s="56"/>
    </row>
    <row r="370" spans="12:13" ht="14.25" customHeight="1">
      <c r="L370" s="56"/>
      <c r="M370" s="56"/>
    </row>
    <row r="371" spans="12:13" ht="14.25" customHeight="1">
      <c r="L371" s="56"/>
      <c r="M371" s="56"/>
    </row>
    <row r="372" spans="12:13" ht="14.25" customHeight="1">
      <c r="L372" s="56"/>
      <c r="M372" s="56"/>
    </row>
    <row r="373" spans="12:13" ht="14.25" customHeight="1">
      <c r="L373" s="56"/>
      <c r="M373" s="56"/>
    </row>
    <row r="374" spans="12:13" ht="14.25" customHeight="1">
      <c r="L374" s="56"/>
      <c r="M374" s="56"/>
    </row>
    <row r="375" spans="12:13" ht="14.25" customHeight="1">
      <c r="L375" s="56"/>
      <c r="M375" s="56"/>
    </row>
    <row r="376" spans="12:13" ht="14.25" customHeight="1">
      <c r="L376" s="56"/>
      <c r="M376" s="56"/>
    </row>
    <row r="377" spans="12:13" ht="14.25" customHeight="1">
      <c r="L377" s="56"/>
      <c r="M377" s="56"/>
    </row>
    <row r="378" spans="12:13" ht="14.25" customHeight="1">
      <c r="L378" s="56"/>
      <c r="M378" s="56"/>
    </row>
    <row r="379" spans="12:13" ht="14.25" customHeight="1">
      <c r="L379" s="56"/>
      <c r="M379" s="56"/>
    </row>
    <row r="380" spans="12:13" ht="14.25" customHeight="1">
      <c r="L380" s="56"/>
      <c r="M380" s="56"/>
    </row>
    <row r="381" spans="12:13" ht="14.25" customHeight="1">
      <c r="L381" s="56"/>
      <c r="M381" s="56"/>
    </row>
    <row r="382" spans="12:13" ht="14.25" customHeight="1">
      <c r="L382" s="56"/>
      <c r="M382" s="56"/>
    </row>
    <row r="383" spans="12:13" ht="14.25" customHeight="1">
      <c r="L383" s="56"/>
      <c r="M383" s="56"/>
    </row>
    <row r="384" spans="12:13" ht="14.25" customHeight="1">
      <c r="L384" s="56"/>
      <c r="M384" s="56"/>
    </row>
    <row r="385" spans="12:13" ht="14.25" customHeight="1">
      <c r="L385" s="56"/>
      <c r="M385" s="56"/>
    </row>
    <row r="386" spans="12:13" ht="14.25" customHeight="1">
      <c r="L386" s="56"/>
      <c r="M386" s="56"/>
    </row>
    <row r="387" spans="12:13" ht="14.25" customHeight="1">
      <c r="L387" s="56"/>
      <c r="M387" s="56"/>
    </row>
    <row r="388" spans="12:13" ht="14.25" customHeight="1">
      <c r="L388" s="56"/>
      <c r="M388" s="56"/>
    </row>
    <row r="389" spans="12:13" ht="14.25" customHeight="1">
      <c r="L389" s="56"/>
      <c r="M389" s="56"/>
    </row>
    <row r="390" spans="12:13" ht="14.25" customHeight="1">
      <c r="L390" s="56"/>
      <c r="M390" s="56"/>
    </row>
    <row r="391" spans="12:13" ht="15.75" customHeight="1"/>
    <row r="392" spans="12:13" ht="15.75" customHeight="1"/>
    <row r="393" spans="12:13" ht="15.75" customHeight="1"/>
    <row r="394" spans="12:13" ht="15.75" customHeight="1"/>
    <row r="395" spans="12:13" ht="15.75" customHeight="1"/>
    <row r="396" spans="12:13" ht="15.75" customHeight="1"/>
    <row r="397" spans="12:13" ht="15.75" customHeight="1"/>
    <row r="398" spans="12:13" ht="15.75" customHeight="1"/>
    <row r="399" spans="12:13" ht="15.75" customHeight="1"/>
    <row r="400" spans="12:13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</sheetData>
  <sortState xmlns:xlrd2="http://schemas.microsoft.com/office/spreadsheetml/2017/richdata2" ref="B3:O12">
    <sortCondition ref="K3:K12"/>
    <sortCondition descending="1" ref="N3:N12"/>
    <sortCondition descending="1" ref="O3:O12"/>
  </sortState>
  <mergeCells count="1">
    <mergeCell ref="N1:O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891"/>
  <sheetViews>
    <sheetView workbookViewId="0">
      <pane ySplit="2" topLeftCell="A84" activePane="bottomLeft" state="frozen"/>
      <selection pane="bottomLeft" activeCell="G12" sqref="G12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22" t="s">
        <v>939</v>
      </c>
      <c r="B1" s="65" t="s">
        <v>940</v>
      </c>
      <c r="C1" s="65" t="s">
        <v>941</v>
      </c>
      <c r="D1" s="135" t="s">
        <v>942</v>
      </c>
      <c r="E1" s="136"/>
      <c r="F1" s="137" t="s">
        <v>724</v>
      </c>
      <c r="N1" s="197" t="s">
        <v>758</v>
      </c>
      <c r="O1" s="198"/>
    </row>
    <row r="2" spans="1:15" ht="14.25" customHeight="1">
      <c r="A2" s="126" t="s">
        <v>943</v>
      </c>
      <c r="B2" s="127" t="s">
        <v>760</v>
      </c>
      <c r="C2" s="127" t="s">
        <v>761</v>
      </c>
      <c r="D2" s="127" t="s">
        <v>762</v>
      </c>
      <c r="E2" s="127"/>
      <c r="F2" s="137" t="s">
        <v>944</v>
      </c>
      <c r="G2" s="138" t="s">
        <v>1</v>
      </c>
      <c r="H2" s="138" t="s">
        <v>3</v>
      </c>
      <c r="I2" s="138" t="s">
        <v>684</v>
      </c>
      <c r="J2" s="138" t="s">
        <v>2</v>
      </c>
      <c r="K2" s="138" t="s">
        <v>5</v>
      </c>
      <c r="L2" s="138" t="s">
        <v>685</v>
      </c>
      <c r="M2" s="139" t="s">
        <v>686</v>
      </c>
      <c r="N2" s="140" t="s">
        <v>734</v>
      </c>
      <c r="O2" s="140" t="s">
        <v>735</v>
      </c>
    </row>
    <row r="3" spans="1:15" ht="14.25" customHeight="1">
      <c r="A3" s="109"/>
      <c r="B3" s="119"/>
      <c r="C3" s="119"/>
      <c r="D3" s="110"/>
      <c r="E3" s="111"/>
      <c r="F3" s="130">
        <v>1017</v>
      </c>
      <c r="G3" s="79" t="str">
        <f>+VLOOKUP(F3,Participants!$A$1:$F$600,2,FALSE)</f>
        <v>Ralph Deabrunzzo</v>
      </c>
      <c r="H3" s="79" t="str">
        <f>+VLOOKUP(F3,Participants!$A$1:$F$600,4,FALSE)</f>
        <v>KIL</v>
      </c>
      <c r="I3" s="79" t="str">
        <f>+VLOOKUP(F3,Participants!$A$1:$F$600,5,FALSE)</f>
        <v>M</v>
      </c>
      <c r="J3" s="79">
        <f>+VLOOKUP(F3,Participants!$A$1:$F$600,3,FALSE)</f>
        <v>3</v>
      </c>
      <c r="K3" s="54" t="str">
        <f>+VLOOKUP(F3,Participants!$A$1:$G$600,7,FALSE)</f>
        <v>DEV BOYS</v>
      </c>
      <c r="L3" s="112">
        <v>1</v>
      </c>
      <c r="M3" s="79">
        <v>10</v>
      </c>
      <c r="N3" s="120">
        <v>54</v>
      </c>
      <c r="O3" s="134">
        <v>4</v>
      </c>
    </row>
    <row r="4" spans="1:15" ht="14.25" customHeight="1">
      <c r="A4" s="114"/>
      <c r="B4" s="118"/>
      <c r="C4" s="118"/>
      <c r="D4" s="115"/>
      <c r="E4" s="116"/>
      <c r="F4" s="145">
        <v>301</v>
      </c>
      <c r="G4" s="74" t="str">
        <f>+VLOOKUP(F4,Participants!$A$1:$F$600,2,FALSE)</f>
        <v>Matthew Smith</v>
      </c>
      <c r="H4" s="74" t="str">
        <f>+VLOOKUP(F4,Participants!$A$1:$F$600,4,FALSE)</f>
        <v>AMA</v>
      </c>
      <c r="I4" s="74" t="str">
        <f>+VLOOKUP(F4,Participants!$A$1:$F$600,5,FALSE)</f>
        <v>M</v>
      </c>
      <c r="J4" s="74">
        <f>+VLOOKUP(F4,Participants!$A$1:$F$600,3,FALSE)</f>
        <v>2</v>
      </c>
      <c r="K4" s="54" t="str">
        <f>+VLOOKUP(F4,Participants!$A$1:$G$600,7,FALSE)</f>
        <v>DEV BOYS</v>
      </c>
      <c r="L4" s="117">
        <f>L3+1</f>
        <v>2</v>
      </c>
      <c r="M4" s="74">
        <v>8</v>
      </c>
      <c r="N4" s="50">
        <v>53</v>
      </c>
      <c r="O4" s="134">
        <v>9</v>
      </c>
    </row>
    <row r="5" spans="1:15" ht="14.25" customHeight="1">
      <c r="A5" s="109"/>
      <c r="B5" s="119"/>
      <c r="C5" s="119"/>
      <c r="D5" s="110"/>
      <c r="E5" s="111"/>
      <c r="F5" s="130">
        <v>572</v>
      </c>
      <c r="G5" s="79" t="str">
        <f>+VLOOKUP(F5,Participants!$A$1:$F$600,2,FALSE)</f>
        <v>Mason Moritz</v>
      </c>
      <c r="H5" s="79" t="str">
        <f>+VLOOKUP(F5,Participants!$A$1:$F$600,4,FALSE)</f>
        <v>BFS</v>
      </c>
      <c r="I5" s="79" t="str">
        <f>+VLOOKUP(F5,Participants!$A$1:$F$600,5,FALSE)</f>
        <v>M</v>
      </c>
      <c r="J5" s="79">
        <f>+VLOOKUP(F5,Participants!$A$1:$F$600,3,FALSE)</f>
        <v>4</v>
      </c>
      <c r="K5" s="54" t="str">
        <f>+VLOOKUP(F5,Participants!$A$1:$G$600,7,FALSE)</f>
        <v>DEV BOYS</v>
      </c>
      <c r="L5" s="117">
        <f t="shared" ref="L5:L23" si="0">L4+1</f>
        <v>3</v>
      </c>
      <c r="M5" s="79">
        <v>6</v>
      </c>
      <c r="N5" s="120">
        <v>49</v>
      </c>
      <c r="O5" s="134">
        <v>11</v>
      </c>
    </row>
    <row r="6" spans="1:15" ht="14.25" customHeight="1">
      <c r="A6" s="114"/>
      <c r="B6" s="119"/>
      <c r="C6" s="119"/>
      <c r="D6" s="130"/>
      <c r="E6" s="130"/>
      <c r="F6" s="130">
        <v>153</v>
      </c>
      <c r="G6" s="79" t="str">
        <f>+VLOOKUP(F6,Participants!$A$1:$F$600,2,FALSE)</f>
        <v>Isaiah Loboda</v>
      </c>
      <c r="H6" s="79" t="str">
        <f>+VLOOKUP(F6,Participants!$A$1:$F$600,4,FALSE)</f>
        <v>AMA</v>
      </c>
      <c r="I6" s="79" t="str">
        <f>+VLOOKUP(F6,Participants!$A$1:$F$600,5,FALSE)</f>
        <v>M</v>
      </c>
      <c r="J6" s="79">
        <f>+VLOOKUP(F6,Participants!$A$1:$F$600,3,FALSE)</f>
        <v>4</v>
      </c>
      <c r="K6" s="54" t="str">
        <f>+VLOOKUP(F6,Participants!$A$1:$G$600,7,FALSE)</f>
        <v>DEV BOYS</v>
      </c>
      <c r="L6" s="117">
        <f t="shared" si="0"/>
        <v>4</v>
      </c>
      <c r="M6" s="79">
        <v>5</v>
      </c>
      <c r="N6" s="120">
        <v>47</v>
      </c>
      <c r="O6" s="134">
        <v>10</v>
      </c>
    </row>
    <row r="7" spans="1:15" ht="14.25" customHeight="1">
      <c r="A7" s="109"/>
      <c r="B7" s="118"/>
      <c r="C7" s="118"/>
      <c r="D7" s="145"/>
      <c r="E7" s="145"/>
      <c r="F7" s="145">
        <v>418</v>
      </c>
      <c r="G7" s="74" t="str">
        <f>+VLOOKUP(F7,Participants!$A$1:$F$600,2,FALSE)</f>
        <v>Hunter Peterson</v>
      </c>
      <c r="H7" s="74" t="str">
        <f>+VLOOKUP(F7,Participants!$A$1:$F$600,4,FALSE)</f>
        <v>STT</v>
      </c>
      <c r="I7" s="74" t="str">
        <f>+VLOOKUP(F7,Participants!$A$1:$F$600,5,FALSE)</f>
        <v>M</v>
      </c>
      <c r="J7" s="74">
        <f>+VLOOKUP(F7,Participants!$A$1:$F$600,3,FALSE)</f>
        <v>4</v>
      </c>
      <c r="K7" s="54" t="str">
        <f>+VLOOKUP(F7,Participants!$A$1:$G$600,7,FALSE)</f>
        <v>DEV BOYS</v>
      </c>
      <c r="L7" s="117">
        <f t="shared" si="0"/>
        <v>5</v>
      </c>
      <c r="M7" s="74">
        <v>4</v>
      </c>
      <c r="N7" s="50">
        <v>44</v>
      </c>
      <c r="O7" s="134">
        <v>5</v>
      </c>
    </row>
    <row r="8" spans="1:15" ht="14.25" customHeight="1">
      <c r="A8" s="114"/>
      <c r="B8" s="130" t="s">
        <v>982</v>
      </c>
      <c r="C8" s="119"/>
      <c r="D8" s="130"/>
      <c r="E8" s="130"/>
      <c r="F8" s="130">
        <v>461</v>
      </c>
      <c r="G8" s="79" t="str">
        <f>+VLOOKUP(F8,Participants!$A$1:$F$600,2,FALSE)</f>
        <v>Christopher Barrett</v>
      </c>
      <c r="H8" s="79" t="str">
        <f>+VLOOKUP(F8,Participants!$A$1:$F$600,4,FALSE)</f>
        <v>STT</v>
      </c>
      <c r="I8" s="79" t="str">
        <f>+VLOOKUP(F8,Participants!$A$1:$F$600,5,FALSE)</f>
        <v>M</v>
      </c>
      <c r="J8" s="79">
        <f>+VLOOKUP(F8,Participants!$A$1:$F$600,3,FALSE)</f>
        <v>4</v>
      </c>
      <c r="K8" s="54" t="str">
        <f>+VLOOKUP(F8,Participants!$A$1:$G$600,7,FALSE)</f>
        <v>DEV BOYS</v>
      </c>
      <c r="L8" s="117">
        <f t="shared" si="0"/>
        <v>6</v>
      </c>
      <c r="M8" s="79">
        <v>3</v>
      </c>
      <c r="N8" s="113">
        <v>43</v>
      </c>
      <c r="O8" s="133">
        <v>10</v>
      </c>
    </row>
    <row r="9" spans="1:15" ht="14.25" customHeight="1">
      <c r="A9" s="114"/>
      <c r="B9" s="118"/>
      <c r="C9" s="118"/>
      <c r="D9" s="115"/>
      <c r="E9" s="116"/>
      <c r="F9" s="115">
        <v>1430</v>
      </c>
      <c r="G9" s="74" t="str">
        <f>+VLOOKUP(F9,Participants!$A$1:$F$600,2,FALSE)</f>
        <v>Matthew Yeager</v>
      </c>
      <c r="H9" s="74" t="str">
        <f>+VLOOKUP(F9,Participants!$A$1:$F$600,4,FALSE)</f>
        <v>BCS</v>
      </c>
      <c r="I9" s="74" t="str">
        <f>+VLOOKUP(F9,Participants!$A$1:$F$600,5,FALSE)</f>
        <v>M</v>
      </c>
      <c r="J9" s="74">
        <f>+VLOOKUP(F9,Participants!$A$1:$F$600,3,FALSE)</f>
        <v>3</v>
      </c>
      <c r="K9" s="54" t="str">
        <f>+VLOOKUP(F9,Participants!$A$1:$G$600,7,FALSE)</f>
        <v>DEV BOYS</v>
      </c>
      <c r="L9" s="117">
        <f>L8+1</f>
        <v>7</v>
      </c>
      <c r="M9" s="74">
        <v>2</v>
      </c>
      <c r="N9" s="50">
        <v>38</v>
      </c>
      <c r="O9" s="134">
        <v>6</v>
      </c>
    </row>
    <row r="10" spans="1:15" ht="14.25" customHeight="1">
      <c r="A10" s="109"/>
      <c r="B10" s="119"/>
      <c r="C10" s="119"/>
      <c r="D10" s="110"/>
      <c r="E10" s="111"/>
      <c r="F10" s="110">
        <v>1019</v>
      </c>
      <c r="G10" s="79" t="str">
        <f>+VLOOKUP(F10,Participants!$A$1:$F$600,2,FALSE)</f>
        <v>Michael Scaltz</v>
      </c>
      <c r="H10" s="79" t="str">
        <f>+VLOOKUP(F10,Participants!$A$1:$F$600,4,FALSE)</f>
        <v>KIL</v>
      </c>
      <c r="I10" s="79" t="str">
        <f>+VLOOKUP(F10,Participants!$A$1:$F$600,5,FALSE)</f>
        <v>M</v>
      </c>
      <c r="J10" s="79">
        <f>+VLOOKUP(F10,Participants!$A$1:$F$600,3,FALSE)</f>
        <v>4</v>
      </c>
      <c r="K10" s="54" t="str">
        <f>+VLOOKUP(F10,Participants!$A$1:$G$600,7,FALSE)</f>
        <v>DEV BOYS</v>
      </c>
      <c r="L10" s="117">
        <f t="shared" si="0"/>
        <v>8</v>
      </c>
      <c r="M10" s="79">
        <v>1</v>
      </c>
      <c r="N10" s="120">
        <v>35</v>
      </c>
      <c r="O10" s="134">
        <v>8</v>
      </c>
    </row>
    <row r="11" spans="1:15" ht="14.25" customHeight="1">
      <c r="A11" s="114"/>
      <c r="B11" s="145" t="s">
        <v>979</v>
      </c>
      <c r="C11" s="145" t="s">
        <v>980</v>
      </c>
      <c r="D11" s="145" t="s">
        <v>981</v>
      </c>
      <c r="E11" s="145"/>
      <c r="F11" s="145">
        <v>894</v>
      </c>
      <c r="G11" s="74" t="str">
        <f>+VLOOKUP(F11,Participants!$A$1:$F$600,2,FALSE)</f>
        <v>Bianco Giovanni</v>
      </c>
      <c r="H11" s="74" t="str">
        <f>+VLOOKUP(F11,Participants!$A$1:$F$600,4,FALSE)</f>
        <v>SSPP</v>
      </c>
      <c r="I11" s="74" t="str">
        <f>+VLOOKUP(F11,Participants!$A$1:$F$600,5,FALSE)</f>
        <v>M</v>
      </c>
      <c r="J11" s="74">
        <f>+VLOOKUP(F11,Participants!$A$1:$F$600,3,FALSE)</f>
        <v>3</v>
      </c>
      <c r="K11" s="54" t="str">
        <f>+VLOOKUP(F11,Participants!$A$1:$G$600,7,FALSE)</f>
        <v>DEV BOYS</v>
      </c>
      <c r="L11" s="117">
        <f t="shared" si="0"/>
        <v>9</v>
      </c>
      <c r="M11" s="74"/>
      <c r="N11" s="49">
        <v>33</v>
      </c>
      <c r="O11" s="133">
        <v>2</v>
      </c>
    </row>
    <row r="12" spans="1:15" ht="14.25" customHeight="1">
      <c r="A12" s="109"/>
      <c r="B12" s="118"/>
      <c r="C12" s="118"/>
      <c r="D12" s="145"/>
      <c r="E12" s="145"/>
      <c r="F12" s="145">
        <v>574</v>
      </c>
      <c r="G12" s="74" t="str">
        <f>+VLOOKUP(F12,Participants!$A$1:$F$600,2,FALSE)</f>
        <v>Parker Skrastins</v>
      </c>
      <c r="H12" s="74" t="str">
        <f>+VLOOKUP(F12,Participants!$A$1:$F$600,4,FALSE)</f>
        <v>BFS</v>
      </c>
      <c r="I12" s="74" t="str">
        <f>+VLOOKUP(F12,Participants!$A$1:$F$600,5,FALSE)</f>
        <v>M</v>
      </c>
      <c r="J12" s="74">
        <f>+VLOOKUP(F12,Participants!$A$1:$F$600,3,FALSE)</f>
        <v>4</v>
      </c>
      <c r="K12" s="54" t="str">
        <f>+VLOOKUP(F12,Participants!$A$1:$G$600,7,FALSE)</f>
        <v>DEV BOYS</v>
      </c>
      <c r="L12" s="117">
        <f t="shared" si="0"/>
        <v>10</v>
      </c>
      <c r="M12" s="74"/>
      <c r="N12" s="50">
        <v>33</v>
      </c>
      <c r="O12" s="134">
        <v>1</v>
      </c>
    </row>
    <row r="13" spans="1:15" ht="14.25" customHeight="1">
      <c r="A13" s="114"/>
      <c r="B13" s="118"/>
      <c r="C13" s="118"/>
      <c r="D13" s="145"/>
      <c r="E13" s="145"/>
      <c r="F13" s="145">
        <v>1018</v>
      </c>
      <c r="G13" s="74" t="str">
        <f>+VLOOKUP(F13,Participants!$A$1:$F$600,2,FALSE)</f>
        <v>Xavier Kush</v>
      </c>
      <c r="H13" s="74" t="str">
        <f>+VLOOKUP(F13,Participants!$A$1:$F$600,4,FALSE)</f>
        <v>KIL</v>
      </c>
      <c r="I13" s="74" t="str">
        <f>+VLOOKUP(F13,Participants!$A$1:$F$600,5,FALSE)</f>
        <v>M</v>
      </c>
      <c r="J13" s="74">
        <f>+VLOOKUP(F13,Participants!$A$1:$F$600,3,FALSE)</f>
        <v>4</v>
      </c>
      <c r="K13" s="54" t="str">
        <f>+VLOOKUP(F13,Participants!$A$1:$G$600,7,FALSE)</f>
        <v>DEV BOYS</v>
      </c>
      <c r="L13" s="117">
        <f t="shared" si="0"/>
        <v>11</v>
      </c>
      <c r="M13" s="74"/>
      <c r="N13" s="50">
        <v>31</v>
      </c>
      <c r="O13" s="134">
        <v>3</v>
      </c>
    </row>
    <row r="14" spans="1:15" ht="14.25" customHeight="1">
      <c r="A14" s="109"/>
      <c r="B14" s="118"/>
      <c r="C14" s="118"/>
      <c r="D14" s="145"/>
      <c r="E14" s="145"/>
      <c r="F14" s="145">
        <v>558</v>
      </c>
      <c r="G14" s="74" t="str">
        <f>+VLOOKUP(F14,Participants!$A$1:$F$600,2,FALSE)</f>
        <v>Michael Ramaley</v>
      </c>
      <c r="H14" s="74" t="str">
        <f>+VLOOKUP(F14,Participants!$A$1:$F$600,4,FALSE)</f>
        <v>BFS</v>
      </c>
      <c r="I14" s="74" t="str">
        <f>+VLOOKUP(F14,Participants!$A$1:$F$600,5,FALSE)</f>
        <v>M</v>
      </c>
      <c r="J14" s="74">
        <f>+VLOOKUP(F14,Participants!$A$1:$F$600,3,FALSE)</f>
        <v>2</v>
      </c>
      <c r="K14" s="54" t="str">
        <f>+VLOOKUP(F14,Participants!$A$1:$G$600,7,FALSE)</f>
        <v>DEV BOYS</v>
      </c>
      <c r="L14" s="117">
        <f t="shared" si="0"/>
        <v>12</v>
      </c>
      <c r="M14" s="74"/>
      <c r="N14" s="50">
        <v>31</v>
      </c>
      <c r="O14" s="134">
        <v>0</v>
      </c>
    </row>
    <row r="15" spans="1:15" ht="14.25" customHeight="1">
      <c r="A15" s="114"/>
      <c r="B15" s="119"/>
      <c r="C15" s="119"/>
      <c r="D15" s="130"/>
      <c r="E15" s="130"/>
      <c r="F15" s="130">
        <v>575</v>
      </c>
      <c r="G15" s="79" t="str">
        <f>+VLOOKUP(F15,Participants!$A$1:$F$600,2,FALSE)</f>
        <v>Victor Montes</v>
      </c>
      <c r="H15" s="79" t="str">
        <f>+VLOOKUP(F15,Participants!$A$1:$F$600,4,FALSE)</f>
        <v>BFS</v>
      </c>
      <c r="I15" s="79" t="str">
        <f>+VLOOKUP(F15,Participants!$A$1:$F$600,5,FALSE)</f>
        <v>M</v>
      </c>
      <c r="J15" s="79">
        <f>+VLOOKUP(F15,Participants!$A$1:$F$600,3,FALSE)</f>
        <v>4</v>
      </c>
      <c r="K15" s="54" t="str">
        <f>+VLOOKUP(F15,Participants!$A$1:$G$600,7,FALSE)</f>
        <v>DEV BOYS</v>
      </c>
      <c r="L15" s="117">
        <f t="shared" si="0"/>
        <v>13</v>
      </c>
      <c r="M15" s="79"/>
      <c r="N15" s="120">
        <v>30</v>
      </c>
      <c r="O15" s="134">
        <v>5</v>
      </c>
    </row>
    <row r="16" spans="1:15" ht="14.25" customHeight="1">
      <c r="A16" s="109"/>
      <c r="B16" s="119"/>
      <c r="C16" s="119"/>
      <c r="D16" s="110"/>
      <c r="E16" s="111"/>
      <c r="F16" s="110">
        <v>1431</v>
      </c>
      <c r="G16" s="79" t="str">
        <f>+VLOOKUP(F16,Participants!$A$1:$F$600,2,FALSE)</f>
        <v>Gavin Graff</v>
      </c>
      <c r="H16" s="79" t="str">
        <f>+VLOOKUP(F16,Participants!$A$1:$F$600,4,FALSE)</f>
        <v>BCS</v>
      </c>
      <c r="I16" s="79" t="str">
        <f>+VLOOKUP(F16,Participants!$A$1:$F$600,5,FALSE)</f>
        <v>M</v>
      </c>
      <c r="J16" s="79">
        <f>+VLOOKUP(F16,Participants!$A$1:$F$600,3,FALSE)</f>
        <v>3</v>
      </c>
      <c r="K16" s="54" t="str">
        <f>+VLOOKUP(F16,Participants!$A$1:$G$600,7,FALSE)</f>
        <v>DEV BOYS</v>
      </c>
      <c r="L16" s="117">
        <f t="shared" si="0"/>
        <v>14</v>
      </c>
      <c r="M16" s="79"/>
      <c r="N16" s="120">
        <v>28</v>
      </c>
      <c r="O16" s="134">
        <v>11</v>
      </c>
    </row>
    <row r="17" spans="1:15" ht="14.25" customHeight="1">
      <c r="A17" s="114"/>
      <c r="B17" s="130" t="s">
        <v>984</v>
      </c>
      <c r="C17" s="119"/>
      <c r="D17" s="130"/>
      <c r="E17" s="130"/>
      <c r="F17" s="130">
        <v>1015</v>
      </c>
      <c r="G17" s="79" t="str">
        <f>+VLOOKUP(F17,Participants!$A$1:$F$600,2,FALSE)</f>
        <v>Robbie Singer</v>
      </c>
      <c r="H17" s="79" t="str">
        <f>+VLOOKUP(F17,Participants!$A$1:$F$600,4,FALSE)</f>
        <v>KIL</v>
      </c>
      <c r="I17" s="79" t="str">
        <f>+VLOOKUP(F17,Participants!$A$1:$F$600,5,FALSE)</f>
        <v>M</v>
      </c>
      <c r="J17" s="79">
        <f>+VLOOKUP(F17,Participants!$A$1:$F$600,3,FALSE)</f>
        <v>3</v>
      </c>
      <c r="K17" s="54" t="str">
        <f>+VLOOKUP(F17,Participants!$A$1:$G$600,7,FALSE)</f>
        <v>DEV BOYS</v>
      </c>
      <c r="L17" s="117">
        <f t="shared" si="0"/>
        <v>15</v>
      </c>
      <c r="M17" s="79"/>
      <c r="N17" s="113">
        <v>28</v>
      </c>
      <c r="O17" s="133">
        <v>10</v>
      </c>
    </row>
    <row r="18" spans="1:15" ht="14.25" customHeight="1">
      <c r="A18" s="109"/>
      <c r="B18" s="119"/>
      <c r="C18" s="119"/>
      <c r="D18" s="130"/>
      <c r="E18" s="130"/>
      <c r="F18" s="130">
        <v>562</v>
      </c>
      <c r="G18" s="79" t="str">
        <f>+VLOOKUP(F18,Participants!$A$1:$F$600,2,FALSE)</f>
        <v>Enzo Urso</v>
      </c>
      <c r="H18" s="79" t="str">
        <f>+VLOOKUP(F18,Participants!$A$1:$F$600,4,FALSE)</f>
        <v>BFS</v>
      </c>
      <c r="I18" s="79" t="str">
        <f>+VLOOKUP(F18,Participants!$A$1:$F$600,5,FALSE)</f>
        <v>M</v>
      </c>
      <c r="J18" s="79">
        <f>+VLOOKUP(F18,Participants!$A$1:$F$600,3,FALSE)</f>
        <v>3</v>
      </c>
      <c r="K18" s="54" t="str">
        <f>+VLOOKUP(F18,Participants!$A$1:$G$600,7,FALSE)</f>
        <v>DEV BOYS</v>
      </c>
      <c r="L18" s="117">
        <f t="shared" si="0"/>
        <v>16</v>
      </c>
      <c r="M18" s="79"/>
      <c r="N18" s="120">
        <v>28</v>
      </c>
      <c r="O18" s="134">
        <v>8</v>
      </c>
    </row>
    <row r="19" spans="1:15" ht="14.25" customHeight="1">
      <c r="A19" s="114"/>
      <c r="B19" s="118"/>
      <c r="C19" s="118"/>
      <c r="D19" s="145"/>
      <c r="E19" s="145"/>
      <c r="F19" s="145">
        <v>152</v>
      </c>
      <c r="G19" s="74" t="str">
        <f>+VLOOKUP(F19,Participants!$A$1:$F$600,2,FALSE)</f>
        <v>Hudson Hitchings</v>
      </c>
      <c r="H19" s="74" t="str">
        <f>+VLOOKUP(F19,Participants!$A$1:$F$600,4,FALSE)</f>
        <v>AMA</v>
      </c>
      <c r="I19" s="74" t="str">
        <f>+VLOOKUP(F19,Participants!$A$1:$F$600,5,FALSE)</f>
        <v>M</v>
      </c>
      <c r="J19" s="74">
        <f>+VLOOKUP(F19,Participants!$A$1:$F$600,3,FALSE)</f>
        <v>3</v>
      </c>
      <c r="K19" s="54" t="str">
        <f>+VLOOKUP(F19,Participants!$A$1:$G$600,7,FALSE)</f>
        <v>DEV BOYS</v>
      </c>
      <c r="L19" s="117">
        <f t="shared" si="0"/>
        <v>17</v>
      </c>
      <c r="M19" s="74"/>
      <c r="N19" s="50">
        <v>27</v>
      </c>
      <c r="O19" s="134">
        <v>10</v>
      </c>
    </row>
    <row r="20" spans="1:15" ht="14.25" customHeight="1">
      <c r="A20" s="109"/>
      <c r="B20" s="118"/>
      <c r="C20" s="118"/>
      <c r="D20" s="145"/>
      <c r="E20" s="145"/>
      <c r="F20" s="145">
        <v>567</v>
      </c>
      <c r="G20" s="74" t="str">
        <f>+VLOOKUP(F20,Participants!$A$1:$F$600,2,FALSE)</f>
        <v>Liam Greene</v>
      </c>
      <c r="H20" s="74" t="str">
        <f>+VLOOKUP(F20,Participants!$A$1:$F$600,4,FALSE)</f>
        <v>BFS</v>
      </c>
      <c r="I20" s="74" t="str">
        <f>+VLOOKUP(F20,Participants!$A$1:$F$600,5,FALSE)</f>
        <v>M</v>
      </c>
      <c r="J20" s="74">
        <f>+VLOOKUP(F20,Participants!$A$1:$F$600,3,FALSE)</f>
        <v>3</v>
      </c>
      <c r="K20" s="54" t="str">
        <f>+VLOOKUP(F20,Participants!$A$1:$G$600,7,FALSE)</f>
        <v>DEV BOYS</v>
      </c>
      <c r="L20" s="117">
        <f t="shared" si="0"/>
        <v>18</v>
      </c>
      <c r="M20" s="74"/>
      <c r="N20" s="50">
        <v>27</v>
      </c>
      <c r="O20" s="134">
        <v>8</v>
      </c>
    </row>
    <row r="21" spans="1:15" ht="14.25" customHeight="1">
      <c r="A21" s="114"/>
      <c r="B21" s="130" t="s">
        <v>977</v>
      </c>
      <c r="C21" s="130" t="s">
        <v>978</v>
      </c>
      <c r="D21" s="130" t="s">
        <v>800</v>
      </c>
      <c r="E21" s="130"/>
      <c r="F21" s="130">
        <v>868</v>
      </c>
      <c r="G21" s="79" t="str">
        <f>+VLOOKUP(F21,Participants!$A$1:$F$600,2,FALSE)</f>
        <v>Connor Cummings</v>
      </c>
      <c r="H21" s="79" t="str">
        <f>+VLOOKUP(F21,Participants!$A$1:$F$600,4,FALSE)</f>
        <v>SSPP</v>
      </c>
      <c r="I21" s="79" t="str">
        <f>+VLOOKUP(F21,Participants!$A$1:$F$600,5,FALSE)</f>
        <v>M</v>
      </c>
      <c r="J21" s="79" t="str">
        <f>+VLOOKUP(F21,Participants!$A$1:$F$600,3,FALSE)</f>
        <v>K</v>
      </c>
      <c r="K21" s="54" t="str">
        <f>+VLOOKUP(F21,Participants!$A$1:$G$600,7,FALSE)</f>
        <v>DEV BOYS</v>
      </c>
      <c r="L21" s="117">
        <f t="shared" si="0"/>
        <v>19</v>
      </c>
      <c r="M21" s="79"/>
      <c r="N21" s="113">
        <v>27</v>
      </c>
      <c r="O21" s="133">
        <v>1</v>
      </c>
    </row>
    <row r="22" spans="1:15" ht="14.25" customHeight="1">
      <c r="A22" s="109"/>
      <c r="B22" s="118"/>
      <c r="C22" s="118"/>
      <c r="D22" s="145"/>
      <c r="E22" s="145"/>
      <c r="F22" s="145">
        <v>501</v>
      </c>
      <c r="G22" s="74" t="str">
        <f>+VLOOKUP(F22,Participants!$A$1:$F$600,2,FALSE)</f>
        <v>Howie Erickson</v>
      </c>
      <c r="H22" s="74" t="str">
        <f>+VLOOKUP(F22,Participants!$A$1:$F$600,4,FALSE)</f>
        <v>STT</v>
      </c>
      <c r="I22" s="74" t="str">
        <f>+VLOOKUP(F22,Participants!$A$1:$F$600,5,FALSE)</f>
        <v>M</v>
      </c>
      <c r="J22" s="74">
        <f>+VLOOKUP(F22,Participants!$A$1:$F$600,3,FALSE)</f>
        <v>3</v>
      </c>
      <c r="K22" s="54" t="str">
        <f>+VLOOKUP(F22,Participants!$A$1:$G$600,7,FALSE)</f>
        <v>DEV BOYS</v>
      </c>
      <c r="L22" s="117">
        <f t="shared" si="0"/>
        <v>20</v>
      </c>
      <c r="M22" s="74"/>
      <c r="N22" s="50">
        <v>20</v>
      </c>
      <c r="O22" s="134">
        <v>5</v>
      </c>
    </row>
    <row r="23" spans="1:15" ht="14.25" customHeight="1">
      <c r="A23" s="114"/>
      <c r="B23" s="118"/>
      <c r="C23" s="118"/>
      <c r="D23" s="115"/>
      <c r="E23" s="116"/>
      <c r="F23" s="115">
        <v>564</v>
      </c>
      <c r="G23" s="74" t="str">
        <f>+VLOOKUP(F23,Participants!$A$1:$F$600,2,FALSE)</f>
        <v>Jackson Hawes</v>
      </c>
      <c r="H23" s="74" t="str">
        <f>+VLOOKUP(F23,Participants!$A$1:$F$600,4,FALSE)</f>
        <v>BFS</v>
      </c>
      <c r="I23" s="74" t="str">
        <f>+VLOOKUP(F23,Participants!$A$1:$F$600,5,FALSE)</f>
        <v>M</v>
      </c>
      <c r="J23" s="74">
        <f>+VLOOKUP(F23,Participants!$A$1:$F$600,3,FALSE)</f>
        <v>3</v>
      </c>
      <c r="K23" s="54" t="str">
        <f>+VLOOKUP(F23,Participants!$A$1:$G$600,7,FALSE)</f>
        <v>DEV BOYS</v>
      </c>
      <c r="L23" s="117">
        <f t="shared" si="0"/>
        <v>21</v>
      </c>
      <c r="M23" s="74"/>
      <c r="N23" s="50">
        <v>19</v>
      </c>
      <c r="O23" s="134">
        <v>1</v>
      </c>
    </row>
    <row r="24" spans="1:15" ht="14.25" customHeight="1">
      <c r="A24" s="109"/>
      <c r="B24" s="119"/>
      <c r="C24" s="119"/>
      <c r="D24" s="130"/>
      <c r="E24" s="130"/>
      <c r="F24" s="130">
        <v>865</v>
      </c>
      <c r="G24" s="79" t="str">
        <f>+VLOOKUP(F24,Participants!$A$1:$F$600,2,FALSE)</f>
        <v>Patrick Phemester</v>
      </c>
      <c r="H24" s="79" t="str">
        <f>+VLOOKUP(F24,Participants!$A$1:$F$600,4,FALSE)</f>
        <v>SSPP</v>
      </c>
      <c r="I24" s="79" t="str">
        <f>+VLOOKUP(F24,Participants!$A$1:$F$600,5,FALSE)</f>
        <v>M</v>
      </c>
      <c r="J24" s="79" t="str">
        <f>+VLOOKUP(F24,Participants!$A$1:$F$600,3,FALSE)</f>
        <v>K</v>
      </c>
      <c r="K24" s="54" t="str">
        <f>+VLOOKUP(F24,Participants!$A$1:$G$600,7,FALSE)</f>
        <v>DEV BOYS</v>
      </c>
      <c r="L24" s="112"/>
      <c r="M24" s="79"/>
      <c r="N24" s="120">
        <v>8</v>
      </c>
      <c r="O24" s="134">
        <v>3</v>
      </c>
    </row>
    <row r="25" spans="1:15" ht="14.25" customHeight="1">
      <c r="A25" s="109"/>
      <c r="B25" s="119"/>
      <c r="C25" s="119"/>
      <c r="D25" s="130"/>
      <c r="E25" s="130"/>
      <c r="F25" s="130"/>
      <c r="G25" s="79"/>
      <c r="H25" s="79"/>
      <c r="I25" s="79"/>
      <c r="J25" s="79"/>
      <c r="K25" s="54"/>
      <c r="L25" s="112"/>
      <c r="M25" s="79"/>
      <c r="N25" s="120"/>
      <c r="O25" s="134"/>
    </row>
    <row r="26" spans="1:15" ht="14.25" customHeight="1">
      <c r="A26" s="114"/>
      <c r="B26" s="118"/>
      <c r="C26" s="118"/>
      <c r="D26" s="145"/>
      <c r="E26" s="145"/>
      <c r="F26" s="145">
        <v>175</v>
      </c>
      <c r="G26" s="74" t="str">
        <f>+VLOOKUP(F26,Participants!$A$1:$F$600,2,FALSE)</f>
        <v>Nora Silvis</v>
      </c>
      <c r="H26" s="74" t="str">
        <f>+VLOOKUP(F26,Participants!$A$1:$F$600,4,FALSE)</f>
        <v>AMA</v>
      </c>
      <c r="I26" s="74" t="str">
        <f>+VLOOKUP(F26,Participants!$A$1:$F$600,5,FALSE)</f>
        <v>F</v>
      </c>
      <c r="J26" s="74">
        <f>+VLOOKUP(F26,Participants!$A$1:$F$600,3,FALSE)</f>
        <v>4</v>
      </c>
      <c r="K26" s="54" t="str">
        <f>+VLOOKUP(F26,Participants!$A$1:$G$600,7,FALSE)</f>
        <v>DEV GIRLS</v>
      </c>
      <c r="L26" s="117">
        <v>1</v>
      </c>
      <c r="M26" s="74">
        <v>10</v>
      </c>
      <c r="N26" s="50">
        <v>57</v>
      </c>
      <c r="O26" s="134">
        <v>4</v>
      </c>
    </row>
    <row r="27" spans="1:15" ht="14.25" customHeight="1">
      <c r="A27" s="109"/>
      <c r="B27" s="118"/>
      <c r="C27" s="118"/>
      <c r="D27" s="145"/>
      <c r="E27" s="145"/>
      <c r="F27" s="145">
        <v>878</v>
      </c>
      <c r="G27" s="74" t="str">
        <f>+VLOOKUP(F27,Participants!$A$1:$F$600,2,FALSE)</f>
        <v>Zienna Berarducci</v>
      </c>
      <c r="H27" s="74" t="str">
        <f>+VLOOKUP(F27,Participants!$A$1:$F$600,4,FALSE)</f>
        <v>SSPP</v>
      </c>
      <c r="I27" s="74" t="str">
        <f>+VLOOKUP(F27,Participants!$A$1:$F$600,5,FALSE)</f>
        <v>F</v>
      </c>
      <c r="J27" s="74">
        <f>+VLOOKUP(F27,Participants!$A$1:$F$600,3,FALSE)</f>
        <v>4</v>
      </c>
      <c r="K27" s="54" t="str">
        <f>+VLOOKUP(F27,Participants!$A$1:$G$600,7,FALSE)</f>
        <v>DEV GIRLS</v>
      </c>
      <c r="L27" s="150">
        <f>L26+1</f>
        <v>2</v>
      </c>
      <c r="M27" s="74">
        <v>8</v>
      </c>
      <c r="N27" s="50">
        <v>50</v>
      </c>
      <c r="O27" s="134">
        <v>9</v>
      </c>
    </row>
    <row r="28" spans="1:15" ht="14.25" customHeight="1">
      <c r="A28" s="114"/>
      <c r="B28" s="119"/>
      <c r="C28" s="119"/>
      <c r="D28" s="130"/>
      <c r="E28" s="130"/>
      <c r="F28" s="130">
        <v>549</v>
      </c>
      <c r="G28" s="79" t="str">
        <f>+VLOOKUP(F28,Participants!$A$1:$F$600,2,FALSE)</f>
        <v>Lucy Kaufman</v>
      </c>
      <c r="H28" s="79" t="str">
        <f>+VLOOKUP(F28,Participants!$A$1:$F$600,4,FALSE)</f>
        <v>BFS</v>
      </c>
      <c r="I28" s="79" t="str">
        <f>+VLOOKUP(F28,Participants!$A$1:$F$600,5,FALSE)</f>
        <v>F</v>
      </c>
      <c r="J28" s="79">
        <f>+VLOOKUP(F28,Participants!$A$1:$F$600,3,FALSE)</f>
        <v>4</v>
      </c>
      <c r="K28" s="54" t="str">
        <f>+VLOOKUP(F28,Participants!$A$1:$G$600,7,FALSE)</f>
        <v>DEV GIRLS</v>
      </c>
      <c r="L28" s="150">
        <f t="shared" ref="L28:L54" si="1">L27+1</f>
        <v>3</v>
      </c>
      <c r="M28" s="79">
        <v>6</v>
      </c>
      <c r="N28" s="120">
        <v>49</v>
      </c>
      <c r="O28" s="134">
        <v>6</v>
      </c>
    </row>
    <row r="29" spans="1:15" ht="14.25" customHeight="1">
      <c r="A29" s="109"/>
      <c r="B29" s="118"/>
      <c r="C29" s="118"/>
      <c r="D29" s="145"/>
      <c r="E29" s="145"/>
      <c r="F29" s="145">
        <v>166</v>
      </c>
      <c r="G29" s="74" t="str">
        <f>+VLOOKUP(F29,Participants!$A$1:$F$600,2,FALSE)</f>
        <v>Martina Lutz</v>
      </c>
      <c r="H29" s="74" t="str">
        <f>+VLOOKUP(F29,Participants!$A$1:$F$600,4,FALSE)</f>
        <v>AMA</v>
      </c>
      <c r="I29" s="74" t="str">
        <f>+VLOOKUP(F29,Participants!$A$1:$F$600,5,FALSE)</f>
        <v>F</v>
      </c>
      <c r="J29" s="74">
        <f>+VLOOKUP(F29,Participants!$A$1:$F$600,3,FALSE)</f>
        <v>4</v>
      </c>
      <c r="K29" s="54" t="str">
        <f>+VLOOKUP(F29,Participants!$A$1:$G$600,7,FALSE)</f>
        <v>DEV GIRLS</v>
      </c>
      <c r="L29" s="150">
        <f t="shared" si="1"/>
        <v>4</v>
      </c>
      <c r="M29" s="74">
        <v>5</v>
      </c>
      <c r="N29" s="50">
        <v>44</v>
      </c>
      <c r="O29" s="134">
        <v>2</v>
      </c>
    </row>
    <row r="30" spans="1:15" ht="14.25" customHeight="1">
      <c r="A30" s="114"/>
      <c r="B30" s="119"/>
      <c r="C30" s="119"/>
      <c r="D30" s="130"/>
      <c r="E30" s="130"/>
      <c r="F30" s="130">
        <v>540</v>
      </c>
      <c r="G30" s="79" t="str">
        <f>+VLOOKUP(F30,Participants!$A$1:$F$600,2,FALSE)</f>
        <v>Avery Arendosh</v>
      </c>
      <c r="H30" s="79" t="str">
        <f>+VLOOKUP(F30,Participants!$A$1:$F$600,4,FALSE)</f>
        <v>BFS</v>
      </c>
      <c r="I30" s="79" t="str">
        <f>+VLOOKUP(F30,Participants!$A$1:$F$600,5,FALSE)</f>
        <v>F</v>
      </c>
      <c r="J30" s="79">
        <f>+VLOOKUP(F30,Participants!$A$1:$F$600,3,FALSE)</f>
        <v>4</v>
      </c>
      <c r="K30" s="54" t="str">
        <f>+VLOOKUP(F30,Participants!$A$1:$G$600,7,FALSE)</f>
        <v>DEV GIRLS</v>
      </c>
      <c r="L30" s="150">
        <f t="shared" si="1"/>
        <v>5</v>
      </c>
      <c r="M30" s="79">
        <v>4</v>
      </c>
      <c r="N30" s="120">
        <v>43</v>
      </c>
      <c r="O30" s="134">
        <v>1</v>
      </c>
    </row>
    <row r="31" spans="1:15" ht="14.25" customHeight="1">
      <c r="A31" s="109"/>
      <c r="B31" s="119"/>
      <c r="C31" s="119"/>
      <c r="D31" s="110"/>
      <c r="E31" s="111"/>
      <c r="F31" s="110">
        <v>546</v>
      </c>
      <c r="G31" s="79" t="str">
        <f>+VLOOKUP(F31,Participants!$A$1:$F$600,2,FALSE)</f>
        <v>Kaitlyn Lindenfelser</v>
      </c>
      <c r="H31" s="79" t="str">
        <f>+VLOOKUP(F31,Participants!$A$1:$F$600,4,FALSE)</f>
        <v>BFS</v>
      </c>
      <c r="I31" s="79" t="str">
        <f>+VLOOKUP(F31,Participants!$A$1:$F$600,5,FALSE)</f>
        <v>F</v>
      </c>
      <c r="J31" s="79">
        <f>+VLOOKUP(F31,Participants!$A$1:$F$600,3,FALSE)</f>
        <v>4</v>
      </c>
      <c r="K31" s="54" t="str">
        <f>+VLOOKUP(F31,Participants!$A$1:$G$600,7,FALSE)</f>
        <v>DEV GIRLS</v>
      </c>
      <c r="L31" s="150">
        <f t="shared" si="1"/>
        <v>6</v>
      </c>
      <c r="M31" s="79">
        <v>3</v>
      </c>
      <c r="N31" s="120">
        <v>41</v>
      </c>
      <c r="O31" s="134">
        <v>0</v>
      </c>
    </row>
    <row r="32" spans="1:15" ht="14.25" customHeight="1">
      <c r="A32" s="114"/>
      <c r="B32" s="119"/>
      <c r="C32" s="119"/>
      <c r="D32" s="130"/>
      <c r="E32" s="130"/>
      <c r="F32" s="130">
        <v>174</v>
      </c>
      <c r="G32" s="79" t="str">
        <f>+VLOOKUP(F32,Participants!$A$1:$F$600,2,FALSE)</f>
        <v>Gemma Silvis</v>
      </c>
      <c r="H32" s="79" t="str">
        <f>+VLOOKUP(F32,Participants!$A$1:$F$600,4,FALSE)</f>
        <v>AMA</v>
      </c>
      <c r="I32" s="79" t="str">
        <f>+VLOOKUP(F32,Participants!$A$1:$F$600,5,FALSE)</f>
        <v>F</v>
      </c>
      <c r="J32" s="79">
        <f>+VLOOKUP(F32,Participants!$A$1:$F$600,3,FALSE)</f>
        <v>3</v>
      </c>
      <c r="K32" s="54" t="str">
        <f>+VLOOKUP(F32,Participants!$A$1:$G$600,7,FALSE)</f>
        <v>DEV GIRLS</v>
      </c>
      <c r="L32" s="150">
        <f t="shared" si="1"/>
        <v>7</v>
      </c>
      <c r="M32" s="79">
        <v>2</v>
      </c>
      <c r="N32" s="120">
        <v>38</v>
      </c>
      <c r="O32" s="134">
        <v>7</v>
      </c>
    </row>
    <row r="33" spans="1:15" ht="14.25" customHeight="1">
      <c r="A33" s="109"/>
      <c r="B33" s="119"/>
      <c r="C33" s="119"/>
      <c r="D33" s="130"/>
      <c r="E33" s="130"/>
      <c r="F33" s="130">
        <v>545</v>
      </c>
      <c r="G33" s="79" t="str">
        <f>+VLOOKUP(F33,Participants!$A$1:$F$600,2,FALSE)</f>
        <v>Jocelyn Miller</v>
      </c>
      <c r="H33" s="79" t="str">
        <f>+VLOOKUP(F33,Participants!$A$1:$F$600,4,FALSE)</f>
        <v>BFS</v>
      </c>
      <c r="I33" s="79" t="str">
        <f>+VLOOKUP(F33,Participants!$A$1:$F$600,5,FALSE)</f>
        <v>F</v>
      </c>
      <c r="J33" s="79">
        <f>+VLOOKUP(F33,Participants!$A$1:$F$600,3,FALSE)</f>
        <v>4</v>
      </c>
      <c r="K33" s="54" t="str">
        <f>+VLOOKUP(F33,Participants!$A$1:$G$600,7,FALSE)</f>
        <v>DEV GIRLS</v>
      </c>
      <c r="L33" s="150">
        <f t="shared" si="1"/>
        <v>8</v>
      </c>
      <c r="M33" s="79">
        <v>1</v>
      </c>
      <c r="N33" s="120">
        <v>38</v>
      </c>
      <c r="O33" s="134">
        <v>5</v>
      </c>
    </row>
    <row r="34" spans="1:15" ht="14.25" customHeight="1">
      <c r="A34" s="114"/>
      <c r="B34" s="119"/>
      <c r="C34" s="119"/>
      <c r="D34" s="130"/>
      <c r="E34" s="130"/>
      <c r="F34" s="130">
        <v>178</v>
      </c>
      <c r="G34" s="79" t="str">
        <f>+VLOOKUP(F34,Participants!$A$1:$F$600,2,FALSE)</f>
        <v>Catherine Foster</v>
      </c>
      <c r="H34" s="79" t="str">
        <f>+VLOOKUP(F34,Participants!$A$1:$F$600,4,FALSE)</f>
        <v>AMA</v>
      </c>
      <c r="I34" s="79" t="str">
        <f>+VLOOKUP(F34,Participants!$A$1:$F$600,5,FALSE)</f>
        <v>F</v>
      </c>
      <c r="J34" s="79">
        <f>+VLOOKUP(F34,Participants!$A$1:$F$600,3,FALSE)</f>
        <v>3</v>
      </c>
      <c r="K34" s="54" t="str">
        <f>+VLOOKUP(F34,Participants!$A$1:$G$600,7,FALSE)</f>
        <v>DEV GIRLS</v>
      </c>
      <c r="L34" s="150">
        <f t="shared" si="1"/>
        <v>9</v>
      </c>
      <c r="M34" s="79"/>
      <c r="N34" s="120">
        <v>36</v>
      </c>
      <c r="O34" s="134">
        <v>8</v>
      </c>
    </row>
    <row r="35" spans="1:15" ht="14.25" customHeight="1">
      <c r="A35" s="109"/>
      <c r="B35" s="119"/>
      <c r="C35" s="119"/>
      <c r="D35" s="110"/>
      <c r="E35" s="111"/>
      <c r="F35" s="110">
        <v>531</v>
      </c>
      <c r="G35" s="79" t="str">
        <f>+VLOOKUP(F35,Participants!$A$1:$F$600,2,FALSE)</f>
        <v>Mirabella Davison</v>
      </c>
      <c r="H35" s="79" t="str">
        <f>+VLOOKUP(F35,Participants!$A$1:$F$600,4,FALSE)</f>
        <v>BFS</v>
      </c>
      <c r="I35" s="79" t="str">
        <f>+VLOOKUP(F35,Participants!$A$1:$F$600,5,FALSE)</f>
        <v>F</v>
      </c>
      <c r="J35" s="79">
        <f>+VLOOKUP(F35,Participants!$A$1:$F$600,3,FALSE)</f>
        <v>2</v>
      </c>
      <c r="K35" s="54" t="str">
        <f>+VLOOKUP(F35,Participants!$A$1:$G$600,7,FALSE)</f>
        <v>DEV GIRLS</v>
      </c>
      <c r="L35" s="150">
        <f t="shared" si="1"/>
        <v>10</v>
      </c>
      <c r="M35" s="79"/>
      <c r="N35" s="120">
        <v>35</v>
      </c>
      <c r="O35" s="134">
        <v>9</v>
      </c>
    </row>
    <row r="36" spans="1:15" ht="14.25" customHeight="1">
      <c r="A36" s="114"/>
      <c r="B36" s="118"/>
      <c r="C36" s="118"/>
      <c r="D36" s="145"/>
      <c r="E36" s="145"/>
      <c r="F36" s="145">
        <v>1001</v>
      </c>
      <c r="G36" s="74" t="str">
        <f>+VLOOKUP(F36,Participants!$A$1:$F$600,2,FALSE)</f>
        <v>Brigid Baker</v>
      </c>
      <c r="H36" s="74" t="str">
        <f>+VLOOKUP(F36,Participants!$A$1:$F$600,4,FALSE)</f>
        <v>KIL</v>
      </c>
      <c r="I36" s="74" t="str">
        <f>+VLOOKUP(F36,Participants!$A$1:$F$600,5,FALSE)</f>
        <v xml:space="preserve">F </v>
      </c>
      <c r="J36" s="74">
        <f>+VLOOKUP(F36,Participants!$A$1:$F$600,3,FALSE)</f>
        <v>3</v>
      </c>
      <c r="K36" s="54" t="str">
        <f>+VLOOKUP(F36,Participants!$A$1:$G$600,7,FALSE)</f>
        <v>DEV GIRLS</v>
      </c>
      <c r="L36" s="150">
        <f t="shared" si="1"/>
        <v>11</v>
      </c>
      <c r="M36" s="74"/>
      <c r="N36" s="50">
        <v>33</v>
      </c>
      <c r="O36" s="134">
        <v>5</v>
      </c>
    </row>
    <row r="37" spans="1:15" ht="14.25" customHeight="1">
      <c r="A37" s="109"/>
      <c r="B37" s="119"/>
      <c r="C37" s="119"/>
      <c r="D37" s="130"/>
      <c r="E37" s="130"/>
      <c r="F37" s="130">
        <v>1000</v>
      </c>
      <c r="G37" s="79" t="str">
        <f>+VLOOKUP(F37,Participants!$A$1:$F$600,2,FALSE)</f>
        <v>Ella Scaltz</v>
      </c>
      <c r="H37" s="79" t="str">
        <f>+VLOOKUP(F37,Participants!$A$1:$F$600,4,FALSE)</f>
        <v>KIL</v>
      </c>
      <c r="I37" s="79" t="str">
        <f>+VLOOKUP(F37,Participants!$A$1:$F$600,5,FALSE)</f>
        <v xml:space="preserve">F </v>
      </c>
      <c r="J37" s="79">
        <f>+VLOOKUP(F37,Participants!$A$1:$F$600,3,FALSE)</f>
        <v>3</v>
      </c>
      <c r="K37" s="54" t="str">
        <f>+VLOOKUP(F37,Participants!$A$1:$G$600,7,FALSE)</f>
        <v>DEV GIRLS</v>
      </c>
      <c r="L37" s="150">
        <f t="shared" si="1"/>
        <v>12</v>
      </c>
      <c r="M37" s="79"/>
      <c r="N37" s="120">
        <v>32</v>
      </c>
      <c r="O37" s="134">
        <v>1</v>
      </c>
    </row>
    <row r="38" spans="1:15" ht="14.25" customHeight="1">
      <c r="A38" s="114"/>
      <c r="B38" s="118"/>
      <c r="C38" s="118"/>
      <c r="D38" s="115"/>
      <c r="E38" s="116"/>
      <c r="F38" s="115">
        <v>1012</v>
      </c>
      <c r="G38" s="74" t="str">
        <f>+VLOOKUP(F38,Participants!$A$1:$F$600,2,FALSE)</f>
        <v>Nora Narwold</v>
      </c>
      <c r="H38" s="74" t="str">
        <f>+VLOOKUP(F38,Participants!$A$1:$F$600,4,FALSE)</f>
        <v>KIL</v>
      </c>
      <c r="I38" s="74" t="str">
        <f>+VLOOKUP(F38,Participants!$A$1:$F$600,5,FALSE)</f>
        <v xml:space="preserve">F </v>
      </c>
      <c r="J38" s="74">
        <f>+VLOOKUP(F38,Participants!$A$1:$F$600,3,FALSE)</f>
        <v>4</v>
      </c>
      <c r="K38" s="54" t="str">
        <f>+VLOOKUP(F38,Participants!$A$1:$G$600,7,FALSE)</f>
        <v>DEV GIRLS</v>
      </c>
      <c r="L38" s="150">
        <f t="shared" si="1"/>
        <v>13</v>
      </c>
      <c r="M38" s="74"/>
      <c r="N38" s="50">
        <v>31</v>
      </c>
      <c r="O38" s="134">
        <v>9</v>
      </c>
    </row>
    <row r="39" spans="1:15" ht="14.25" customHeight="1">
      <c r="A39" s="109"/>
      <c r="B39" s="118"/>
      <c r="C39" s="118"/>
      <c r="D39" s="145"/>
      <c r="E39" s="145"/>
      <c r="F39" s="145">
        <v>539</v>
      </c>
      <c r="G39" s="74" t="str">
        <f>+VLOOKUP(F39,Participants!$A$1:$F$600,2,FALSE)</f>
        <v>Alaina Vargo</v>
      </c>
      <c r="H39" s="74" t="str">
        <f>+VLOOKUP(F39,Participants!$A$1:$F$600,4,FALSE)</f>
        <v>BFS</v>
      </c>
      <c r="I39" s="74" t="str">
        <f>+VLOOKUP(F39,Participants!$A$1:$F$600,5,FALSE)</f>
        <v>F</v>
      </c>
      <c r="J39" s="74">
        <f>+VLOOKUP(F39,Participants!$A$1:$F$600,3,FALSE)</f>
        <v>4</v>
      </c>
      <c r="K39" s="54" t="str">
        <f>+VLOOKUP(F39,Participants!$A$1:$G$600,7,FALSE)</f>
        <v>DEV GIRLS</v>
      </c>
      <c r="L39" s="150">
        <f t="shared" si="1"/>
        <v>14</v>
      </c>
      <c r="M39" s="74"/>
      <c r="N39" s="50">
        <v>30</v>
      </c>
      <c r="O39" s="134">
        <v>9</v>
      </c>
    </row>
    <row r="40" spans="1:15" ht="14.25" customHeight="1">
      <c r="A40" s="114"/>
      <c r="B40" s="115" t="s">
        <v>976</v>
      </c>
      <c r="C40" s="115" t="s">
        <v>828</v>
      </c>
      <c r="D40" s="115" t="s">
        <v>774</v>
      </c>
      <c r="E40" s="116"/>
      <c r="F40" s="115">
        <v>873</v>
      </c>
      <c r="G40" s="74" t="str">
        <f>+VLOOKUP(F40,Participants!$A$1:$F$600,2,FALSE)</f>
        <v>Joelle Berringer</v>
      </c>
      <c r="H40" s="74" t="str">
        <f>+VLOOKUP(F40,Participants!$A$1:$F$600,4,FALSE)</f>
        <v>SSPP</v>
      </c>
      <c r="I40" s="74" t="str">
        <f>+VLOOKUP(F40,Participants!$A$1:$F$600,5,FALSE)</f>
        <v>F</v>
      </c>
      <c r="J40" s="74">
        <f>+VLOOKUP(F40,Participants!$A$1:$F$600,3,FALSE)</f>
        <v>3</v>
      </c>
      <c r="K40" s="54" t="str">
        <f>+VLOOKUP(F40,Participants!$A$1:$G$600,7,FALSE)</f>
        <v>DEV GIRLS</v>
      </c>
      <c r="L40" s="150">
        <f t="shared" si="1"/>
        <v>15</v>
      </c>
      <c r="M40" s="74"/>
      <c r="N40" s="49">
        <v>29</v>
      </c>
      <c r="O40" s="133">
        <v>2</v>
      </c>
    </row>
    <row r="41" spans="1:15" ht="14.25" customHeight="1">
      <c r="A41" s="109"/>
      <c r="B41" s="118"/>
      <c r="C41" s="118"/>
      <c r="D41" s="145"/>
      <c r="E41" s="145"/>
      <c r="F41" s="145">
        <v>548</v>
      </c>
      <c r="G41" s="74" t="str">
        <f>+VLOOKUP(F41,Participants!$A$1:$F$600,2,FALSE)</f>
        <v>Lilliana Venturella</v>
      </c>
      <c r="H41" s="74" t="str">
        <f>+VLOOKUP(F41,Participants!$A$1:$F$600,4,FALSE)</f>
        <v>BFS</v>
      </c>
      <c r="I41" s="74" t="str">
        <f>+VLOOKUP(F41,Participants!$A$1:$F$600,5,FALSE)</f>
        <v>F</v>
      </c>
      <c r="J41" s="74">
        <f>+VLOOKUP(F41,Participants!$A$1:$F$600,3,FALSE)</f>
        <v>4</v>
      </c>
      <c r="K41" s="54" t="str">
        <f>+VLOOKUP(F41,Participants!$A$1:$G$600,7,FALSE)</f>
        <v>DEV GIRLS</v>
      </c>
      <c r="L41" s="150">
        <f t="shared" si="1"/>
        <v>16</v>
      </c>
      <c r="M41" s="74"/>
      <c r="N41" s="50">
        <v>28</v>
      </c>
      <c r="O41" s="134">
        <v>5</v>
      </c>
    </row>
    <row r="42" spans="1:15" ht="14.25" customHeight="1">
      <c r="A42" s="114"/>
      <c r="B42" s="119"/>
      <c r="C42" s="119"/>
      <c r="D42" s="130"/>
      <c r="E42" s="130"/>
      <c r="F42" s="130">
        <v>171</v>
      </c>
      <c r="G42" s="79" t="str">
        <f>+VLOOKUP(F42,Participants!$A$1:$F$600,2,FALSE)</f>
        <v>Nicole Paschke</v>
      </c>
      <c r="H42" s="79" t="str">
        <f>+VLOOKUP(F42,Participants!$A$1:$F$600,4,FALSE)</f>
        <v>AMA</v>
      </c>
      <c r="I42" s="79" t="str">
        <f>+VLOOKUP(F42,Participants!$A$1:$F$600,5,FALSE)</f>
        <v>F</v>
      </c>
      <c r="J42" s="79">
        <f>+VLOOKUP(F42,Participants!$A$1:$F$600,3,FALSE)</f>
        <v>3</v>
      </c>
      <c r="K42" s="54" t="str">
        <f>+VLOOKUP(F42,Participants!$A$1:$G$600,7,FALSE)</f>
        <v>DEV GIRLS</v>
      </c>
      <c r="L42" s="150">
        <f t="shared" si="1"/>
        <v>17</v>
      </c>
      <c r="M42" s="79"/>
      <c r="N42" s="120">
        <v>27</v>
      </c>
      <c r="O42" s="134">
        <v>9</v>
      </c>
    </row>
    <row r="43" spans="1:15" ht="14.25" customHeight="1">
      <c r="A43" s="109"/>
      <c r="B43" s="118"/>
      <c r="C43" s="118"/>
      <c r="D43" s="145"/>
      <c r="E43" s="145"/>
      <c r="F43" s="145">
        <v>545</v>
      </c>
      <c r="G43" s="74" t="str">
        <f>+VLOOKUP(F43,Participants!$A$1:$F$600,2,FALSE)</f>
        <v>Jocelyn Miller</v>
      </c>
      <c r="H43" s="74" t="str">
        <f>+VLOOKUP(F43,Participants!$A$1:$F$600,4,FALSE)</f>
        <v>BFS</v>
      </c>
      <c r="I43" s="74" t="str">
        <f>+VLOOKUP(F43,Participants!$A$1:$F$600,5,FALSE)</f>
        <v>F</v>
      </c>
      <c r="J43" s="74">
        <f>+VLOOKUP(F43,Participants!$A$1:$F$600,3,FALSE)</f>
        <v>4</v>
      </c>
      <c r="K43" s="54" t="str">
        <f>+VLOOKUP(F43,Participants!$A$1:$G$600,7,FALSE)</f>
        <v>DEV GIRLS</v>
      </c>
      <c r="L43" s="150">
        <f t="shared" si="1"/>
        <v>18</v>
      </c>
      <c r="M43" s="74"/>
      <c r="N43" s="50">
        <v>27</v>
      </c>
      <c r="O43" s="134">
        <v>7</v>
      </c>
    </row>
    <row r="44" spans="1:15" ht="14.25" customHeight="1">
      <c r="A44" s="114"/>
      <c r="B44" s="119"/>
      <c r="C44" s="119"/>
      <c r="D44" s="130"/>
      <c r="E44" s="130"/>
      <c r="F44" s="130">
        <v>1006</v>
      </c>
      <c r="G44" s="79" t="str">
        <f>+VLOOKUP(F44,Participants!$A$1:$F$600,2,FALSE)</f>
        <v>Olivia colangelo</v>
      </c>
      <c r="H44" s="79" t="str">
        <f>+VLOOKUP(F44,Participants!$A$1:$F$600,4,FALSE)</f>
        <v>KIL</v>
      </c>
      <c r="I44" s="79" t="str">
        <f>+VLOOKUP(F44,Participants!$A$1:$F$600,5,FALSE)</f>
        <v xml:space="preserve">F </v>
      </c>
      <c r="J44" s="79">
        <f>+VLOOKUP(F44,Participants!$A$1:$F$600,3,FALSE)</f>
        <v>3</v>
      </c>
      <c r="K44" s="54" t="str">
        <f>+VLOOKUP(F44,Participants!$A$1:$G$600,7,FALSE)</f>
        <v>DEV GIRLS</v>
      </c>
      <c r="L44" s="150">
        <f t="shared" si="1"/>
        <v>19</v>
      </c>
      <c r="M44" s="79"/>
      <c r="N44" s="120">
        <v>27</v>
      </c>
      <c r="O44" s="134">
        <v>4</v>
      </c>
    </row>
    <row r="45" spans="1:15" ht="14.25" customHeight="1">
      <c r="A45" s="109"/>
      <c r="B45" s="118"/>
      <c r="C45" s="118"/>
      <c r="D45" s="145"/>
      <c r="E45" s="145"/>
      <c r="F45" s="145">
        <v>1010</v>
      </c>
      <c r="G45" s="74" t="str">
        <f>+VLOOKUP(F45,Participants!$A$1:$F$600,2,FALSE)</f>
        <v>Quinn Orr</v>
      </c>
      <c r="H45" s="74" t="str">
        <f>+VLOOKUP(F45,Participants!$A$1:$F$600,4,FALSE)</f>
        <v>KIL</v>
      </c>
      <c r="I45" s="74" t="str">
        <f>+VLOOKUP(F45,Participants!$A$1:$F$600,5,FALSE)</f>
        <v xml:space="preserve">F </v>
      </c>
      <c r="J45" s="74">
        <f>+VLOOKUP(F45,Participants!$A$1:$F$600,3,FALSE)</f>
        <v>4</v>
      </c>
      <c r="K45" s="54" t="str">
        <f>+VLOOKUP(F45,Participants!$A$1:$G$600,7,FALSE)</f>
        <v>DEV GIRLS</v>
      </c>
      <c r="L45" s="150">
        <f t="shared" si="1"/>
        <v>20</v>
      </c>
      <c r="M45" s="74"/>
      <c r="N45" s="50">
        <v>26</v>
      </c>
      <c r="O45" s="134">
        <v>10</v>
      </c>
    </row>
    <row r="46" spans="1:15" ht="14.25" customHeight="1">
      <c r="A46" s="114"/>
      <c r="B46" s="118"/>
      <c r="C46" s="118"/>
      <c r="D46" s="116"/>
      <c r="E46" s="116"/>
      <c r="F46" s="115">
        <v>172</v>
      </c>
      <c r="G46" s="74" t="str">
        <f>+VLOOKUP(F46,Participants!$A$1:$F$600,2,FALSE)</f>
        <v>Finley Schran</v>
      </c>
      <c r="H46" s="74" t="str">
        <f>+VLOOKUP(F46,Participants!$A$1:$F$600,4,FALSE)</f>
        <v>AMA</v>
      </c>
      <c r="I46" s="74" t="str">
        <f>+VLOOKUP(F46,Participants!$A$1:$F$600,5,FALSE)</f>
        <v>F</v>
      </c>
      <c r="J46" s="74">
        <f>+VLOOKUP(F46,Participants!$A$1:$F$600,3,FALSE)</f>
        <v>3</v>
      </c>
      <c r="K46" s="54" t="str">
        <f>+VLOOKUP(F46,Participants!$A$1:$G$600,7,FALSE)</f>
        <v>DEV GIRLS</v>
      </c>
      <c r="L46" s="150">
        <f t="shared" si="1"/>
        <v>21</v>
      </c>
      <c r="M46" s="74"/>
      <c r="N46" s="50">
        <v>26</v>
      </c>
      <c r="O46" s="134">
        <v>1</v>
      </c>
    </row>
    <row r="47" spans="1:15" ht="14.25" customHeight="1">
      <c r="A47" s="109"/>
      <c r="B47" s="119"/>
      <c r="C47" s="119"/>
      <c r="D47" s="130"/>
      <c r="E47" s="130"/>
      <c r="F47" s="130">
        <v>1011</v>
      </c>
      <c r="G47" s="79" t="str">
        <f>+VLOOKUP(F47,Participants!$A$1:$F$600,2,FALSE)</f>
        <v>Olivia Menz</v>
      </c>
      <c r="H47" s="79" t="str">
        <f>+VLOOKUP(F47,Participants!$A$1:$F$600,4,FALSE)</f>
        <v>KIL</v>
      </c>
      <c r="I47" s="79" t="str">
        <f>+VLOOKUP(F47,Participants!$A$1:$F$600,5,FALSE)</f>
        <v xml:space="preserve">F </v>
      </c>
      <c r="J47" s="79">
        <f>+VLOOKUP(F47,Participants!$A$1:$F$600,3,FALSE)</f>
        <v>4</v>
      </c>
      <c r="K47" s="54" t="str">
        <f>+VLOOKUP(F47,Participants!$A$1:$G$600,7,FALSE)</f>
        <v>DEV GIRLS</v>
      </c>
      <c r="L47" s="150">
        <f t="shared" si="1"/>
        <v>22</v>
      </c>
      <c r="M47" s="79"/>
      <c r="N47" s="120">
        <v>21</v>
      </c>
      <c r="O47" s="134">
        <v>6</v>
      </c>
    </row>
    <row r="48" spans="1:15" ht="14.25" customHeight="1">
      <c r="A48" s="114"/>
      <c r="B48" s="118"/>
      <c r="C48" s="118"/>
      <c r="D48" s="115"/>
      <c r="E48" s="116"/>
      <c r="F48" s="115">
        <v>1004</v>
      </c>
      <c r="G48" s="74" t="str">
        <f>+VLOOKUP(F48,Participants!$A$1:$F$600,2,FALSE)</f>
        <v>Alexa Smarrelli</v>
      </c>
      <c r="H48" s="74" t="str">
        <f>+VLOOKUP(F48,Participants!$A$1:$F$600,4,FALSE)</f>
        <v>KIL</v>
      </c>
      <c r="I48" s="74" t="str">
        <f>+VLOOKUP(F48,Participants!$A$1:$F$600,5,FALSE)</f>
        <v xml:space="preserve">F </v>
      </c>
      <c r="J48" s="74">
        <f>+VLOOKUP(F48,Participants!$A$1:$F$600,3,FALSE)</f>
        <v>3</v>
      </c>
      <c r="K48" s="54" t="str">
        <f>+VLOOKUP(F48,Participants!$A$1:$G$600,7,FALSE)</f>
        <v>DEV GIRLS</v>
      </c>
      <c r="L48" s="150">
        <f t="shared" si="1"/>
        <v>23</v>
      </c>
      <c r="M48" s="74"/>
      <c r="N48" s="50">
        <v>20</v>
      </c>
      <c r="O48" s="134">
        <v>4</v>
      </c>
    </row>
    <row r="49" spans="1:15" ht="14.25" customHeight="1">
      <c r="A49" s="109"/>
      <c r="B49" s="119"/>
      <c r="C49" s="119"/>
      <c r="D49" s="130"/>
      <c r="E49" s="130"/>
      <c r="F49" s="130">
        <v>1002</v>
      </c>
      <c r="G49" s="79" t="str">
        <f>+VLOOKUP(F49,Participants!$A$1:$F$600,2,FALSE)</f>
        <v>Cora Cole</v>
      </c>
      <c r="H49" s="79" t="str">
        <f>+VLOOKUP(F49,Participants!$A$1:$F$600,4,FALSE)</f>
        <v>KIL</v>
      </c>
      <c r="I49" s="79" t="str">
        <f>+VLOOKUP(F49,Participants!$A$1:$F$600,5,FALSE)</f>
        <v xml:space="preserve">F </v>
      </c>
      <c r="J49" s="79">
        <f>+VLOOKUP(F49,Participants!$A$1:$F$600,3,FALSE)</f>
        <v>3</v>
      </c>
      <c r="K49" s="54" t="str">
        <f>+VLOOKUP(F49,Participants!$A$1:$G$600,7,FALSE)</f>
        <v>DEV GIRLS</v>
      </c>
      <c r="L49" s="150">
        <f t="shared" si="1"/>
        <v>24</v>
      </c>
      <c r="M49" s="79"/>
      <c r="N49" s="120">
        <v>19</v>
      </c>
      <c r="O49" s="134">
        <v>0</v>
      </c>
    </row>
    <row r="50" spans="1:15" ht="14.25" customHeight="1">
      <c r="A50" s="114"/>
      <c r="B50" s="118"/>
      <c r="C50" s="118"/>
      <c r="D50" s="115"/>
      <c r="E50" s="116"/>
      <c r="F50" s="115">
        <v>436</v>
      </c>
      <c r="G50" s="74" t="str">
        <f>+VLOOKUP(F50,Participants!$A$1:$F$600,2,FALSE)</f>
        <v>Sophia Hatala</v>
      </c>
      <c r="H50" s="74" t="str">
        <f>+VLOOKUP(F50,Participants!$A$1:$F$600,4,FALSE)</f>
        <v>STT</v>
      </c>
      <c r="I50" s="74" t="str">
        <f>+VLOOKUP(F50,Participants!$A$1:$F$600,5,FALSE)</f>
        <v xml:space="preserve">F </v>
      </c>
      <c r="J50" s="74">
        <f>+VLOOKUP(F50,Participants!$A$1:$F$600,3,FALSE)</f>
        <v>3</v>
      </c>
      <c r="K50" s="54" t="str">
        <f>+VLOOKUP(F50,Participants!$A$1:$G$600,7,FALSE)</f>
        <v>DEV GIRLS</v>
      </c>
      <c r="L50" s="150">
        <f t="shared" si="1"/>
        <v>25</v>
      </c>
      <c r="M50" s="74"/>
      <c r="N50" s="50">
        <v>18</v>
      </c>
      <c r="O50" s="134">
        <v>2</v>
      </c>
    </row>
    <row r="51" spans="1:15" ht="14.25" customHeight="1">
      <c r="A51" s="109"/>
      <c r="B51" s="145" t="s">
        <v>983</v>
      </c>
      <c r="C51" s="118"/>
      <c r="D51" s="145"/>
      <c r="E51" s="145"/>
      <c r="F51" s="145">
        <v>869</v>
      </c>
      <c r="G51" s="74" t="str">
        <f>+VLOOKUP(F51,Participants!$A$1:$F$600,2,FALSE)</f>
        <v>Lucia Bianco</v>
      </c>
      <c r="H51" s="74" t="str">
        <f>+VLOOKUP(F51,Participants!$A$1:$F$600,4,FALSE)</f>
        <v>SSPP</v>
      </c>
      <c r="I51" s="74" t="str">
        <f>+VLOOKUP(F51,Participants!$A$1:$F$600,5,FALSE)</f>
        <v>F</v>
      </c>
      <c r="J51" s="74">
        <f>+VLOOKUP(F51,Participants!$A$1:$F$600,3,FALSE)</f>
        <v>2</v>
      </c>
      <c r="K51" s="54" t="str">
        <f>+VLOOKUP(F51,Participants!$A$1:$G$600,7,FALSE)</f>
        <v>DEV GIRLS</v>
      </c>
      <c r="L51" s="150">
        <f t="shared" si="1"/>
        <v>26</v>
      </c>
      <c r="M51" s="74"/>
      <c r="N51" s="49">
        <v>16</v>
      </c>
      <c r="O51" s="133">
        <v>9</v>
      </c>
    </row>
    <row r="52" spans="1:15" ht="14.25" customHeight="1">
      <c r="A52" s="114"/>
      <c r="B52" s="119"/>
      <c r="C52" s="119"/>
      <c r="D52" s="130"/>
      <c r="E52" s="130"/>
      <c r="F52" s="130">
        <v>428</v>
      </c>
      <c r="G52" s="79" t="str">
        <f>+VLOOKUP(F52,Participants!$A$1:$F$600,2,FALSE)</f>
        <v>Johannah Fox</v>
      </c>
      <c r="H52" s="79" t="str">
        <f>+VLOOKUP(F52,Participants!$A$1:$F$600,4,FALSE)</f>
        <v>STT</v>
      </c>
      <c r="I52" s="79" t="str">
        <f>+VLOOKUP(F52,Participants!$A$1:$F$600,5,FALSE)</f>
        <v xml:space="preserve">F </v>
      </c>
      <c r="J52" s="79">
        <f>+VLOOKUP(F52,Participants!$A$1:$F$600,3,FALSE)</f>
        <v>3</v>
      </c>
      <c r="K52" s="54" t="str">
        <f>+VLOOKUP(F52,Participants!$A$1:$G$600,7,FALSE)</f>
        <v>DEV GIRLS</v>
      </c>
      <c r="L52" s="150">
        <f t="shared" si="1"/>
        <v>27</v>
      </c>
      <c r="M52" s="79"/>
      <c r="N52" s="120">
        <v>9</v>
      </c>
      <c r="O52" s="134">
        <v>11</v>
      </c>
    </row>
    <row r="53" spans="1:15" ht="14.25" customHeight="1">
      <c r="A53" s="109"/>
      <c r="B53" s="119"/>
      <c r="C53" s="119"/>
      <c r="D53" s="130"/>
      <c r="E53" s="130"/>
      <c r="F53" s="130">
        <v>520</v>
      </c>
      <c r="G53" s="79" t="str">
        <f>+VLOOKUP(F53,Participants!$A$1:$F$600,2,FALSE)</f>
        <v>Mia Kelly</v>
      </c>
      <c r="H53" s="79" t="str">
        <f>+VLOOKUP(F53,Participants!$A$1:$F$600,4,FALSE)</f>
        <v>STT</v>
      </c>
      <c r="I53" s="79" t="str">
        <f>+VLOOKUP(F53,Participants!$A$1:$F$600,5,FALSE)</f>
        <v xml:space="preserve">F </v>
      </c>
      <c r="J53" s="79">
        <f>+VLOOKUP(F53,Participants!$A$1:$F$600,3,FALSE)</f>
        <v>3</v>
      </c>
      <c r="K53" s="54" t="str">
        <f>+VLOOKUP(F53,Participants!$A$1:$G$600,7,FALSE)</f>
        <v>DEV GIRLS</v>
      </c>
      <c r="L53" s="150">
        <f t="shared" si="1"/>
        <v>28</v>
      </c>
      <c r="M53" s="79"/>
      <c r="N53" s="120">
        <v>8</v>
      </c>
      <c r="O53" s="134">
        <v>8</v>
      </c>
    </row>
    <row r="54" spans="1:15" ht="14.25" customHeight="1">
      <c r="A54" s="114"/>
      <c r="B54" s="118"/>
      <c r="C54" s="118"/>
      <c r="D54" s="145"/>
      <c r="E54" s="145"/>
      <c r="F54" s="145">
        <v>866</v>
      </c>
      <c r="G54" s="74" t="str">
        <f>+VLOOKUP(F54,Participants!$A$1:$F$600,2,FALSE)</f>
        <v>Evelyn Phemester</v>
      </c>
      <c r="H54" s="74" t="str">
        <f>+VLOOKUP(F54,Participants!$A$1:$F$600,4,FALSE)</f>
        <v>SSPP</v>
      </c>
      <c r="I54" s="74" t="str">
        <f>+VLOOKUP(F54,Participants!$A$1:$F$600,5,FALSE)</f>
        <v>F</v>
      </c>
      <c r="J54" s="74" t="str">
        <f>+VLOOKUP(F54,Participants!$A$1:$F$600,3,FALSE)</f>
        <v>K</v>
      </c>
      <c r="K54" s="54" t="str">
        <f>+VLOOKUP(F54,Participants!$A$1:$G$600,7,FALSE)</f>
        <v>DEV GIRLS</v>
      </c>
      <c r="L54" s="150">
        <f t="shared" si="1"/>
        <v>29</v>
      </c>
      <c r="M54" s="74"/>
      <c r="N54" s="50">
        <v>6</v>
      </c>
      <c r="O54" s="134">
        <v>5</v>
      </c>
    </row>
    <row r="55" spans="1:15" ht="14.25" customHeight="1">
      <c r="A55" s="114"/>
      <c r="B55" s="118"/>
      <c r="C55" s="118"/>
      <c r="D55" s="145"/>
      <c r="E55" s="145"/>
      <c r="F55" s="145"/>
      <c r="G55" s="74"/>
      <c r="H55" s="74"/>
      <c r="I55" s="74"/>
      <c r="J55" s="74"/>
      <c r="K55" s="54"/>
      <c r="L55" s="150"/>
      <c r="M55" s="74"/>
      <c r="N55" s="50"/>
      <c r="O55" s="134"/>
    </row>
    <row r="56" spans="1:15" ht="14.25" customHeight="1">
      <c r="A56" s="109"/>
      <c r="B56" s="130" t="s">
        <v>1009</v>
      </c>
      <c r="C56" s="130" t="s">
        <v>1010</v>
      </c>
      <c r="D56" s="130" t="s">
        <v>1011</v>
      </c>
      <c r="E56" s="130"/>
      <c r="F56" s="130">
        <v>595</v>
      </c>
      <c r="G56" s="79" t="str">
        <f>+VLOOKUP(F56,Participants!$A$1:$F$600,2,FALSE)</f>
        <v>Jack Davison</v>
      </c>
      <c r="H56" s="79" t="str">
        <f>+VLOOKUP(F56,Participants!$A$1:$F$600,4,FALSE)</f>
        <v>BFS</v>
      </c>
      <c r="I56" s="79" t="str">
        <f>+VLOOKUP(F56,Participants!$A$1:$F$600,5,FALSE)</f>
        <v>M</v>
      </c>
      <c r="J56" s="79">
        <f>+VLOOKUP(F56,Participants!$A$1:$F$600,3,FALSE)</f>
        <v>6</v>
      </c>
      <c r="K56" s="54" t="str">
        <f>+VLOOKUP(F56,Participants!$A$1:$G$600,7,FALSE)</f>
        <v>JV BOYS</v>
      </c>
      <c r="L56" s="112">
        <v>1</v>
      </c>
      <c r="M56" s="79">
        <v>10</v>
      </c>
      <c r="N56" s="113">
        <v>89</v>
      </c>
      <c r="O56" s="133">
        <v>11</v>
      </c>
    </row>
    <row r="57" spans="1:15" ht="14.25" customHeight="1">
      <c r="A57" s="114"/>
      <c r="B57" s="145" t="s">
        <v>985</v>
      </c>
      <c r="C57" s="145" t="s">
        <v>986</v>
      </c>
      <c r="D57" s="145" t="s">
        <v>987</v>
      </c>
      <c r="E57" s="145"/>
      <c r="F57" s="145">
        <v>417</v>
      </c>
      <c r="G57" s="74" t="str">
        <f>+VLOOKUP(F57,Participants!$A$1:$F$600,2,FALSE)</f>
        <v>Beau Peterson</v>
      </c>
      <c r="H57" s="74" t="str">
        <f>+VLOOKUP(F57,Participants!$A$1:$F$600,4,FALSE)</f>
        <v>STT</v>
      </c>
      <c r="I57" s="74" t="str">
        <f>+VLOOKUP(F57,Participants!$A$1:$F$600,5,FALSE)</f>
        <v>M</v>
      </c>
      <c r="J57" s="74">
        <f>+VLOOKUP(F57,Participants!$A$1:$F$600,3,FALSE)</f>
        <v>5</v>
      </c>
      <c r="K57" s="54" t="str">
        <f>+VLOOKUP(F57,Participants!$A$1:$G$600,7,FALSE)</f>
        <v>JV BOYS</v>
      </c>
      <c r="L57" s="117">
        <f>L56+1</f>
        <v>2</v>
      </c>
      <c r="M57" s="74">
        <v>8</v>
      </c>
      <c r="N57" s="49">
        <v>77</v>
      </c>
      <c r="O57" s="133">
        <v>3</v>
      </c>
    </row>
    <row r="58" spans="1:15" ht="14.25" customHeight="1">
      <c r="A58" s="109"/>
      <c r="B58" s="130" t="s">
        <v>1056</v>
      </c>
      <c r="C58" s="110" t="s">
        <v>947</v>
      </c>
      <c r="D58" s="110" t="s">
        <v>1057</v>
      </c>
      <c r="E58" s="111"/>
      <c r="F58" s="110">
        <v>1050</v>
      </c>
      <c r="G58" s="79" t="str">
        <f>+VLOOKUP(F58,Participants!$A$1:$F$600,2,FALSE)</f>
        <v>Jack Croft</v>
      </c>
      <c r="H58" s="79" t="str">
        <f>+VLOOKUP(F58,Participants!$A$1:$F$600,4,FALSE)</f>
        <v>KIL</v>
      </c>
      <c r="I58" s="79" t="str">
        <f>+VLOOKUP(F58,Participants!$A$1:$F$600,5,FALSE)</f>
        <v>M</v>
      </c>
      <c r="J58" s="79">
        <f>+VLOOKUP(F58,Participants!$A$1:$F$600,3,FALSE)</f>
        <v>5</v>
      </c>
      <c r="K58" s="54" t="str">
        <f>+VLOOKUP(F58,Participants!$A$1:$G$600,7,FALSE)</f>
        <v>JV BOYS</v>
      </c>
      <c r="L58" s="117">
        <f t="shared" ref="L58:L76" si="2">L57+1</f>
        <v>3</v>
      </c>
      <c r="M58" s="79">
        <v>6</v>
      </c>
      <c r="N58" s="113">
        <v>76</v>
      </c>
      <c r="O58" s="133">
        <v>9</v>
      </c>
    </row>
    <row r="59" spans="1:15" ht="14.25" customHeight="1">
      <c r="A59" s="114"/>
      <c r="B59" s="130" t="s">
        <v>952</v>
      </c>
      <c r="C59" s="130" t="s">
        <v>935</v>
      </c>
      <c r="D59" s="130" t="s">
        <v>953</v>
      </c>
      <c r="E59" s="130"/>
      <c r="F59" s="130">
        <v>196</v>
      </c>
      <c r="G59" s="79" t="str">
        <f>+VLOOKUP(F59,Participants!$A$1:$F$600,2,FALSE)</f>
        <v>John Pensock</v>
      </c>
      <c r="H59" s="79" t="str">
        <f>+VLOOKUP(F59,Participants!$A$1:$F$600,4,FALSE)</f>
        <v>AMA</v>
      </c>
      <c r="I59" s="79" t="str">
        <f>+VLOOKUP(F59,Participants!$A$1:$F$600,5,FALSE)</f>
        <v>M</v>
      </c>
      <c r="J59" s="79">
        <f>+VLOOKUP(F59,Participants!$A$1:$F$600,3,FALSE)</f>
        <v>6</v>
      </c>
      <c r="K59" s="54" t="str">
        <f>+VLOOKUP(F59,Participants!$A$1:$G$600,7,FALSE)</f>
        <v>JV BOYS</v>
      </c>
      <c r="L59" s="117">
        <f t="shared" si="2"/>
        <v>4</v>
      </c>
      <c r="M59" s="79">
        <v>5</v>
      </c>
      <c r="N59" s="113">
        <v>73</v>
      </c>
      <c r="O59" s="133">
        <v>5</v>
      </c>
    </row>
    <row r="60" spans="1:15" ht="14.25" customHeight="1">
      <c r="A60" s="109"/>
      <c r="B60" s="145" t="s">
        <v>954</v>
      </c>
      <c r="C60" s="145" t="s">
        <v>955</v>
      </c>
      <c r="D60" s="145" t="s">
        <v>956</v>
      </c>
      <c r="E60" s="145"/>
      <c r="F60" s="145">
        <v>199</v>
      </c>
      <c r="G60" s="74" t="str">
        <f>+VLOOKUP(F60,Participants!$A$1:$F$600,2,FALSE)</f>
        <v>Gavin Shaffer</v>
      </c>
      <c r="H60" s="74" t="str">
        <f>+VLOOKUP(F60,Participants!$A$1:$F$600,4,FALSE)</f>
        <v>AMA</v>
      </c>
      <c r="I60" s="74" t="str">
        <f>+VLOOKUP(F60,Participants!$A$1:$F$600,5,FALSE)</f>
        <v>M</v>
      </c>
      <c r="J60" s="74">
        <f>+VLOOKUP(F60,Participants!$A$1:$F$600,3,FALSE)</f>
        <v>5</v>
      </c>
      <c r="K60" s="54" t="str">
        <f>+VLOOKUP(F60,Participants!$A$1:$G$600,7,FALSE)</f>
        <v>JV BOYS</v>
      </c>
      <c r="L60" s="117">
        <f t="shared" si="2"/>
        <v>5</v>
      </c>
      <c r="M60" s="74">
        <v>4</v>
      </c>
      <c r="N60" s="49">
        <v>64</v>
      </c>
      <c r="O60" s="133">
        <v>0</v>
      </c>
    </row>
    <row r="61" spans="1:15" ht="14.25" customHeight="1">
      <c r="A61" s="114"/>
      <c r="B61" s="119"/>
      <c r="C61" s="130" t="s">
        <v>945</v>
      </c>
      <c r="D61" s="130" t="s">
        <v>946</v>
      </c>
      <c r="E61" s="130"/>
      <c r="F61" s="49">
        <v>182</v>
      </c>
      <c r="G61" s="79" t="str">
        <f>+VLOOKUP(F61,Participants!$A$1:$F$600,2,FALSE)</f>
        <v>Daniel D'Alo</v>
      </c>
      <c r="H61" s="79" t="str">
        <f>+VLOOKUP(F61,Participants!$A$1:$F$600,4,FALSE)</f>
        <v>AMA</v>
      </c>
      <c r="I61" s="79" t="str">
        <f>+VLOOKUP(F61,Participants!$A$1:$F$600,5,FALSE)</f>
        <v>M</v>
      </c>
      <c r="J61" s="79">
        <f>+VLOOKUP(F61,Participants!$A$1:$F$600,3,FALSE)</f>
        <v>5</v>
      </c>
      <c r="K61" s="54" t="str">
        <f>+VLOOKUP(F61,Participants!$A$1:$G$600,7,FALSE)</f>
        <v>JV BOYS</v>
      </c>
      <c r="L61" s="117">
        <f t="shared" si="2"/>
        <v>6</v>
      </c>
      <c r="M61" s="79">
        <v>3</v>
      </c>
      <c r="N61" s="113">
        <v>61</v>
      </c>
      <c r="O61" s="133">
        <v>7</v>
      </c>
    </row>
    <row r="62" spans="1:15" ht="14.25" customHeight="1">
      <c r="A62" s="109"/>
      <c r="B62" s="145" t="s">
        <v>1025</v>
      </c>
      <c r="C62" s="145" t="s">
        <v>1026</v>
      </c>
      <c r="D62" s="145" t="s">
        <v>940</v>
      </c>
      <c r="E62" s="145"/>
      <c r="F62" s="145">
        <v>882</v>
      </c>
      <c r="G62" s="74" t="str">
        <f>+VLOOKUP(F62,Participants!$A$1:$F$600,2,FALSE)</f>
        <v>Vito Bianco</v>
      </c>
      <c r="H62" s="74" t="str">
        <f>+VLOOKUP(F62,Participants!$A$1:$F$600,4,FALSE)</f>
        <v>SSPP</v>
      </c>
      <c r="I62" s="74" t="str">
        <f>+VLOOKUP(F62,Participants!$A$1:$F$600,5,FALSE)</f>
        <v>M</v>
      </c>
      <c r="J62" s="74">
        <f>+VLOOKUP(F62,Participants!$A$1:$F$600,3,FALSE)</f>
        <v>6</v>
      </c>
      <c r="K62" s="54" t="str">
        <f>+VLOOKUP(F62,Participants!$A$1:$G$600,7,FALSE)</f>
        <v>JV BOYS</v>
      </c>
      <c r="L62" s="117">
        <f t="shared" si="2"/>
        <v>7</v>
      </c>
      <c r="M62" s="74">
        <v>2</v>
      </c>
      <c r="N62" s="49">
        <v>60</v>
      </c>
      <c r="O62" s="133">
        <v>6</v>
      </c>
    </row>
    <row r="63" spans="1:15" ht="14.25" customHeight="1">
      <c r="A63" s="114"/>
      <c r="B63" s="145" t="s">
        <v>882</v>
      </c>
      <c r="C63" s="145" t="s">
        <v>947</v>
      </c>
      <c r="D63" s="145" t="s">
        <v>948</v>
      </c>
      <c r="E63" s="145"/>
      <c r="F63" s="49">
        <v>184</v>
      </c>
      <c r="G63" s="74" t="str">
        <f>+VLOOKUP(F63,Participants!$A$1:$F$600,2,FALSE)</f>
        <v>Alexander Fellin</v>
      </c>
      <c r="H63" s="74" t="str">
        <f>+VLOOKUP(F63,Participants!$A$1:$F$600,4,FALSE)</f>
        <v>AMA</v>
      </c>
      <c r="I63" s="74" t="str">
        <f>+VLOOKUP(F63,Participants!$A$1:$F$600,5,FALSE)</f>
        <v>M</v>
      </c>
      <c r="J63" s="74">
        <f>+VLOOKUP(F63,Participants!$A$1:$F$600,3,FALSE)</f>
        <v>6</v>
      </c>
      <c r="K63" s="54" t="str">
        <f>+VLOOKUP(F63,Participants!$A$1:$G$600,7,FALSE)</f>
        <v>JV BOYS</v>
      </c>
      <c r="L63" s="117">
        <f t="shared" si="2"/>
        <v>8</v>
      </c>
      <c r="M63" s="74">
        <v>1</v>
      </c>
      <c r="N63" s="49">
        <v>58</v>
      </c>
      <c r="O63" s="133">
        <v>9</v>
      </c>
    </row>
    <row r="64" spans="1:15" ht="14.25" customHeight="1">
      <c r="A64" s="109"/>
      <c r="B64" s="130" t="s">
        <v>952</v>
      </c>
      <c r="C64" s="130" t="s">
        <v>1069</v>
      </c>
      <c r="D64" s="130" t="s">
        <v>1021</v>
      </c>
      <c r="E64" s="130"/>
      <c r="F64" s="130">
        <v>1451</v>
      </c>
      <c r="G64" s="79" t="str">
        <f>+VLOOKUP(F64,Participants!$A$1:$F$600,2,FALSE)</f>
        <v>Tommy Edwards</v>
      </c>
      <c r="H64" s="79" t="str">
        <f>+VLOOKUP(F64,Participants!$A$1:$F$600,4,FALSE)</f>
        <v>BCS</v>
      </c>
      <c r="I64" s="79" t="str">
        <f>+VLOOKUP(F64,Participants!$A$1:$F$600,5,FALSE)</f>
        <v>M</v>
      </c>
      <c r="J64" s="79">
        <f>+VLOOKUP(F64,Participants!$A$1:$F$600,3,FALSE)</f>
        <v>5</v>
      </c>
      <c r="K64" s="54" t="str">
        <f>+VLOOKUP(F64,Participants!$A$1:$G$600,7,FALSE)</f>
        <v>JV BOYS</v>
      </c>
      <c r="L64" s="117">
        <f t="shared" si="2"/>
        <v>9</v>
      </c>
      <c r="M64" s="79"/>
      <c r="N64" s="113">
        <v>58</v>
      </c>
      <c r="O64" s="133">
        <v>4</v>
      </c>
    </row>
    <row r="65" spans="1:15" ht="14.25" customHeight="1">
      <c r="A65" s="114"/>
      <c r="B65" s="130" t="s">
        <v>1023</v>
      </c>
      <c r="C65" s="130" t="s">
        <v>956</v>
      </c>
      <c r="D65" s="130" t="s">
        <v>1024</v>
      </c>
      <c r="E65" s="130"/>
      <c r="F65" s="130">
        <v>879</v>
      </c>
      <c r="G65" s="79" t="str">
        <f>+VLOOKUP(F65,Participants!$A$1:$F$600,2,FALSE)</f>
        <v>Domenico Berarducci</v>
      </c>
      <c r="H65" s="79" t="str">
        <f>+VLOOKUP(F65,Participants!$A$1:$F$600,4,FALSE)</f>
        <v>SSPP</v>
      </c>
      <c r="I65" s="79" t="str">
        <f>+VLOOKUP(F65,Participants!$A$1:$F$600,5,FALSE)</f>
        <v>M</v>
      </c>
      <c r="J65" s="79">
        <f>+VLOOKUP(F65,Participants!$A$1:$F$600,3,FALSE)</f>
        <v>6</v>
      </c>
      <c r="K65" s="54" t="str">
        <f>+VLOOKUP(F65,Participants!$A$1:$G$600,7,FALSE)</f>
        <v>JV BOYS</v>
      </c>
      <c r="L65" s="117">
        <f t="shared" si="2"/>
        <v>10</v>
      </c>
      <c r="M65" s="79"/>
      <c r="N65" s="113">
        <v>56</v>
      </c>
      <c r="O65" s="133">
        <v>7</v>
      </c>
    </row>
    <row r="66" spans="1:15" ht="14.25" customHeight="1">
      <c r="A66" s="109"/>
      <c r="B66" s="145" t="s">
        <v>951</v>
      </c>
      <c r="C66" s="145" t="s">
        <v>892</v>
      </c>
      <c r="D66" s="145"/>
      <c r="E66" s="145"/>
      <c r="F66" s="49">
        <v>190</v>
      </c>
      <c r="G66" s="74" t="str">
        <f>+VLOOKUP(F66,Participants!$A$1:$F$600,2,FALSE)</f>
        <v>Jonah Loboda</v>
      </c>
      <c r="H66" s="74" t="str">
        <f>+VLOOKUP(F66,Participants!$A$1:$F$600,4,FALSE)</f>
        <v>AMA</v>
      </c>
      <c r="I66" s="74" t="str">
        <f>+VLOOKUP(F66,Participants!$A$1:$F$600,5,FALSE)</f>
        <v>M</v>
      </c>
      <c r="J66" s="74">
        <f>+VLOOKUP(F66,Participants!$A$1:$F$600,3,FALSE)</f>
        <v>6</v>
      </c>
      <c r="K66" s="54" t="str">
        <f>+VLOOKUP(F66,Participants!$A$1:$G$600,7,FALSE)</f>
        <v>JV BOYS</v>
      </c>
      <c r="L66" s="117">
        <f t="shared" si="2"/>
        <v>11</v>
      </c>
      <c r="M66" s="74"/>
      <c r="N66" s="49">
        <v>55</v>
      </c>
      <c r="O66" s="133">
        <v>5</v>
      </c>
    </row>
    <row r="67" spans="1:15" ht="14.25" customHeight="1">
      <c r="A67" s="114"/>
      <c r="B67" s="130" t="s">
        <v>1060</v>
      </c>
      <c r="C67" s="130" t="s">
        <v>1061</v>
      </c>
      <c r="D67" s="130" t="s">
        <v>1037</v>
      </c>
      <c r="E67" s="130"/>
      <c r="F67" s="130">
        <v>1052</v>
      </c>
      <c r="G67" s="79" t="str">
        <f>+VLOOKUP(F67,Participants!$A$1:$F$600,2,FALSE)</f>
        <v>Jack Steineman</v>
      </c>
      <c r="H67" s="79" t="str">
        <f>+VLOOKUP(F67,Participants!$A$1:$F$600,4,FALSE)</f>
        <v>KIL</v>
      </c>
      <c r="I67" s="79" t="str">
        <f>+VLOOKUP(F67,Participants!$A$1:$F$600,5,FALSE)</f>
        <v>M</v>
      </c>
      <c r="J67" s="79">
        <f>+VLOOKUP(F67,Participants!$A$1:$F$600,3,FALSE)</f>
        <v>6</v>
      </c>
      <c r="K67" s="54" t="str">
        <f>+VLOOKUP(F67,Participants!$A$1:$G$600,7,FALSE)</f>
        <v>JV BOYS</v>
      </c>
      <c r="L67" s="117">
        <f t="shared" si="2"/>
        <v>12</v>
      </c>
      <c r="M67" s="79"/>
      <c r="N67" s="113">
        <v>54</v>
      </c>
      <c r="O67" s="133">
        <v>6</v>
      </c>
    </row>
    <row r="68" spans="1:15" ht="14.25" customHeight="1">
      <c r="A68" s="109"/>
      <c r="B68" s="145" t="s">
        <v>1006</v>
      </c>
      <c r="C68" s="145" t="s">
        <v>1007</v>
      </c>
      <c r="D68" s="145" t="s">
        <v>1008</v>
      </c>
      <c r="E68" s="145"/>
      <c r="F68" s="145">
        <v>594</v>
      </c>
      <c r="G68" s="74" t="str">
        <f>+VLOOKUP(F68,Participants!$A$1:$F$600,2,FALSE)</f>
        <v>Isaiah Thomas</v>
      </c>
      <c r="H68" s="74" t="str">
        <f>+VLOOKUP(F68,Participants!$A$1:$F$600,4,FALSE)</f>
        <v>BFS</v>
      </c>
      <c r="I68" s="74" t="str">
        <f>+VLOOKUP(F68,Participants!$A$1:$F$600,5,FALSE)</f>
        <v>M</v>
      </c>
      <c r="J68" s="74">
        <f>+VLOOKUP(F68,Participants!$A$1:$F$600,3,FALSE)</f>
        <v>5</v>
      </c>
      <c r="K68" s="54" t="str">
        <f>+VLOOKUP(F68,Participants!$A$1:$G$600,7,FALSE)</f>
        <v>JV BOYS</v>
      </c>
      <c r="L68" s="117">
        <f t="shared" si="2"/>
        <v>13</v>
      </c>
      <c r="M68" s="74"/>
      <c r="N68" s="49">
        <v>53</v>
      </c>
      <c r="O68" s="133">
        <v>0</v>
      </c>
    </row>
    <row r="69" spans="1:15" ht="14.25" customHeight="1">
      <c r="A69" s="114"/>
      <c r="B69" s="115" t="s">
        <v>1058</v>
      </c>
      <c r="C69" s="145" t="s">
        <v>899</v>
      </c>
      <c r="D69" s="116" t="s">
        <v>1059</v>
      </c>
      <c r="E69" s="116"/>
      <c r="F69" s="115">
        <v>1051</v>
      </c>
      <c r="G69" s="74" t="str">
        <f>+VLOOKUP(F69,Participants!$A$1:$F$600,2,FALSE)</f>
        <v>Andrew Spalvieri</v>
      </c>
      <c r="H69" s="74" t="str">
        <f>+VLOOKUP(F69,Participants!$A$1:$F$600,4,FALSE)</f>
        <v>KIL</v>
      </c>
      <c r="I69" s="74" t="str">
        <f>+VLOOKUP(F69,Participants!$A$1:$F$600,5,FALSE)</f>
        <v>M</v>
      </c>
      <c r="J69" s="74">
        <f>+VLOOKUP(F69,Participants!$A$1:$F$600,3,FALSE)</f>
        <v>6</v>
      </c>
      <c r="K69" s="54" t="str">
        <f>+VLOOKUP(F69,Participants!$A$1:$G$600,7,FALSE)</f>
        <v>JV BOYS</v>
      </c>
      <c r="L69" s="117">
        <f t="shared" si="2"/>
        <v>14</v>
      </c>
      <c r="M69" s="74"/>
      <c r="N69" s="49">
        <v>43</v>
      </c>
      <c r="O69" s="133">
        <v>3</v>
      </c>
    </row>
    <row r="70" spans="1:15" ht="14.25" customHeight="1">
      <c r="A70" s="109"/>
      <c r="B70" s="145" t="s">
        <v>1007</v>
      </c>
      <c r="C70" s="145" t="s">
        <v>1068</v>
      </c>
      <c r="D70" s="145" t="s">
        <v>969</v>
      </c>
      <c r="E70" s="145"/>
      <c r="F70" s="145">
        <v>1449</v>
      </c>
      <c r="G70" s="74" t="str">
        <f>+VLOOKUP(F70,Participants!$A$1:$F$600,2,FALSE)</f>
        <v>Wyatt Adley</v>
      </c>
      <c r="H70" s="74" t="str">
        <f>+VLOOKUP(F70,Participants!$A$1:$F$600,4,FALSE)</f>
        <v>BCS</v>
      </c>
      <c r="I70" s="74" t="str">
        <f>+VLOOKUP(F70,Participants!$A$1:$F$600,5,FALSE)</f>
        <v>M</v>
      </c>
      <c r="J70" s="74">
        <f>+VLOOKUP(F70,Participants!$A$1:$F$600,3,FALSE)</f>
        <v>5</v>
      </c>
      <c r="K70" s="54" t="str">
        <f>+VLOOKUP(F70,Participants!$A$1:$G$600,7,FALSE)</f>
        <v>JV BOYS</v>
      </c>
      <c r="L70" s="117">
        <f t="shared" si="2"/>
        <v>15</v>
      </c>
      <c r="M70" s="74"/>
      <c r="N70" s="49">
        <v>42</v>
      </c>
      <c r="O70" s="133">
        <v>9</v>
      </c>
    </row>
    <row r="71" spans="1:15" ht="14.25" customHeight="1">
      <c r="A71" s="109"/>
      <c r="B71" s="145" t="s">
        <v>990</v>
      </c>
      <c r="C71" s="145" t="s">
        <v>991</v>
      </c>
      <c r="D71" s="145" t="s">
        <v>894</v>
      </c>
      <c r="E71" s="145"/>
      <c r="F71" s="145">
        <v>484</v>
      </c>
      <c r="G71" s="74" t="str">
        <f>+VLOOKUP(F71,Participants!$A$1:$F$600,2,FALSE)</f>
        <v>Reeve Flotta</v>
      </c>
      <c r="H71" s="74" t="str">
        <f>+VLOOKUP(F71,Participants!$A$1:$F$600,4,FALSE)</f>
        <v>STT</v>
      </c>
      <c r="I71" s="74" t="str">
        <f>+VLOOKUP(F71,Participants!$A$1:$F$600,5,FALSE)</f>
        <v>M</v>
      </c>
      <c r="J71" s="74">
        <f>+VLOOKUP(F71,Participants!$A$1:$F$600,3,FALSE)</f>
        <v>6</v>
      </c>
      <c r="K71" s="54" t="str">
        <f>+VLOOKUP(F71,Participants!$A$1:$G$600,7,FALSE)</f>
        <v>JV BOYS</v>
      </c>
      <c r="L71" s="151">
        <v>16</v>
      </c>
      <c r="M71" s="74"/>
      <c r="N71" s="49">
        <v>40</v>
      </c>
      <c r="O71" s="133">
        <v>8</v>
      </c>
    </row>
    <row r="72" spans="1:15" ht="14.25" customHeight="1">
      <c r="A72" s="114"/>
      <c r="B72" s="145" t="s">
        <v>1062</v>
      </c>
      <c r="C72" s="118"/>
      <c r="D72" s="145"/>
      <c r="E72" s="145"/>
      <c r="F72" s="145">
        <v>1053</v>
      </c>
      <c r="G72" s="74" t="str">
        <f>+VLOOKUP(F72,Participants!$A$1:$F$600,2,FALSE)</f>
        <v>Dominic Verdi</v>
      </c>
      <c r="H72" s="74" t="str">
        <f>+VLOOKUP(F72,Participants!$A$1:$F$600,4,FALSE)</f>
        <v>KIL</v>
      </c>
      <c r="I72" s="74" t="str">
        <f>+VLOOKUP(F72,Participants!$A$1:$F$600,5,FALSE)</f>
        <v>M</v>
      </c>
      <c r="J72" s="74">
        <f>+VLOOKUP(F72,Participants!$A$1:$F$600,3,FALSE)</f>
        <v>6</v>
      </c>
      <c r="K72" s="54" t="str">
        <f>+VLOOKUP(F72,Participants!$A$1:$G$600,7,FALSE)</f>
        <v>JV BOYS</v>
      </c>
      <c r="L72" s="117">
        <f>L71+1</f>
        <v>17</v>
      </c>
      <c r="M72" s="74"/>
      <c r="N72" s="49">
        <v>38</v>
      </c>
      <c r="O72" s="133">
        <v>3</v>
      </c>
    </row>
    <row r="73" spans="1:15" ht="14.25" customHeight="1">
      <c r="A73" s="109"/>
      <c r="B73" s="145" t="s">
        <v>1054</v>
      </c>
      <c r="C73" s="145" t="s">
        <v>1055</v>
      </c>
      <c r="D73" s="145" t="s">
        <v>930</v>
      </c>
      <c r="E73" s="145"/>
      <c r="F73" s="145">
        <v>1049</v>
      </c>
      <c r="G73" s="74" t="str">
        <f>+VLOOKUP(F73,Participants!$A$1:$F$600,2,FALSE)</f>
        <v>Xander Schott</v>
      </c>
      <c r="H73" s="74" t="str">
        <f>+VLOOKUP(F73,Participants!$A$1:$F$600,4,FALSE)</f>
        <v>KIL</v>
      </c>
      <c r="I73" s="74" t="str">
        <f>+VLOOKUP(F73,Participants!$A$1:$F$600,5,FALSE)</f>
        <v>M</v>
      </c>
      <c r="J73" s="74">
        <f>+VLOOKUP(F73,Participants!$A$1:$F$600,3,FALSE)</f>
        <v>5</v>
      </c>
      <c r="K73" s="54" t="str">
        <f>+VLOOKUP(F73,Participants!$A$1:$G$600,7,FALSE)</f>
        <v>JV BOYS</v>
      </c>
      <c r="L73" s="117">
        <f t="shared" si="2"/>
        <v>18</v>
      </c>
      <c r="M73" s="74"/>
      <c r="N73" s="49">
        <v>32</v>
      </c>
      <c r="O73" s="133">
        <v>11</v>
      </c>
    </row>
    <row r="74" spans="1:15" ht="14.25" customHeight="1">
      <c r="A74" s="114"/>
      <c r="B74" s="130" t="s">
        <v>988</v>
      </c>
      <c r="C74" s="130" t="s">
        <v>753</v>
      </c>
      <c r="D74" s="130" t="s">
        <v>989</v>
      </c>
      <c r="E74" s="130"/>
      <c r="F74" s="130">
        <v>432</v>
      </c>
      <c r="G74" s="79" t="str">
        <f>+VLOOKUP(F74,Participants!$A$1:$F$600,2,FALSE)</f>
        <v>Brian Hogle</v>
      </c>
      <c r="H74" s="79" t="str">
        <f>+VLOOKUP(F74,Participants!$A$1:$F$600,4,FALSE)</f>
        <v>STT</v>
      </c>
      <c r="I74" s="79" t="str">
        <f>+VLOOKUP(F74,Participants!$A$1:$F$600,5,FALSE)</f>
        <v>M</v>
      </c>
      <c r="J74" s="79">
        <f>+VLOOKUP(F74,Participants!$A$1:$F$600,3,FALSE)</f>
        <v>5</v>
      </c>
      <c r="K74" s="54" t="str">
        <f>+VLOOKUP(F74,Participants!$A$1:$G$600,7,FALSE)</f>
        <v>JV BOYS</v>
      </c>
      <c r="L74" s="117">
        <f t="shared" si="2"/>
        <v>19</v>
      </c>
      <c r="M74" s="79"/>
      <c r="N74" s="113">
        <v>31</v>
      </c>
      <c r="O74" s="133">
        <v>4</v>
      </c>
    </row>
    <row r="75" spans="1:15" ht="14.25" customHeight="1">
      <c r="A75" s="109"/>
      <c r="B75" s="130" t="s">
        <v>949</v>
      </c>
      <c r="C75" s="130" t="s">
        <v>950</v>
      </c>
      <c r="D75" s="111" t="s">
        <v>817</v>
      </c>
      <c r="E75" s="111"/>
      <c r="F75" s="49">
        <v>186</v>
      </c>
      <c r="G75" s="79" t="str">
        <f>+VLOOKUP(F75,Participants!$A$1:$F$600,2,FALSE)</f>
        <v>Nathan Hannan</v>
      </c>
      <c r="H75" s="79" t="str">
        <f>+VLOOKUP(F75,Participants!$A$1:$F$600,4,FALSE)</f>
        <v>AMA</v>
      </c>
      <c r="I75" s="79" t="str">
        <f>+VLOOKUP(F75,Participants!$A$1:$F$600,5,FALSE)</f>
        <v>M</v>
      </c>
      <c r="J75" s="79">
        <f>+VLOOKUP(F75,Participants!$A$1:$F$600,3,FALSE)</f>
        <v>6</v>
      </c>
      <c r="K75" s="54" t="str">
        <f>+VLOOKUP(F75,Participants!$A$1:$G$600,7,FALSE)</f>
        <v>JV BOYS</v>
      </c>
      <c r="L75" s="117">
        <f t="shared" si="2"/>
        <v>20</v>
      </c>
      <c r="M75" s="79"/>
      <c r="N75" s="113">
        <v>30</v>
      </c>
      <c r="O75" s="133">
        <v>7</v>
      </c>
    </row>
    <row r="76" spans="1:15" ht="14.25" customHeight="1">
      <c r="A76" s="114"/>
      <c r="B76" s="130" t="s">
        <v>998</v>
      </c>
      <c r="C76" s="130" t="s">
        <v>1047</v>
      </c>
      <c r="D76" s="130" t="s">
        <v>950</v>
      </c>
      <c r="E76" s="130"/>
      <c r="F76" s="130">
        <v>1120</v>
      </c>
      <c r="G76" s="79" t="str">
        <f>+VLOOKUP(F76,Participants!$A$1:$F$600,2,FALSE)</f>
        <v>Andrew Beaman</v>
      </c>
      <c r="H76" s="79" t="str">
        <f>+VLOOKUP(F76,Participants!$A$1:$F$600,4,FALSE)</f>
        <v>PHA</v>
      </c>
      <c r="I76" s="79" t="str">
        <f>+VLOOKUP(F76,Participants!$A$1:$F$600,5,FALSE)</f>
        <v>M</v>
      </c>
      <c r="J76" s="79">
        <f>+VLOOKUP(F76,Participants!$A$1:$F$600,3,FALSE)</f>
        <v>5</v>
      </c>
      <c r="K76" s="54" t="str">
        <f>+VLOOKUP(F76,Participants!$A$1:$G$600,7,FALSE)</f>
        <v>JV BOYS</v>
      </c>
      <c r="L76" s="117">
        <f t="shared" si="2"/>
        <v>21</v>
      </c>
      <c r="M76" s="79"/>
      <c r="N76" s="113">
        <v>30</v>
      </c>
      <c r="O76" s="133">
        <v>5</v>
      </c>
    </row>
    <row r="77" spans="1:15" ht="14.25" customHeight="1">
      <c r="A77" s="114"/>
      <c r="B77" s="130"/>
      <c r="C77" s="130"/>
      <c r="D77" s="130"/>
      <c r="E77" s="130"/>
      <c r="F77" s="130"/>
      <c r="G77" s="79"/>
      <c r="H77" s="79"/>
      <c r="I77" s="79"/>
      <c r="J77" s="79"/>
      <c r="K77" s="54"/>
      <c r="L77" s="150"/>
      <c r="M77" s="79"/>
      <c r="N77" s="113"/>
      <c r="O77" s="133"/>
    </row>
    <row r="78" spans="1:15" ht="14.25" customHeight="1">
      <c r="A78" s="109"/>
      <c r="B78" s="130" t="s">
        <v>1052</v>
      </c>
      <c r="C78" s="130" t="s">
        <v>1053</v>
      </c>
      <c r="D78" s="111"/>
      <c r="E78" s="111"/>
      <c r="F78" s="111">
        <v>1035</v>
      </c>
      <c r="G78" s="79" t="str">
        <f>+VLOOKUP(F78,Participants!$A$1:$F$600,2,FALSE)</f>
        <v>Gigi Colafella</v>
      </c>
      <c r="H78" s="79" t="str">
        <f>+VLOOKUP(F78,Participants!$A$1:$F$600,4,FALSE)</f>
        <v>KIL</v>
      </c>
      <c r="I78" s="79" t="str">
        <f>+VLOOKUP(F78,Participants!$A$1:$F$600,5,FALSE)</f>
        <v xml:space="preserve">F </v>
      </c>
      <c r="J78" s="79">
        <f>+VLOOKUP(F78,Participants!$A$1:$F$600,3,FALSE)</f>
        <v>6</v>
      </c>
      <c r="K78" s="54" t="str">
        <f>+VLOOKUP(F78,Participants!$A$1:$G$600,7,FALSE)</f>
        <v>JV GIRLS</v>
      </c>
      <c r="L78" s="112">
        <v>1</v>
      </c>
      <c r="M78" s="79">
        <v>10</v>
      </c>
      <c r="N78" s="113">
        <v>73</v>
      </c>
      <c r="O78" s="133">
        <v>9</v>
      </c>
    </row>
    <row r="79" spans="1:15" ht="14.25" customHeight="1">
      <c r="A79" s="114"/>
      <c r="B79" s="130" t="s">
        <v>920</v>
      </c>
      <c r="C79" s="130" t="s">
        <v>1031</v>
      </c>
      <c r="D79" s="130"/>
      <c r="E79" s="130"/>
      <c r="F79" s="130">
        <v>969</v>
      </c>
      <c r="G79" s="79" t="str">
        <f>+VLOOKUP(F79,Participants!$A$1:$F$600,2,FALSE)</f>
        <v>Callie Kandravy</v>
      </c>
      <c r="H79" s="79" t="str">
        <f>+VLOOKUP(F79,Participants!$A$1:$F$600,4,FALSE)</f>
        <v>BTA</v>
      </c>
      <c r="I79" s="79" t="str">
        <f>+VLOOKUP(F79,Participants!$A$1:$F$600,5,FALSE)</f>
        <v>F</v>
      </c>
      <c r="J79" s="79">
        <f>+VLOOKUP(F79,Participants!$A$1:$F$600,3,FALSE)</f>
        <v>5</v>
      </c>
      <c r="K79" s="54" t="str">
        <f>+VLOOKUP(F79,Participants!$A$1:$G$600,7,FALSE)</f>
        <v>JV GIRLS</v>
      </c>
      <c r="L79" s="151">
        <f>L78+1</f>
        <v>2</v>
      </c>
      <c r="M79" s="79">
        <v>8</v>
      </c>
      <c r="N79" s="113">
        <v>72</v>
      </c>
      <c r="O79" s="133">
        <v>4</v>
      </c>
    </row>
    <row r="80" spans="1:15" ht="14.25" customHeight="1">
      <c r="A80" s="109"/>
      <c r="B80" s="130" t="s">
        <v>963</v>
      </c>
      <c r="C80" s="130" t="s">
        <v>964</v>
      </c>
      <c r="D80" s="111" t="s">
        <v>965</v>
      </c>
      <c r="E80" s="111"/>
      <c r="F80" s="111">
        <v>219</v>
      </c>
      <c r="G80" s="79" t="str">
        <f>+VLOOKUP(F80,Participants!$A$1:$F$600,2,FALSE)</f>
        <v>Fiona O'Neill</v>
      </c>
      <c r="H80" s="79" t="str">
        <f>+VLOOKUP(F80,Participants!$A$1:$F$600,4,FALSE)</f>
        <v>AMA</v>
      </c>
      <c r="I80" s="79" t="str">
        <f>+VLOOKUP(F80,Participants!$A$1:$F$600,5,FALSE)</f>
        <v>F</v>
      </c>
      <c r="J80" s="79">
        <f>+VLOOKUP(F80,Participants!$A$1:$F$600,3,FALSE)</f>
        <v>6</v>
      </c>
      <c r="K80" s="54" t="str">
        <f>+VLOOKUP(F80,Participants!$A$1:$G$600,7,FALSE)</f>
        <v>JV GIRLS</v>
      </c>
      <c r="L80" s="151">
        <f t="shared" ref="L80:L100" si="3">L79+1</f>
        <v>3</v>
      </c>
      <c r="M80" s="79">
        <v>6</v>
      </c>
      <c r="N80" s="113">
        <v>64</v>
      </c>
      <c r="O80" s="133">
        <v>11</v>
      </c>
    </row>
    <row r="81" spans="1:15" ht="14.25" customHeight="1">
      <c r="A81" s="114"/>
      <c r="B81" s="130" t="s">
        <v>957</v>
      </c>
      <c r="C81" s="130" t="s">
        <v>958</v>
      </c>
      <c r="D81" s="130" t="s">
        <v>959</v>
      </c>
      <c r="E81" s="130"/>
      <c r="F81" s="130">
        <v>205</v>
      </c>
      <c r="G81" s="79" t="str">
        <f>+VLOOKUP(F81,Participants!$A$1:$F$600,2,FALSE)</f>
        <v>Emily Cramer</v>
      </c>
      <c r="H81" s="79" t="str">
        <f>+VLOOKUP(F81,Participants!$A$1:$F$600,4,FALSE)</f>
        <v>AMA</v>
      </c>
      <c r="I81" s="79" t="str">
        <f>+VLOOKUP(F81,Participants!$A$1:$F$600,5,FALSE)</f>
        <v>F</v>
      </c>
      <c r="J81" s="79">
        <f>+VLOOKUP(F81,Participants!$A$1:$F$600,3,FALSE)</f>
        <v>5</v>
      </c>
      <c r="K81" s="54" t="str">
        <f>+VLOOKUP(F81,Participants!$A$1:$G$600,7,FALSE)</f>
        <v>JV GIRLS</v>
      </c>
      <c r="L81" s="151">
        <f t="shared" si="3"/>
        <v>4</v>
      </c>
      <c r="M81" s="79">
        <v>5</v>
      </c>
      <c r="N81" s="113">
        <v>64</v>
      </c>
      <c r="O81" s="133">
        <v>2</v>
      </c>
    </row>
    <row r="82" spans="1:15" ht="14.25" customHeight="1">
      <c r="A82" s="109"/>
      <c r="B82" s="145" t="s">
        <v>955</v>
      </c>
      <c r="C82" s="145" t="s">
        <v>1045</v>
      </c>
      <c r="D82" s="145" t="s">
        <v>1046</v>
      </c>
      <c r="E82" s="145"/>
      <c r="F82" s="145">
        <v>1119</v>
      </c>
      <c r="G82" s="74" t="str">
        <f>+VLOOKUP(F82,Participants!$A$1:$F$600,2,FALSE)</f>
        <v>Morgan Kane</v>
      </c>
      <c r="H82" s="74" t="str">
        <f>+VLOOKUP(F82,Participants!$A$1:$F$600,4,FALSE)</f>
        <v>PHA</v>
      </c>
      <c r="I82" s="74" t="str">
        <f>+VLOOKUP(F82,Participants!$A$1:$F$600,5,FALSE)</f>
        <v xml:space="preserve">F </v>
      </c>
      <c r="J82" s="74">
        <f>+VLOOKUP(F82,Participants!$A$1:$F$600,3,FALSE)</f>
        <v>5</v>
      </c>
      <c r="K82" s="54" t="str">
        <f>+VLOOKUP(F82,Participants!$A$1:$G$600,7,FALSE)</f>
        <v>JV GIRLS</v>
      </c>
      <c r="L82" s="151">
        <f t="shared" si="3"/>
        <v>5</v>
      </c>
      <c r="M82" s="74">
        <v>4</v>
      </c>
      <c r="N82" s="49">
        <v>53</v>
      </c>
      <c r="O82" s="133">
        <v>4</v>
      </c>
    </row>
    <row r="83" spans="1:15" ht="14.25" customHeight="1">
      <c r="A83" s="114"/>
      <c r="B83" s="130" t="s">
        <v>999</v>
      </c>
      <c r="C83" s="130" t="s">
        <v>1000</v>
      </c>
      <c r="D83" s="130" t="s">
        <v>990</v>
      </c>
      <c r="E83" s="130"/>
      <c r="F83" s="130">
        <v>587</v>
      </c>
      <c r="G83" s="79" t="str">
        <f>+VLOOKUP(F83,Participants!$A$1:$F$600,2,FALSE)</f>
        <v>Caroline Sell</v>
      </c>
      <c r="H83" s="79" t="str">
        <f>+VLOOKUP(F83,Participants!$A$1:$F$600,4,FALSE)</f>
        <v>BFS</v>
      </c>
      <c r="I83" s="79" t="str">
        <f>+VLOOKUP(F83,Participants!$A$1:$F$600,5,FALSE)</f>
        <v>F</v>
      </c>
      <c r="J83" s="79">
        <f>+VLOOKUP(F83,Participants!$A$1:$F$600,3,FALSE)</f>
        <v>6</v>
      </c>
      <c r="K83" s="54" t="str">
        <f>+VLOOKUP(F83,Participants!$A$1:$G$600,7,FALSE)</f>
        <v>JV GIRLS</v>
      </c>
      <c r="L83" s="151">
        <f t="shared" si="3"/>
        <v>6</v>
      </c>
      <c r="M83" s="79">
        <v>3</v>
      </c>
      <c r="N83" s="113">
        <v>50</v>
      </c>
      <c r="O83" s="133">
        <v>11</v>
      </c>
    </row>
    <row r="84" spans="1:15" ht="14.25" customHeight="1">
      <c r="A84" s="109"/>
      <c r="B84" s="130" t="s">
        <v>968</v>
      </c>
      <c r="C84" s="130" t="s">
        <v>969</v>
      </c>
      <c r="D84" s="111" t="s">
        <v>970</v>
      </c>
      <c r="E84" s="111"/>
      <c r="F84" s="111">
        <v>222</v>
      </c>
      <c r="G84" s="79" t="str">
        <f>+VLOOKUP(F84,Participants!$A$1:$F$600,2,FALSE)</f>
        <v>Faith Simon</v>
      </c>
      <c r="H84" s="79" t="str">
        <f>+VLOOKUP(F84,Participants!$A$1:$F$600,4,FALSE)</f>
        <v>AMA</v>
      </c>
      <c r="I84" s="79" t="str">
        <f>+VLOOKUP(F84,Participants!$A$1:$F$600,5,FALSE)</f>
        <v>F</v>
      </c>
      <c r="J84" s="79">
        <f>+VLOOKUP(F84,Participants!$A$1:$F$600,3,FALSE)</f>
        <v>6</v>
      </c>
      <c r="K84" s="54" t="str">
        <f>+VLOOKUP(F84,Participants!$A$1:$G$600,7,FALSE)</f>
        <v>JV GIRLS</v>
      </c>
      <c r="L84" s="151">
        <f t="shared" si="3"/>
        <v>7</v>
      </c>
      <c r="M84" s="79">
        <v>2</v>
      </c>
      <c r="N84" s="113">
        <v>42</v>
      </c>
      <c r="O84" s="133">
        <v>9</v>
      </c>
    </row>
    <row r="85" spans="1:15" ht="14.25" customHeight="1">
      <c r="A85" s="114"/>
      <c r="B85" s="130" t="s">
        <v>996</v>
      </c>
      <c r="C85" s="119"/>
      <c r="D85" s="130"/>
      <c r="E85" s="130"/>
      <c r="F85" s="130">
        <v>584</v>
      </c>
      <c r="G85" s="79" t="str">
        <f>+VLOOKUP(F85,Participants!$A$1:$F$600,2,FALSE)</f>
        <v>Lily Narvett</v>
      </c>
      <c r="H85" s="79" t="str">
        <f>+VLOOKUP(F85,Participants!$A$1:$F$600,4,FALSE)</f>
        <v>BFS</v>
      </c>
      <c r="I85" s="79" t="str">
        <f>+VLOOKUP(F85,Participants!$A$1:$F$600,5,FALSE)</f>
        <v>F</v>
      </c>
      <c r="J85" s="79">
        <f>+VLOOKUP(F85,Participants!$A$1:$F$600,3,FALSE)</f>
        <v>6</v>
      </c>
      <c r="K85" s="54" t="str">
        <f>+VLOOKUP(F85,Participants!$A$1:$G$600,7,FALSE)</f>
        <v>JV GIRLS</v>
      </c>
      <c r="L85" s="151">
        <f t="shared" si="3"/>
        <v>8</v>
      </c>
      <c r="M85" s="79">
        <v>1</v>
      </c>
      <c r="N85" s="113">
        <v>42</v>
      </c>
      <c r="O85" s="133">
        <v>8</v>
      </c>
    </row>
    <row r="86" spans="1:15" ht="14.25" customHeight="1">
      <c r="A86" s="109"/>
      <c r="B86" s="145" t="s">
        <v>1029</v>
      </c>
      <c r="C86" s="145" t="s">
        <v>1030</v>
      </c>
      <c r="D86" s="145"/>
      <c r="E86" s="145"/>
      <c r="F86" s="145">
        <v>968</v>
      </c>
      <c r="G86" s="74" t="str">
        <f>+VLOOKUP(F86,Participants!$A$1:$F$600,2,FALSE)</f>
        <v>Cayden Ferguson</v>
      </c>
      <c r="H86" s="74" t="str">
        <f>+VLOOKUP(F86,Participants!$A$1:$F$600,4,FALSE)</f>
        <v>BTA</v>
      </c>
      <c r="I86" s="74" t="str">
        <f>+VLOOKUP(F86,Participants!$A$1:$F$600,5,FALSE)</f>
        <v>F</v>
      </c>
      <c r="J86" s="74">
        <f>+VLOOKUP(F86,Participants!$A$1:$F$600,3,FALSE)</f>
        <v>5</v>
      </c>
      <c r="K86" s="54" t="str">
        <f>+VLOOKUP(F86,Participants!$A$1:$G$600,7,FALSE)</f>
        <v>JV GIRLS</v>
      </c>
      <c r="L86" s="151">
        <f t="shared" si="3"/>
        <v>9</v>
      </c>
      <c r="M86" s="74"/>
      <c r="N86" s="49">
        <v>41</v>
      </c>
      <c r="O86" s="133">
        <v>2</v>
      </c>
    </row>
    <row r="87" spans="1:15" ht="14.25" customHeight="1">
      <c r="A87" s="114"/>
      <c r="B87" s="145" t="s">
        <v>1029</v>
      </c>
      <c r="C87" s="118"/>
      <c r="D87" s="116"/>
      <c r="E87" s="116"/>
      <c r="F87" s="116">
        <v>976</v>
      </c>
      <c r="G87" s="74" t="str">
        <f>+VLOOKUP(F87,Participants!$A$1:$F$600,2,FALSE)</f>
        <v>Lila Miros</v>
      </c>
      <c r="H87" s="74" t="str">
        <f>+VLOOKUP(F87,Participants!$A$1:$F$600,4,FALSE)</f>
        <v>BTA</v>
      </c>
      <c r="I87" s="74" t="str">
        <f>+VLOOKUP(F87,Participants!$A$1:$F$600,5,FALSE)</f>
        <v>F</v>
      </c>
      <c r="J87" s="74">
        <f>+VLOOKUP(F87,Participants!$A$1:$F$600,3,FALSE)</f>
        <v>6</v>
      </c>
      <c r="K87" s="54" t="str">
        <f>+VLOOKUP(F87,Participants!$A$1:$G$600,7,FALSE)</f>
        <v>JV GIRLS</v>
      </c>
      <c r="L87" s="151">
        <f t="shared" si="3"/>
        <v>10</v>
      </c>
      <c r="M87" s="74"/>
      <c r="N87" s="49">
        <v>41</v>
      </c>
      <c r="O87" s="133">
        <v>2</v>
      </c>
    </row>
    <row r="88" spans="1:15" ht="14.25" customHeight="1">
      <c r="A88" s="114"/>
      <c r="B88" s="145" t="s">
        <v>960</v>
      </c>
      <c r="C88" s="145" t="s">
        <v>961</v>
      </c>
      <c r="D88" s="116" t="s">
        <v>962</v>
      </c>
      <c r="E88" s="116"/>
      <c r="F88" s="116">
        <v>206</v>
      </c>
      <c r="G88" s="74" t="str">
        <f>+VLOOKUP(F88,Participants!$A$1:$F$600,2,FALSE)</f>
        <v>Francesca Dambrogio</v>
      </c>
      <c r="H88" s="74" t="str">
        <f>+VLOOKUP(F88,Participants!$A$1:$F$600,4,FALSE)</f>
        <v>AMA</v>
      </c>
      <c r="I88" s="74" t="str">
        <f>+VLOOKUP(F88,Participants!$A$1:$F$600,5,FALSE)</f>
        <v>F</v>
      </c>
      <c r="J88" s="74">
        <f>+VLOOKUP(F88,Participants!$A$1:$F$600,3,FALSE)</f>
        <v>6</v>
      </c>
      <c r="K88" s="54" t="str">
        <f>+VLOOKUP(F88,Participants!$A$1:$G$600,7,FALSE)</f>
        <v>JV GIRLS</v>
      </c>
      <c r="L88" s="151">
        <v>11</v>
      </c>
      <c r="M88" s="74"/>
      <c r="N88" s="49">
        <v>40</v>
      </c>
      <c r="O88" s="133">
        <v>7</v>
      </c>
    </row>
    <row r="89" spans="1:15" ht="14.25" customHeight="1">
      <c r="A89" s="109"/>
      <c r="B89" s="130" t="s">
        <v>880</v>
      </c>
      <c r="C89" s="119"/>
      <c r="D89" s="111"/>
      <c r="E89" s="111"/>
      <c r="F89" s="111">
        <v>975</v>
      </c>
      <c r="G89" s="79" t="str">
        <f>+VLOOKUP(F89,Participants!$A$1:$F$600,2,FALSE)</f>
        <v>Emily Stevens</v>
      </c>
      <c r="H89" s="79" t="str">
        <f>+VLOOKUP(F89,Participants!$A$1:$F$600,4,FALSE)</f>
        <v>BTA</v>
      </c>
      <c r="I89" s="79" t="str">
        <f>+VLOOKUP(F89,Participants!$A$1:$F$600,5,FALSE)</f>
        <v>F</v>
      </c>
      <c r="J89" s="79">
        <f>+VLOOKUP(F89,Participants!$A$1:$F$600,3,FALSE)</f>
        <v>6</v>
      </c>
      <c r="K89" s="54" t="str">
        <f>+VLOOKUP(F89,Participants!$A$1:$G$600,7,FALSE)</f>
        <v>JV GIRLS</v>
      </c>
      <c r="L89" s="151">
        <f t="shared" si="3"/>
        <v>12</v>
      </c>
      <c r="M89" s="79"/>
      <c r="N89" s="113">
        <v>38</v>
      </c>
      <c r="O89" s="133">
        <v>11</v>
      </c>
    </row>
    <row r="90" spans="1:15" ht="14.25" customHeight="1">
      <c r="A90" s="114"/>
      <c r="B90" s="130" t="s">
        <v>1027</v>
      </c>
      <c r="C90" s="130" t="s">
        <v>1028</v>
      </c>
      <c r="D90" s="130"/>
      <c r="E90" s="130"/>
      <c r="F90" s="130">
        <v>966</v>
      </c>
      <c r="G90" s="79" t="str">
        <f>+VLOOKUP(F90,Participants!$A$1:$F$600,2,FALSE)</f>
        <v>Claire Bandurski</v>
      </c>
      <c r="H90" s="79" t="str">
        <f>+VLOOKUP(F90,Participants!$A$1:$F$600,4,FALSE)</f>
        <v>BTA</v>
      </c>
      <c r="I90" s="79" t="str">
        <f>+VLOOKUP(F90,Participants!$A$1:$F$600,5,FALSE)</f>
        <v>F</v>
      </c>
      <c r="J90" s="79">
        <f>+VLOOKUP(F90,Participants!$A$1:$F$600,3,FALSE)</f>
        <v>5</v>
      </c>
      <c r="K90" s="54" t="str">
        <f>+VLOOKUP(F90,Participants!$A$1:$G$600,7,FALSE)</f>
        <v>JV GIRLS</v>
      </c>
      <c r="L90" s="151">
        <f t="shared" si="3"/>
        <v>13</v>
      </c>
      <c r="M90" s="79"/>
      <c r="N90" s="113">
        <v>36</v>
      </c>
      <c r="O90" s="133">
        <v>2</v>
      </c>
    </row>
    <row r="91" spans="1:15" ht="14.25" customHeight="1">
      <c r="A91" s="109"/>
      <c r="B91" s="145" t="s">
        <v>1032</v>
      </c>
      <c r="C91" s="145" t="s">
        <v>1033</v>
      </c>
      <c r="D91" s="145" t="s">
        <v>974</v>
      </c>
      <c r="E91" s="145"/>
      <c r="F91" s="145">
        <v>971</v>
      </c>
      <c r="G91" s="74" t="str">
        <f>+VLOOKUP(F91,Participants!$A$1:$F$600,2,FALSE)</f>
        <v>Savannah Vogel</v>
      </c>
      <c r="H91" s="74" t="str">
        <f>+VLOOKUP(F91,Participants!$A$1:$F$600,4,FALSE)</f>
        <v>BTA</v>
      </c>
      <c r="I91" s="74" t="str">
        <f>+VLOOKUP(F91,Participants!$A$1:$F$600,5,FALSE)</f>
        <v>F</v>
      </c>
      <c r="J91" s="74">
        <f>+VLOOKUP(F91,Participants!$A$1:$F$600,3,FALSE)</f>
        <v>5</v>
      </c>
      <c r="K91" s="54" t="str">
        <f>+VLOOKUP(F91,Participants!$A$1:$G$600,7,FALSE)</f>
        <v>JV GIRLS</v>
      </c>
      <c r="L91" s="151">
        <f t="shared" si="3"/>
        <v>14</v>
      </c>
      <c r="M91" s="74"/>
      <c r="N91" s="49">
        <v>34</v>
      </c>
      <c r="O91" s="133">
        <v>4</v>
      </c>
    </row>
    <row r="92" spans="1:15" ht="14.25" customHeight="1">
      <c r="A92" s="114"/>
      <c r="B92" s="145" t="s">
        <v>950</v>
      </c>
      <c r="C92" s="145" t="s">
        <v>966</v>
      </c>
      <c r="D92" s="116" t="s">
        <v>967</v>
      </c>
      <c r="E92" s="116"/>
      <c r="F92" s="116">
        <v>221</v>
      </c>
      <c r="G92" s="74" t="str">
        <f>+VLOOKUP(F92,Participants!$A$1:$F$600,2,FALSE)</f>
        <v>Liliana Silvis</v>
      </c>
      <c r="H92" s="74" t="str">
        <f>+VLOOKUP(F92,Participants!$A$1:$F$600,4,FALSE)</f>
        <v>AMA</v>
      </c>
      <c r="I92" s="74" t="str">
        <f>+VLOOKUP(F92,Participants!$A$1:$F$600,5,FALSE)</f>
        <v>F</v>
      </c>
      <c r="J92" s="74">
        <f>+VLOOKUP(F92,Participants!$A$1:$F$600,3,FALSE)</f>
        <v>6</v>
      </c>
      <c r="K92" s="54" t="str">
        <f>+VLOOKUP(F92,Participants!$A$1:$G$600,7,FALSE)</f>
        <v>JV GIRLS</v>
      </c>
      <c r="L92" s="151">
        <f t="shared" si="3"/>
        <v>15</v>
      </c>
      <c r="M92" s="74"/>
      <c r="N92" s="49">
        <v>33</v>
      </c>
      <c r="O92" s="133">
        <v>8</v>
      </c>
    </row>
    <row r="93" spans="1:15" ht="14.25" customHeight="1">
      <c r="A93" s="109"/>
      <c r="B93" s="130" t="s">
        <v>1003</v>
      </c>
      <c r="C93" s="130" t="s">
        <v>1004</v>
      </c>
      <c r="D93" s="111" t="s">
        <v>1005</v>
      </c>
      <c r="E93" s="111"/>
      <c r="F93" s="111">
        <v>590</v>
      </c>
      <c r="G93" s="79" t="str">
        <f>+VLOOKUP(F93,Participants!$A$1:$F$600,2,FALSE)</f>
        <v>Gina Talarico</v>
      </c>
      <c r="H93" s="79" t="str">
        <f>+VLOOKUP(F93,Participants!$A$1:$F$600,4,FALSE)</f>
        <v>BFS</v>
      </c>
      <c r="I93" s="79" t="str">
        <f>+VLOOKUP(F93,Participants!$A$1:$F$600,5,FALSE)</f>
        <v>F</v>
      </c>
      <c r="J93" s="79">
        <f>+VLOOKUP(F93,Participants!$A$1:$F$600,3,FALSE)</f>
        <v>6</v>
      </c>
      <c r="K93" s="54" t="str">
        <f>+VLOOKUP(F93,Participants!$A$1:$G$600,7,FALSE)</f>
        <v>JV GIRLS</v>
      </c>
      <c r="L93" s="151">
        <f t="shared" si="3"/>
        <v>16</v>
      </c>
      <c r="M93" s="79"/>
      <c r="N93" s="113">
        <v>32</v>
      </c>
      <c r="O93" s="133">
        <v>3</v>
      </c>
    </row>
    <row r="94" spans="1:15" ht="14.25" customHeight="1">
      <c r="A94" s="114"/>
      <c r="B94" s="145" t="s">
        <v>885</v>
      </c>
      <c r="C94" s="145" t="s">
        <v>988</v>
      </c>
      <c r="D94" s="116" t="s">
        <v>1048</v>
      </c>
      <c r="E94" s="116"/>
      <c r="F94" s="116">
        <v>1117</v>
      </c>
      <c r="G94" s="74" t="str">
        <f>+VLOOKUP(F94,Participants!$A$1:$F$600,2,FALSE)</f>
        <v>Amelia Ondos</v>
      </c>
      <c r="H94" s="74" t="str">
        <f>+VLOOKUP(F94,Participants!$A$1:$F$600,4,FALSE)</f>
        <v>PHA</v>
      </c>
      <c r="I94" s="74" t="str">
        <f>+VLOOKUP(F94,Participants!$A$1:$F$600,5,FALSE)</f>
        <v xml:space="preserve">F </v>
      </c>
      <c r="J94" s="74">
        <f>+VLOOKUP(F94,Participants!$A$1:$F$600,3,FALSE)</f>
        <v>5</v>
      </c>
      <c r="K94" s="54" t="str">
        <f>+VLOOKUP(F94,Participants!$A$1:$G$600,7,FALSE)</f>
        <v>JV GIRLS</v>
      </c>
      <c r="L94" s="151">
        <f t="shared" si="3"/>
        <v>17</v>
      </c>
      <c r="M94" s="74"/>
      <c r="N94" s="49">
        <v>31</v>
      </c>
      <c r="O94" s="133">
        <v>4</v>
      </c>
    </row>
    <row r="95" spans="1:15" ht="14.25" customHeight="1">
      <c r="A95" s="109"/>
      <c r="B95" s="145" t="s">
        <v>995</v>
      </c>
      <c r="C95" s="118"/>
      <c r="D95" s="145"/>
      <c r="E95" s="145"/>
      <c r="F95" s="145">
        <v>579</v>
      </c>
      <c r="G95" s="74" t="str">
        <f>+VLOOKUP(F95,Participants!$A$1:$F$600,2,FALSE)</f>
        <v>Claire Karsman</v>
      </c>
      <c r="H95" s="74" t="str">
        <f>+VLOOKUP(F95,Participants!$A$1:$F$600,4,FALSE)</f>
        <v>BFS</v>
      </c>
      <c r="I95" s="74" t="str">
        <f>+VLOOKUP(F95,Participants!$A$1:$F$600,5,FALSE)</f>
        <v>F</v>
      </c>
      <c r="J95" s="74">
        <f>+VLOOKUP(F95,Participants!$A$1:$F$600,3,FALSE)</f>
        <v>5</v>
      </c>
      <c r="K95" s="54" t="str">
        <f>+VLOOKUP(F95,Participants!$A$1:$G$600,7,FALSE)</f>
        <v>JV GIRLS</v>
      </c>
      <c r="L95" s="151">
        <f t="shared" si="3"/>
        <v>18</v>
      </c>
      <c r="M95" s="74"/>
      <c r="N95" s="49">
        <v>30</v>
      </c>
      <c r="O95" s="133">
        <v>9</v>
      </c>
    </row>
    <row r="96" spans="1:15" ht="14.25" customHeight="1">
      <c r="A96" s="114"/>
      <c r="B96" s="145" t="s">
        <v>1050</v>
      </c>
      <c r="C96" s="145" t="s">
        <v>1051</v>
      </c>
      <c r="D96" s="116"/>
      <c r="E96" s="116"/>
      <c r="F96" s="116">
        <v>1029</v>
      </c>
      <c r="G96" s="74" t="str">
        <f>+VLOOKUP(F96,Participants!$A$1:$F$600,2,FALSE)</f>
        <v>Isabella Montinola</v>
      </c>
      <c r="H96" s="74" t="str">
        <f>+VLOOKUP(F96,Participants!$A$1:$F$600,4,FALSE)</f>
        <v>KIL</v>
      </c>
      <c r="I96" s="74" t="str">
        <f>+VLOOKUP(F96,Participants!$A$1:$F$600,5,FALSE)</f>
        <v xml:space="preserve">F </v>
      </c>
      <c r="J96" s="74">
        <f>+VLOOKUP(F96,Participants!$A$1:$F$600,3,FALSE)</f>
        <v>5</v>
      </c>
      <c r="K96" s="54" t="str">
        <f>+VLOOKUP(F96,Participants!$A$1:$G$600,7,FALSE)</f>
        <v>JV GIRLS</v>
      </c>
      <c r="L96" s="151">
        <f t="shared" si="3"/>
        <v>19</v>
      </c>
      <c r="M96" s="74"/>
      <c r="N96" s="49">
        <v>29</v>
      </c>
      <c r="O96" s="133">
        <v>9</v>
      </c>
    </row>
    <row r="97" spans="1:15" ht="14.25" customHeight="1">
      <c r="A97" s="109"/>
      <c r="B97" s="145" t="s">
        <v>1001</v>
      </c>
      <c r="C97" s="145" t="s">
        <v>1002</v>
      </c>
      <c r="D97" s="145" t="s">
        <v>839</v>
      </c>
      <c r="E97" s="145"/>
      <c r="F97" s="145">
        <v>588</v>
      </c>
      <c r="G97" s="74" t="str">
        <f>+VLOOKUP(F97,Participants!$A$1:$F$600,2,FALSE)</f>
        <v>Madeline Sell</v>
      </c>
      <c r="H97" s="74" t="str">
        <f>+VLOOKUP(F97,Participants!$A$1:$F$600,4,FALSE)</f>
        <v>BFS</v>
      </c>
      <c r="I97" s="74" t="str">
        <f>+VLOOKUP(F97,Participants!$A$1:$F$600,5,FALSE)</f>
        <v>F</v>
      </c>
      <c r="J97" s="74">
        <f>+VLOOKUP(F97,Participants!$A$1:$F$600,3,FALSE)</f>
        <v>6</v>
      </c>
      <c r="K97" s="54" t="str">
        <f>+VLOOKUP(F97,Participants!$A$1:$G$600,7,FALSE)</f>
        <v>JV GIRLS</v>
      </c>
      <c r="L97" s="151">
        <f t="shared" si="3"/>
        <v>20</v>
      </c>
      <c r="M97" s="74"/>
      <c r="N97" s="49">
        <v>29</v>
      </c>
      <c r="O97" s="133">
        <v>4</v>
      </c>
    </row>
    <row r="98" spans="1:15" ht="14.25" customHeight="1">
      <c r="A98" s="114"/>
      <c r="B98" s="145" t="s">
        <v>744</v>
      </c>
      <c r="C98" s="145" t="s">
        <v>997</v>
      </c>
      <c r="D98" s="116" t="s">
        <v>998</v>
      </c>
      <c r="E98" s="116"/>
      <c r="F98" s="116">
        <v>585</v>
      </c>
      <c r="G98" s="74" t="str">
        <f>+VLOOKUP(F98,Participants!$A$1:$F$600,2,FALSE)</f>
        <v>Catarina Perri</v>
      </c>
      <c r="H98" s="74" t="str">
        <f>+VLOOKUP(F98,Participants!$A$1:$F$600,4,FALSE)</f>
        <v>BFS</v>
      </c>
      <c r="I98" s="74" t="str">
        <f>+VLOOKUP(F98,Participants!$A$1:$F$600,5,FALSE)</f>
        <v>F</v>
      </c>
      <c r="J98" s="74">
        <f>+VLOOKUP(F98,Participants!$A$1:$F$600,3,FALSE)</f>
        <v>6</v>
      </c>
      <c r="K98" s="54" t="str">
        <f>+VLOOKUP(F98,Participants!$A$1:$G$600,7,FALSE)</f>
        <v>JV GIRLS</v>
      </c>
      <c r="L98" s="151">
        <f t="shared" si="3"/>
        <v>21</v>
      </c>
      <c r="M98" s="74"/>
      <c r="N98" s="49">
        <v>28</v>
      </c>
      <c r="O98" s="133">
        <v>7</v>
      </c>
    </row>
    <row r="99" spans="1:15" ht="14.25" customHeight="1">
      <c r="A99" s="109"/>
      <c r="B99" s="130" t="s">
        <v>1049</v>
      </c>
      <c r="C99" s="130" t="s">
        <v>913</v>
      </c>
      <c r="D99" s="111" t="s">
        <v>1049</v>
      </c>
      <c r="E99" s="111"/>
      <c r="F99" s="111">
        <v>1026</v>
      </c>
      <c r="G99" s="79" t="str">
        <f>+VLOOKUP(F99,Participants!$A$1:$F$600,2,FALSE)</f>
        <v>Noelle Ronnenberg</v>
      </c>
      <c r="H99" s="79" t="str">
        <f>+VLOOKUP(F99,Participants!$A$1:$F$600,4,FALSE)</f>
        <v>KIL</v>
      </c>
      <c r="I99" s="79" t="str">
        <f>+VLOOKUP(F99,Participants!$A$1:$F$600,5,FALSE)</f>
        <v xml:space="preserve">F </v>
      </c>
      <c r="J99" s="79">
        <f>+VLOOKUP(F99,Participants!$A$1:$F$600,3,FALSE)</f>
        <v>5</v>
      </c>
      <c r="K99" s="54" t="str">
        <f>+VLOOKUP(F99,Participants!$A$1:$G$600,7,FALSE)</f>
        <v>JV GIRLS</v>
      </c>
      <c r="L99" s="151">
        <f t="shared" si="3"/>
        <v>22</v>
      </c>
      <c r="M99" s="79"/>
      <c r="N99" s="113">
        <v>27</v>
      </c>
      <c r="O99" s="133">
        <v>8</v>
      </c>
    </row>
    <row r="100" spans="1:15" ht="14.25" customHeight="1">
      <c r="A100" s="114"/>
      <c r="B100" s="119"/>
      <c r="C100" s="130" t="s">
        <v>1043</v>
      </c>
      <c r="D100" s="130" t="s">
        <v>1044</v>
      </c>
      <c r="E100" s="130"/>
      <c r="F100" s="130">
        <v>1005</v>
      </c>
      <c r="G100" s="79" t="str">
        <f>+VLOOKUP(F100,Participants!$A$1:$F$600,2,FALSE)</f>
        <v>Isabella Gamez</v>
      </c>
      <c r="H100" s="79" t="str">
        <f>+VLOOKUP(F100,Participants!$A$1:$F$600,4,FALSE)</f>
        <v>KIL</v>
      </c>
      <c r="I100" s="79" t="str">
        <f>+VLOOKUP(F100,Participants!$A$1:$F$600,5,FALSE)</f>
        <v xml:space="preserve">F </v>
      </c>
      <c r="J100" s="79">
        <f>+VLOOKUP(F100,Participants!$A$1:$F$600,3,FALSE)</f>
        <v>5</v>
      </c>
      <c r="K100" s="54" t="str">
        <f>+VLOOKUP(F100,Participants!$A$1:$G$600,7,FALSE)</f>
        <v>JV GIRLS</v>
      </c>
      <c r="L100" s="151">
        <f t="shared" si="3"/>
        <v>23</v>
      </c>
      <c r="M100" s="79"/>
      <c r="N100" s="113">
        <v>19</v>
      </c>
      <c r="O100" s="133">
        <v>1</v>
      </c>
    </row>
    <row r="101" spans="1:15" ht="14.25" customHeight="1">
      <c r="A101" s="114"/>
      <c r="B101" s="119"/>
      <c r="C101" s="130"/>
      <c r="D101" s="130"/>
      <c r="E101" s="130"/>
      <c r="F101" s="130"/>
      <c r="G101" s="79"/>
      <c r="H101" s="79"/>
      <c r="I101" s="79"/>
      <c r="J101" s="79"/>
      <c r="K101" s="54"/>
      <c r="L101" s="112"/>
      <c r="M101" s="79"/>
      <c r="N101" s="113"/>
      <c r="O101" s="133"/>
    </row>
    <row r="102" spans="1:15" ht="14.25" customHeight="1">
      <c r="A102" s="109"/>
      <c r="B102" s="145" t="s">
        <v>971</v>
      </c>
      <c r="C102" s="145" t="s">
        <v>972</v>
      </c>
      <c r="D102" s="145" t="s">
        <v>973</v>
      </c>
      <c r="E102" s="145"/>
      <c r="F102" s="145">
        <v>230</v>
      </c>
      <c r="G102" s="74" t="str">
        <f>+VLOOKUP(F102,Participants!$A$1:$F$600,2,FALSE)</f>
        <v>Bruce Goodman</v>
      </c>
      <c r="H102" s="74" t="str">
        <f>+VLOOKUP(F102,Participants!$A$1:$F$600,4,FALSE)</f>
        <v>AMA</v>
      </c>
      <c r="I102" s="74" t="str">
        <f>+VLOOKUP(F102,Participants!$A$1:$F$600,5,FALSE)</f>
        <v>M</v>
      </c>
      <c r="J102" s="74">
        <f>+VLOOKUP(F102,Participants!$A$1:$F$600,3,FALSE)</f>
        <v>8</v>
      </c>
      <c r="K102" s="54" t="str">
        <f>+VLOOKUP(F102,Participants!$A$1:$G$600,7,FALSE)</f>
        <v>VARSITY BOYS</v>
      </c>
      <c r="L102" s="150">
        <v>1</v>
      </c>
      <c r="M102" s="74">
        <v>10</v>
      </c>
      <c r="N102" s="49">
        <v>96</v>
      </c>
      <c r="O102" s="133">
        <v>4</v>
      </c>
    </row>
    <row r="103" spans="1:15" ht="14.25" customHeight="1">
      <c r="A103" s="114"/>
      <c r="B103" s="130" t="s">
        <v>1066</v>
      </c>
      <c r="C103" s="130" t="s">
        <v>1067</v>
      </c>
      <c r="D103" s="130"/>
      <c r="E103" s="130"/>
      <c r="F103" s="130">
        <v>1083</v>
      </c>
      <c r="G103" s="79" t="str">
        <f>+VLOOKUP(F103,Participants!$A$1:$F$600,2,FALSE)</f>
        <v>Alex Weber</v>
      </c>
      <c r="H103" s="79" t="str">
        <f>+VLOOKUP(F103,Participants!$A$1:$F$600,4,FALSE)</f>
        <v>KIL</v>
      </c>
      <c r="I103" s="79" t="str">
        <f>+VLOOKUP(F103,Participants!$A$1:$F$600,5,FALSE)</f>
        <v>M</v>
      </c>
      <c r="J103" s="79">
        <f>+VLOOKUP(F103,Participants!$A$1:$F$600,3,FALSE)</f>
        <v>8</v>
      </c>
      <c r="K103" s="54" t="str">
        <f>+VLOOKUP(F103,Participants!$A$1:$G$600,7,FALSE)</f>
        <v>VARSITY BOYS</v>
      </c>
      <c r="L103" s="151">
        <f>L102+1</f>
        <v>2</v>
      </c>
      <c r="M103" s="79">
        <v>8</v>
      </c>
      <c r="N103" s="113">
        <v>92</v>
      </c>
      <c r="O103" s="133">
        <v>1</v>
      </c>
    </row>
    <row r="104" spans="1:15" ht="14.25" customHeight="1">
      <c r="A104" s="109"/>
      <c r="B104" s="145" t="s">
        <v>1017</v>
      </c>
      <c r="C104" s="145" t="s">
        <v>1018</v>
      </c>
      <c r="D104" s="145" t="s">
        <v>1019</v>
      </c>
      <c r="E104" s="145"/>
      <c r="F104" s="145">
        <v>613</v>
      </c>
      <c r="G104" s="74" t="str">
        <f>+VLOOKUP(F104,Participants!$A$1:$F$600,2,FALSE)</f>
        <v>Erik Lindenfelser</v>
      </c>
      <c r="H104" s="74" t="str">
        <f>+VLOOKUP(F104,Participants!$A$1:$F$600,4,FALSE)</f>
        <v>BFS</v>
      </c>
      <c r="I104" s="74" t="str">
        <f>+VLOOKUP(F104,Participants!$A$1:$F$600,5,FALSE)</f>
        <v>M</v>
      </c>
      <c r="J104" s="74">
        <f>+VLOOKUP(F104,Participants!$A$1:$F$600,3,FALSE)</f>
        <v>7</v>
      </c>
      <c r="K104" s="54" t="str">
        <f>+VLOOKUP(F104,Participants!$A$1:$G$600,7,FALSE)</f>
        <v>VARSITY BOYS</v>
      </c>
      <c r="L104" s="151">
        <f t="shared" ref="L104:L116" si="4">L103+1</f>
        <v>3</v>
      </c>
      <c r="M104" s="74">
        <v>6</v>
      </c>
      <c r="N104" s="49">
        <v>80</v>
      </c>
      <c r="O104" s="133">
        <v>11</v>
      </c>
    </row>
    <row r="105" spans="1:15" ht="14.25" customHeight="1">
      <c r="A105" s="114"/>
      <c r="B105" s="130" t="s">
        <v>1014</v>
      </c>
      <c r="C105" s="130" t="s">
        <v>1015</v>
      </c>
      <c r="D105" s="130" t="s">
        <v>1016</v>
      </c>
      <c r="E105" s="130"/>
      <c r="F105" s="130">
        <v>610</v>
      </c>
      <c r="G105" s="79" t="str">
        <f>+VLOOKUP(F105,Participants!$A$1:$F$600,2,FALSE)</f>
        <v>Colin Campbell</v>
      </c>
      <c r="H105" s="79" t="str">
        <f>+VLOOKUP(F105,Participants!$A$1:$F$600,4,FALSE)</f>
        <v>BFS</v>
      </c>
      <c r="I105" s="79" t="str">
        <f>+VLOOKUP(F105,Participants!$A$1:$F$600,5,FALSE)</f>
        <v>M</v>
      </c>
      <c r="J105" s="79">
        <f>+VLOOKUP(F105,Participants!$A$1:$F$600,3,FALSE)</f>
        <v>7</v>
      </c>
      <c r="K105" s="54" t="str">
        <f>+VLOOKUP(F105,Participants!$A$1:$G$600,7,FALSE)</f>
        <v>VARSITY BOYS</v>
      </c>
      <c r="L105" s="151">
        <f t="shared" si="4"/>
        <v>4</v>
      </c>
      <c r="M105" s="79">
        <v>5</v>
      </c>
      <c r="N105" s="113">
        <v>75</v>
      </c>
      <c r="O105" s="133">
        <v>4</v>
      </c>
    </row>
    <row r="106" spans="1:15" ht="14.25" customHeight="1">
      <c r="A106" s="109"/>
      <c r="B106" s="119"/>
      <c r="C106" s="130" t="s">
        <v>1040</v>
      </c>
      <c r="D106" s="111" t="s">
        <v>1041</v>
      </c>
      <c r="E106" s="111"/>
      <c r="F106" s="111">
        <v>986</v>
      </c>
      <c r="G106" s="79" t="str">
        <f>+VLOOKUP(F106,Participants!$A$1:$F$600,2,FALSE)</f>
        <v>Nicklas Graper</v>
      </c>
      <c r="H106" s="79" t="str">
        <f>+VLOOKUP(F106,Participants!$A$1:$F$600,4,FALSE)</f>
        <v>BTA</v>
      </c>
      <c r="I106" s="79" t="str">
        <f>+VLOOKUP(F106,Participants!$A$1:$F$600,5,FALSE)</f>
        <v>M</v>
      </c>
      <c r="J106" s="79">
        <f>+VLOOKUP(F106,Participants!$A$1:$F$600,3,FALSE)</f>
        <v>8</v>
      </c>
      <c r="K106" s="54" t="str">
        <f>+VLOOKUP(F106,Participants!$A$1:$G$600,7,FALSE)</f>
        <v>VARSITY BOYS</v>
      </c>
      <c r="L106" s="151">
        <f t="shared" si="4"/>
        <v>5</v>
      </c>
      <c r="M106" s="79">
        <v>4</v>
      </c>
      <c r="N106" s="113">
        <v>74</v>
      </c>
      <c r="O106" s="133">
        <v>9</v>
      </c>
    </row>
    <row r="107" spans="1:15" ht="14.25" customHeight="1">
      <c r="A107" s="114"/>
      <c r="B107" s="130" t="s">
        <v>1020</v>
      </c>
      <c r="C107" s="130" t="s">
        <v>1021</v>
      </c>
      <c r="D107" s="130" t="s">
        <v>1022</v>
      </c>
      <c r="E107" s="130"/>
      <c r="F107" s="130">
        <v>616</v>
      </c>
      <c r="G107" s="79" t="str">
        <f>+VLOOKUP(F107,Participants!$A$1:$F$600,2,FALSE)</f>
        <v>Christopher Ramaley</v>
      </c>
      <c r="H107" s="79" t="str">
        <f>+VLOOKUP(F107,Participants!$A$1:$F$600,4,FALSE)</f>
        <v>BFS</v>
      </c>
      <c r="I107" s="79" t="str">
        <f>+VLOOKUP(F107,Participants!$A$1:$F$600,5,FALSE)</f>
        <v>M</v>
      </c>
      <c r="J107" s="79">
        <f>+VLOOKUP(F107,Participants!$A$1:$F$600,3,FALSE)</f>
        <v>8</v>
      </c>
      <c r="K107" s="54" t="str">
        <f>+VLOOKUP(F107,Participants!$A$1:$G$600,7,FALSE)</f>
        <v>VARSITY BOYS</v>
      </c>
      <c r="L107" s="151">
        <f t="shared" si="4"/>
        <v>6</v>
      </c>
      <c r="M107" s="79">
        <v>3</v>
      </c>
      <c r="N107" s="113">
        <v>65</v>
      </c>
      <c r="O107" s="133">
        <v>1</v>
      </c>
    </row>
    <row r="108" spans="1:15" ht="14.25" customHeight="1">
      <c r="A108" s="109"/>
      <c r="B108" s="130" t="s">
        <v>992</v>
      </c>
      <c r="C108" s="130" t="s">
        <v>993</v>
      </c>
      <c r="D108" s="111" t="s">
        <v>994</v>
      </c>
      <c r="E108" s="111"/>
      <c r="F108" s="111">
        <v>509</v>
      </c>
      <c r="G108" s="79" t="str">
        <f>+VLOOKUP(F108,Participants!$A$1:$F$600,2,FALSE)</f>
        <v>Tyler Horensky</v>
      </c>
      <c r="H108" s="79" t="str">
        <f>+VLOOKUP(F108,Participants!$A$1:$F$600,4,FALSE)</f>
        <v>STT</v>
      </c>
      <c r="I108" s="79" t="str">
        <f>+VLOOKUP(F108,Participants!$A$1:$F$600,5,FALSE)</f>
        <v>M</v>
      </c>
      <c r="J108" s="79">
        <f>+VLOOKUP(F108,Participants!$A$1:$F$600,3,FALSE)</f>
        <v>7</v>
      </c>
      <c r="K108" s="54" t="str">
        <f>+VLOOKUP(F108,Participants!$A$1:$G$600,7,FALSE)</f>
        <v>VARSITY BOYS</v>
      </c>
      <c r="L108" s="151">
        <f t="shared" si="4"/>
        <v>7</v>
      </c>
      <c r="M108" s="79">
        <v>2</v>
      </c>
      <c r="N108" s="113">
        <v>64</v>
      </c>
      <c r="O108" s="133">
        <v>5</v>
      </c>
    </row>
    <row r="109" spans="1:15" ht="14.25" customHeight="1">
      <c r="A109" s="114"/>
      <c r="B109" s="145">
        <v>63</v>
      </c>
      <c r="C109" s="145" t="s">
        <v>1035</v>
      </c>
      <c r="D109" s="116" t="s">
        <v>1036</v>
      </c>
      <c r="E109" s="116"/>
      <c r="F109" s="116">
        <v>980</v>
      </c>
      <c r="G109" s="74" t="str">
        <f>+VLOOKUP(F109,Participants!$A$1:$F$600,2,FALSE)</f>
        <v>Jack Kandravy</v>
      </c>
      <c r="H109" s="74" t="str">
        <f>+VLOOKUP(F109,Participants!$A$1:$F$600,4,FALSE)</f>
        <v>BTA</v>
      </c>
      <c r="I109" s="74" t="str">
        <f>+VLOOKUP(F109,Participants!$A$1:$F$600,5,FALSE)</f>
        <v>M</v>
      </c>
      <c r="J109" s="74">
        <f>+VLOOKUP(F109,Participants!$A$1:$F$600,3,FALSE)</f>
        <v>7</v>
      </c>
      <c r="K109" s="54" t="str">
        <f>+VLOOKUP(F109,Participants!$A$1:$G$600,7,FALSE)</f>
        <v>VARSITY BOYS</v>
      </c>
      <c r="L109" s="151">
        <f t="shared" si="4"/>
        <v>8</v>
      </c>
      <c r="M109" s="74">
        <v>1</v>
      </c>
      <c r="N109" s="49">
        <v>63</v>
      </c>
      <c r="O109" s="133">
        <v>0</v>
      </c>
    </row>
    <row r="110" spans="1:15" ht="14.25" customHeight="1">
      <c r="A110" s="109"/>
      <c r="B110" s="145" t="s">
        <v>901</v>
      </c>
      <c r="C110" s="145" t="s">
        <v>875</v>
      </c>
      <c r="D110" s="145" t="s">
        <v>955</v>
      </c>
      <c r="E110" s="145"/>
      <c r="F110" s="145">
        <v>617</v>
      </c>
      <c r="G110" s="74" t="str">
        <f>+VLOOKUP(F110,Participants!$A$1:$F$600,2,FALSE)</f>
        <v>Ryan Snyder</v>
      </c>
      <c r="H110" s="74" t="str">
        <f>+VLOOKUP(F110,Participants!$A$1:$F$600,4,FALSE)</f>
        <v>BFS</v>
      </c>
      <c r="I110" s="74" t="str">
        <f>+VLOOKUP(F110,Participants!$A$1:$F$600,5,FALSE)</f>
        <v>M</v>
      </c>
      <c r="J110" s="74">
        <f>+VLOOKUP(F110,Participants!$A$1:$F$600,3,FALSE)</f>
        <v>7</v>
      </c>
      <c r="K110" s="54" t="str">
        <f>+VLOOKUP(F110,Participants!$A$1:$G$600,7,FALSE)</f>
        <v>VARSITY BOYS</v>
      </c>
      <c r="L110" s="151">
        <f t="shared" si="4"/>
        <v>9</v>
      </c>
      <c r="M110" s="74"/>
      <c r="N110" s="49">
        <v>60</v>
      </c>
      <c r="O110" s="133">
        <v>3</v>
      </c>
    </row>
    <row r="111" spans="1:15" ht="14.25" customHeight="1">
      <c r="A111" s="114"/>
      <c r="B111" s="130" t="s">
        <v>893</v>
      </c>
      <c r="C111" s="130" t="s">
        <v>1034</v>
      </c>
      <c r="D111" s="130" t="s">
        <v>982</v>
      </c>
      <c r="E111" s="130"/>
      <c r="F111" s="130">
        <v>977</v>
      </c>
      <c r="G111" s="79" t="str">
        <f>+VLOOKUP(F111,Participants!$A$1:$F$600,2,FALSE)</f>
        <v>Jacob Bridgeman</v>
      </c>
      <c r="H111" s="79" t="str">
        <f>+VLOOKUP(F111,Participants!$A$1:$F$600,4,FALSE)</f>
        <v>BTA</v>
      </c>
      <c r="I111" s="79" t="str">
        <f>+VLOOKUP(F111,Participants!$A$1:$F$600,5,FALSE)</f>
        <v>M</v>
      </c>
      <c r="J111" s="79">
        <f>+VLOOKUP(F111,Participants!$A$1:$F$600,3,FALSE)</f>
        <v>7</v>
      </c>
      <c r="K111" s="54" t="str">
        <f>+VLOOKUP(F111,Participants!$A$1:$G$600,7,FALSE)</f>
        <v>VARSITY BOYS</v>
      </c>
      <c r="L111" s="151">
        <f t="shared" si="4"/>
        <v>10</v>
      </c>
      <c r="M111" s="79"/>
      <c r="N111" s="113">
        <v>55</v>
      </c>
      <c r="O111" s="133">
        <v>8</v>
      </c>
    </row>
    <row r="112" spans="1:15" ht="14.25" customHeight="1">
      <c r="A112" s="109"/>
      <c r="B112" s="145" t="s">
        <v>1070</v>
      </c>
      <c r="C112" s="145" t="s">
        <v>1071</v>
      </c>
      <c r="D112" s="145" t="s">
        <v>1072</v>
      </c>
      <c r="E112" s="145"/>
      <c r="F112" s="145">
        <v>1462</v>
      </c>
      <c r="G112" s="74" t="str">
        <f>+VLOOKUP(F112,Participants!$A$1:$F$600,2,FALSE)</f>
        <v>Dominic Shaffer</v>
      </c>
      <c r="H112" s="74" t="str">
        <f>+VLOOKUP(F112,Participants!$A$1:$F$600,4,FALSE)</f>
        <v>BCS</v>
      </c>
      <c r="I112" s="74" t="str">
        <f>+VLOOKUP(F112,Participants!$A$1:$F$600,5,FALSE)</f>
        <v>M</v>
      </c>
      <c r="J112" s="74">
        <f>+VLOOKUP(F112,Participants!$A$1:$F$600,3,FALSE)</f>
        <v>7</v>
      </c>
      <c r="K112" s="54" t="str">
        <f>+VLOOKUP(F112,Participants!$A$1:$G$600,7,FALSE)</f>
        <v>VARSITY BOYS</v>
      </c>
      <c r="L112" s="151">
        <f t="shared" si="4"/>
        <v>11</v>
      </c>
      <c r="M112" s="74"/>
      <c r="N112" s="49">
        <v>51</v>
      </c>
      <c r="O112" s="133">
        <v>1</v>
      </c>
    </row>
    <row r="113" spans="1:25" ht="14.25" customHeight="1">
      <c r="A113" s="114"/>
      <c r="B113" s="145"/>
      <c r="C113" s="145" t="s">
        <v>957</v>
      </c>
      <c r="D113" s="116" t="s">
        <v>1039</v>
      </c>
      <c r="E113" s="116"/>
      <c r="F113" s="116">
        <v>982</v>
      </c>
      <c r="G113" s="74" t="str">
        <f>+VLOOKUP(F113,Participants!$A$1:$F$600,2,FALSE)</f>
        <v>Dylan Murray</v>
      </c>
      <c r="H113" s="74" t="str">
        <f>+VLOOKUP(F113,Participants!$A$1:$F$600,4,FALSE)</f>
        <v>BTA</v>
      </c>
      <c r="I113" s="74" t="str">
        <f>+VLOOKUP(F113,Participants!$A$1:$F$600,5,FALSE)</f>
        <v>M</v>
      </c>
      <c r="J113" s="74">
        <f>+VLOOKUP(F113,Participants!$A$1:$F$600,3,FALSE)</f>
        <v>7</v>
      </c>
      <c r="K113" s="54" t="str">
        <f>+VLOOKUP(F113,Participants!$A$1:$G$600,7,FALSE)</f>
        <v>VARSITY BOYS</v>
      </c>
      <c r="L113" s="151">
        <f t="shared" si="4"/>
        <v>12</v>
      </c>
      <c r="M113" s="74"/>
      <c r="N113" s="49">
        <v>50</v>
      </c>
      <c r="O113" s="133">
        <v>8</v>
      </c>
    </row>
    <row r="114" spans="1:25" ht="14.25" customHeight="1">
      <c r="A114" s="109"/>
      <c r="B114" s="145" t="s">
        <v>1042</v>
      </c>
      <c r="C114" s="118"/>
      <c r="D114" s="145"/>
      <c r="E114" s="145"/>
      <c r="F114" s="145">
        <v>990</v>
      </c>
      <c r="G114" s="74" t="str">
        <f>+VLOOKUP(F114,Participants!$A$1:$F$600,2,FALSE)</f>
        <v>Alex Miros</v>
      </c>
      <c r="H114" s="74" t="str">
        <f>+VLOOKUP(F114,Participants!$A$1:$F$600,4,FALSE)</f>
        <v>BTA</v>
      </c>
      <c r="I114" s="74" t="str">
        <f>+VLOOKUP(F114,Participants!$A$1:$F$600,5,FALSE)</f>
        <v>M</v>
      </c>
      <c r="J114" s="74">
        <f>+VLOOKUP(F114,Participants!$A$1:$F$600,3,FALSE)</f>
        <v>8</v>
      </c>
      <c r="K114" s="54" t="str">
        <f>+VLOOKUP(F114,Participants!$A$1:$G$600,7,FALSE)</f>
        <v>VARSITY BOYS</v>
      </c>
      <c r="L114" s="151">
        <f t="shared" si="4"/>
        <v>13</v>
      </c>
      <c r="M114" s="74"/>
      <c r="N114" s="49">
        <v>49</v>
      </c>
      <c r="O114" s="133">
        <v>11</v>
      </c>
    </row>
    <row r="115" spans="1:25" ht="14.25" customHeight="1">
      <c r="A115" s="114"/>
      <c r="B115" s="145" t="s">
        <v>1029</v>
      </c>
      <c r="C115" s="118"/>
      <c r="D115" s="116"/>
      <c r="E115" s="116"/>
      <c r="F115" s="116">
        <v>1079</v>
      </c>
      <c r="G115" s="74" t="str">
        <f>+VLOOKUP(F115,Participants!$A$1:$F$600,2,FALSE)</f>
        <v>John Flerl</v>
      </c>
      <c r="H115" s="74" t="str">
        <f>+VLOOKUP(F115,Participants!$A$1:$F$600,4,FALSE)</f>
        <v>KIL</v>
      </c>
      <c r="I115" s="74" t="str">
        <f>+VLOOKUP(F115,Participants!$A$1:$F$600,5,FALSE)</f>
        <v>M</v>
      </c>
      <c r="J115" s="74">
        <f>+VLOOKUP(F115,Participants!$A$1:$F$600,3,FALSE)</f>
        <v>7</v>
      </c>
      <c r="K115" s="54" t="str">
        <f>+VLOOKUP(F115,Participants!$A$1:$G$600,7,FALSE)</f>
        <v>VARSITY BOYS</v>
      </c>
      <c r="L115" s="151">
        <f t="shared" si="4"/>
        <v>14</v>
      </c>
      <c r="M115" s="74"/>
      <c r="N115" s="49">
        <v>41</v>
      </c>
      <c r="O115" s="133">
        <v>2</v>
      </c>
    </row>
    <row r="116" spans="1:25" ht="14.25" customHeight="1">
      <c r="A116" s="109"/>
      <c r="B116" s="130" t="s">
        <v>1065</v>
      </c>
      <c r="C116" s="119"/>
      <c r="D116" s="111"/>
      <c r="E116" s="111"/>
      <c r="F116" s="111">
        <v>1073</v>
      </c>
      <c r="G116" s="79" t="str">
        <f>+VLOOKUP(F116,Participants!$A$1:$F$600,2,FALSE)</f>
        <v>Aidan Glentzer</v>
      </c>
      <c r="H116" s="79" t="str">
        <f>+VLOOKUP(F116,Participants!$A$1:$F$600,4,FALSE)</f>
        <v>KIL</v>
      </c>
      <c r="I116" s="79" t="str">
        <f>+VLOOKUP(F116,Participants!$A$1:$F$600,5,FALSE)</f>
        <v>M</v>
      </c>
      <c r="J116" s="79">
        <f>+VLOOKUP(F116,Participants!$A$1:$F$600,3,FALSE)</f>
        <v>7</v>
      </c>
      <c r="K116" s="54" t="str">
        <f>+VLOOKUP(F116,Participants!$A$1:$G$600,7,FALSE)</f>
        <v>VARSITY BOYS</v>
      </c>
      <c r="L116" s="151">
        <f t="shared" si="4"/>
        <v>15</v>
      </c>
      <c r="M116" s="79"/>
      <c r="N116" s="113">
        <v>41</v>
      </c>
      <c r="O116" s="133">
        <v>1</v>
      </c>
    </row>
    <row r="117" spans="1:25" ht="14.25" customHeight="1">
      <c r="A117" s="109"/>
      <c r="B117" s="130"/>
      <c r="C117" s="119"/>
      <c r="D117" s="130"/>
      <c r="E117" s="130"/>
      <c r="F117" s="130"/>
      <c r="G117" s="79"/>
      <c r="H117" s="79"/>
      <c r="I117" s="79"/>
      <c r="J117" s="79"/>
      <c r="K117" s="54"/>
      <c r="L117" s="112"/>
      <c r="M117" s="79"/>
      <c r="N117" s="113"/>
      <c r="O117" s="133"/>
    </row>
    <row r="118" spans="1:25" ht="14.25" customHeight="1">
      <c r="A118" s="114"/>
      <c r="B118" s="145" t="s">
        <v>1012</v>
      </c>
      <c r="C118" s="145" t="s">
        <v>1417</v>
      </c>
      <c r="D118" s="116" t="s">
        <v>1013</v>
      </c>
      <c r="E118" s="116"/>
      <c r="F118" s="116">
        <v>601</v>
      </c>
      <c r="G118" s="74" t="str">
        <f>+VLOOKUP(F118,Participants!$A$1:$F$600,2,FALSE)</f>
        <v>Lillian Best</v>
      </c>
      <c r="H118" s="74" t="str">
        <f>+VLOOKUP(F118,Participants!$A$1:$F$600,4,FALSE)</f>
        <v>BFS</v>
      </c>
      <c r="I118" s="74" t="str">
        <f>+VLOOKUP(F118,Participants!$A$1:$F$600,5,FALSE)</f>
        <v>F</v>
      </c>
      <c r="J118" s="74">
        <f>+VLOOKUP(F118,Participants!$A$1:$F$600,3,FALSE)</f>
        <v>8</v>
      </c>
      <c r="K118" s="54" t="str">
        <f>+VLOOKUP(F118,Participants!$A$1:$G$600,7,FALSE)</f>
        <v>VARSITY GIRLS</v>
      </c>
      <c r="L118" s="151">
        <v>1</v>
      </c>
      <c r="M118" s="74">
        <v>10</v>
      </c>
      <c r="N118" s="49">
        <v>78</v>
      </c>
      <c r="O118" s="133">
        <v>2</v>
      </c>
    </row>
    <row r="119" spans="1:25" ht="14.25" customHeight="1">
      <c r="A119" s="109"/>
      <c r="B119" s="145" t="s">
        <v>1021</v>
      </c>
      <c r="C119" s="152" t="s">
        <v>839</v>
      </c>
      <c r="D119" s="145" t="s">
        <v>1064</v>
      </c>
      <c r="E119" s="145"/>
      <c r="F119" s="145">
        <v>1068</v>
      </c>
      <c r="G119" s="74" t="str">
        <f>+VLOOKUP(F119,Participants!$A$1:$F$600,2,FALSE)</f>
        <v>Arden Flynn</v>
      </c>
      <c r="H119" s="74" t="str">
        <f>+VLOOKUP(F119,Participants!$A$1:$F$600,4,FALSE)</f>
        <v>KIL</v>
      </c>
      <c r="I119" s="74" t="str">
        <f>+VLOOKUP(F119,Participants!$A$1:$F$600,5,FALSE)</f>
        <v xml:space="preserve">F </v>
      </c>
      <c r="J119" s="74">
        <f>+VLOOKUP(F119,Participants!$A$1:$F$600,3,FALSE)</f>
        <v>8</v>
      </c>
      <c r="K119" s="54" t="str">
        <f>+VLOOKUP(F119,Participants!$A$1:$G$600,7,FALSE)</f>
        <v>VARSITY GIRLS</v>
      </c>
      <c r="L119" s="151">
        <v>2</v>
      </c>
      <c r="M119" s="74">
        <v>8</v>
      </c>
      <c r="N119" s="49">
        <v>51</v>
      </c>
      <c r="O119" s="133">
        <v>9</v>
      </c>
    </row>
    <row r="120" spans="1:25" ht="14.25" customHeight="1">
      <c r="A120" s="114"/>
      <c r="B120" s="130" t="s">
        <v>1063</v>
      </c>
      <c r="C120" s="130" t="s">
        <v>1037</v>
      </c>
      <c r="D120" s="130" t="s">
        <v>964</v>
      </c>
      <c r="E120" s="130"/>
      <c r="F120" s="130">
        <v>1059</v>
      </c>
      <c r="G120" s="79" t="str">
        <f>+VLOOKUP(F120,Participants!$A$1:$F$600,2,FALSE)</f>
        <v>Anna Pohl</v>
      </c>
      <c r="H120" s="79" t="str">
        <f>+VLOOKUP(F120,Participants!$A$1:$F$600,4,FALSE)</f>
        <v>KIL</v>
      </c>
      <c r="I120" s="79" t="str">
        <f>+VLOOKUP(F120,Participants!$A$1:$F$600,5,FALSE)</f>
        <v xml:space="preserve">F </v>
      </c>
      <c r="J120" s="79">
        <f>+VLOOKUP(F120,Participants!$A$1:$F$600,3,FALSE)</f>
        <v>7</v>
      </c>
      <c r="K120" s="54" t="str">
        <f>+VLOOKUP(F120,Participants!$A$1:$G$600,7,FALSE)</f>
        <v>VARSITY GIRLS</v>
      </c>
      <c r="L120" s="151">
        <v>3</v>
      </c>
      <c r="M120" s="79">
        <v>6</v>
      </c>
      <c r="N120" s="113">
        <v>50</v>
      </c>
      <c r="O120" s="133">
        <v>10</v>
      </c>
    </row>
    <row r="121" spans="1:25" ht="14.25" customHeight="1">
      <c r="A121" s="109"/>
      <c r="B121" s="130" t="s">
        <v>1037</v>
      </c>
      <c r="C121" s="130" t="s">
        <v>1038</v>
      </c>
      <c r="D121" s="111" t="s">
        <v>879</v>
      </c>
      <c r="E121" s="111"/>
      <c r="F121" s="111">
        <v>981</v>
      </c>
      <c r="G121" s="79" t="str">
        <f>+VLOOKUP(F121,Participants!$A$1:$F$600,2,FALSE)</f>
        <v>Kaitlyn Miller</v>
      </c>
      <c r="H121" s="79" t="str">
        <f>+VLOOKUP(F121,Participants!$A$1:$F$600,4,FALSE)</f>
        <v>BTA</v>
      </c>
      <c r="I121" s="79" t="str">
        <f>+VLOOKUP(F121,Participants!$A$1:$F$600,5,FALSE)</f>
        <v>F</v>
      </c>
      <c r="J121" s="79">
        <f>+VLOOKUP(F121,Participants!$A$1:$F$600,3,FALSE)</f>
        <v>7</v>
      </c>
      <c r="K121" s="54" t="str">
        <f>+VLOOKUP(F121,Participants!$A$1:$G$600,7,FALSE)</f>
        <v>VARSITY GIRLS</v>
      </c>
      <c r="L121" s="151">
        <v>4</v>
      </c>
      <c r="M121" s="79">
        <v>5</v>
      </c>
      <c r="N121" s="113">
        <v>47</v>
      </c>
      <c r="O121" s="133">
        <v>0</v>
      </c>
    </row>
    <row r="122" spans="1:25" ht="14.25" customHeight="1">
      <c r="A122" s="114"/>
      <c r="B122" s="130" t="s">
        <v>974</v>
      </c>
      <c r="C122" s="130" t="s">
        <v>937</v>
      </c>
      <c r="D122" s="130" t="s">
        <v>975</v>
      </c>
      <c r="E122" s="130"/>
      <c r="F122" s="130">
        <v>248</v>
      </c>
      <c r="G122" s="79" t="str">
        <f>+VLOOKUP(F122,Participants!$A$1:$F$600,2,FALSE)</f>
        <v>Makayla O'Neill</v>
      </c>
      <c r="H122" s="79" t="str">
        <f>+VLOOKUP(F122,Participants!$A$1:$F$600,4,FALSE)</f>
        <v>AMA</v>
      </c>
      <c r="I122" s="79" t="str">
        <f>+VLOOKUP(F122,Participants!$A$1:$F$600,5,FALSE)</f>
        <v>F</v>
      </c>
      <c r="J122" s="79">
        <f>+VLOOKUP(F122,Participants!$A$1:$F$600,3,FALSE)</f>
        <v>8</v>
      </c>
      <c r="K122" s="54" t="str">
        <f>+VLOOKUP(F122,Participants!$A$1:$G$600,7,FALSE)</f>
        <v>VARSITY GIRLS</v>
      </c>
      <c r="L122" s="151">
        <v>5</v>
      </c>
      <c r="M122" s="79">
        <v>4</v>
      </c>
      <c r="N122" s="113">
        <v>38</v>
      </c>
      <c r="O122" s="133">
        <v>8</v>
      </c>
    </row>
    <row r="123" spans="1:25" ht="14.25" customHeight="1">
      <c r="A123" s="58"/>
      <c r="B123" s="141"/>
      <c r="C123" s="141"/>
      <c r="D123" s="58"/>
      <c r="E123" s="58"/>
      <c r="F123" s="58"/>
      <c r="N123" s="84"/>
      <c r="O123" s="84"/>
    </row>
    <row r="124" spans="1:25" ht="14.25" customHeight="1">
      <c r="N124" s="84"/>
      <c r="O124" s="84"/>
    </row>
    <row r="125" spans="1:25" ht="14.25" customHeight="1">
      <c r="B125" s="59" t="s">
        <v>8</v>
      </c>
      <c r="C125" s="59" t="s">
        <v>15</v>
      </c>
      <c r="D125" s="59" t="s">
        <v>18</v>
      </c>
      <c r="E125" s="60" t="s">
        <v>21</v>
      </c>
      <c r="F125" s="59" t="s">
        <v>24</v>
      </c>
      <c r="G125" s="59" t="s">
        <v>27</v>
      </c>
      <c r="H125" s="59" t="s">
        <v>30</v>
      </c>
      <c r="I125" s="59" t="s">
        <v>33</v>
      </c>
      <c r="J125" s="59" t="s">
        <v>36</v>
      </c>
      <c r="K125" s="59" t="s">
        <v>39</v>
      </c>
      <c r="L125" s="59" t="s">
        <v>44</v>
      </c>
      <c r="M125" s="59" t="s">
        <v>47</v>
      </c>
      <c r="N125" s="59" t="s">
        <v>50</v>
      </c>
      <c r="O125" s="59" t="s">
        <v>53</v>
      </c>
      <c r="P125" s="59" t="s">
        <v>10</v>
      </c>
      <c r="Q125" s="59" t="s">
        <v>61</v>
      </c>
      <c r="R125" s="59" t="s">
        <v>67</v>
      </c>
      <c r="S125" s="59" t="s">
        <v>70</v>
      </c>
      <c r="T125" s="59" t="s">
        <v>73</v>
      </c>
      <c r="U125" s="59" t="s">
        <v>76</v>
      </c>
      <c r="V125" s="59" t="s">
        <v>79</v>
      </c>
      <c r="W125" s="59" t="s">
        <v>64</v>
      </c>
      <c r="X125" s="59" t="s">
        <v>82</v>
      </c>
      <c r="Y125" s="59" t="s">
        <v>688</v>
      </c>
    </row>
    <row r="126" spans="1:25" ht="14.25" customHeight="1">
      <c r="A126" s="61" t="s">
        <v>131</v>
      </c>
      <c r="B126" s="61">
        <f t="shared" ref="B126:K131" si="5">+SUMIFS($M$2:$M$122,$K$2:$K$122,$A126,$H$2:$H$122,B$125)</f>
        <v>0</v>
      </c>
      <c r="C126" s="61">
        <f t="shared" si="5"/>
        <v>0</v>
      </c>
      <c r="D126" s="61">
        <f t="shared" si="5"/>
        <v>8</v>
      </c>
      <c r="E126" s="61">
        <f t="shared" si="5"/>
        <v>0</v>
      </c>
      <c r="F126" s="61">
        <f t="shared" si="5"/>
        <v>0</v>
      </c>
      <c r="G126" s="61">
        <f t="shared" si="5"/>
        <v>4</v>
      </c>
      <c r="H126" s="61">
        <f t="shared" si="5"/>
        <v>0</v>
      </c>
      <c r="I126" s="61">
        <f t="shared" si="5"/>
        <v>10</v>
      </c>
      <c r="J126" s="61">
        <f t="shared" si="5"/>
        <v>0</v>
      </c>
      <c r="K126" s="61">
        <f t="shared" si="5"/>
        <v>0</v>
      </c>
      <c r="L126" s="61">
        <f t="shared" ref="L126:X131" si="6">+SUMIFS($M$2:$M$122,$K$2:$K$122,$A126,$H$2:$H$122,L$125)</f>
        <v>0</v>
      </c>
      <c r="M126" s="61">
        <f t="shared" si="6"/>
        <v>0</v>
      </c>
      <c r="N126" s="61">
        <f t="shared" si="6"/>
        <v>0</v>
      </c>
      <c r="O126" s="61">
        <f t="shared" si="6"/>
        <v>4</v>
      </c>
      <c r="P126" s="61">
        <f t="shared" si="6"/>
        <v>13</v>
      </c>
      <c r="Q126" s="61">
        <f t="shared" si="6"/>
        <v>0</v>
      </c>
      <c r="R126" s="61">
        <f t="shared" si="6"/>
        <v>0</v>
      </c>
      <c r="S126" s="61">
        <f t="shared" si="6"/>
        <v>0</v>
      </c>
      <c r="T126" s="61">
        <f t="shared" si="6"/>
        <v>0</v>
      </c>
      <c r="U126" s="61">
        <f t="shared" si="6"/>
        <v>0</v>
      </c>
      <c r="V126" s="61">
        <f t="shared" si="6"/>
        <v>0</v>
      </c>
      <c r="W126" s="61">
        <f t="shared" si="6"/>
        <v>0</v>
      </c>
      <c r="X126" s="61">
        <f t="shared" si="6"/>
        <v>0</v>
      </c>
      <c r="Y126" s="61">
        <f t="shared" ref="Y126:Y131" si="7">SUM(B126:X126)</f>
        <v>39</v>
      </c>
    </row>
    <row r="127" spans="1:25" ht="14.25" customHeight="1">
      <c r="A127" s="61" t="s">
        <v>94</v>
      </c>
      <c r="B127" s="61">
        <f t="shared" si="5"/>
        <v>0</v>
      </c>
      <c r="C127" s="61">
        <f t="shared" si="5"/>
        <v>0</v>
      </c>
      <c r="D127" s="61">
        <f t="shared" si="5"/>
        <v>0</v>
      </c>
      <c r="E127" s="61">
        <f t="shared" si="5"/>
        <v>0</v>
      </c>
      <c r="F127" s="61">
        <f t="shared" si="5"/>
        <v>0</v>
      </c>
      <c r="G127" s="61">
        <f t="shared" si="5"/>
        <v>10</v>
      </c>
      <c r="H127" s="61">
        <f t="shared" si="5"/>
        <v>0</v>
      </c>
      <c r="I127" s="61">
        <f t="shared" si="5"/>
        <v>6</v>
      </c>
      <c r="J127" s="61">
        <f t="shared" si="5"/>
        <v>0</v>
      </c>
      <c r="K127" s="61">
        <f t="shared" si="5"/>
        <v>0</v>
      </c>
      <c r="L127" s="61">
        <f t="shared" si="6"/>
        <v>0</v>
      </c>
      <c r="M127" s="61">
        <f t="shared" si="6"/>
        <v>0</v>
      </c>
      <c r="N127" s="61">
        <f t="shared" si="6"/>
        <v>0</v>
      </c>
      <c r="O127" s="61">
        <f t="shared" si="6"/>
        <v>0</v>
      </c>
      <c r="P127" s="61">
        <f t="shared" si="6"/>
        <v>13</v>
      </c>
      <c r="Q127" s="61">
        <f t="shared" si="6"/>
        <v>0</v>
      </c>
      <c r="R127" s="61">
        <f t="shared" si="6"/>
        <v>8</v>
      </c>
      <c r="S127" s="61">
        <f t="shared" si="6"/>
        <v>0</v>
      </c>
      <c r="T127" s="61">
        <f t="shared" si="6"/>
        <v>0</v>
      </c>
      <c r="U127" s="61">
        <f t="shared" si="6"/>
        <v>0</v>
      </c>
      <c r="V127" s="61">
        <f t="shared" si="6"/>
        <v>0</v>
      </c>
      <c r="W127" s="61">
        <f t="shared" si="6"/>
        <v>0</v>
      </c>
      <c r="X127" s="61">
        <f t="shared" si="6"/>
        <v>2</v>
      </c>
      <c r="Y127" s="61">
        <f t="shared" si="7"/>
        <v>39</v>
      </c>
    </row>
    <row r="128" spans="1:25" ht="14.25" customHeight="1">
      <c r="A128" s="61" t="s">
        <v>168</v>
      </c>
      <c r="B128" s="61">
        <f t="shared" si="5"/>
        <v>0</v>
      </c>
      <c r="C128" s="61">
        <f t="shared" si="5"/>
        <v>0</v>
      </c>
      <c r="D128" s="61">
        <f t="shared" si="5"/>
        <v>5</v>
      </c>
      <c r="E128" s="61">
        <f t="shared" si="5"/>
        <v>0</v>
      </c>
      <c r="F128" s="61">
        <f t="shared" si="5"/>
        <v>0</v>
      </c>
      <c r="G128" s="61">
        <f t="shared" si="5"/>
        <v>10</v>
      </c>
      <c r="H128" s="61">
        <f t="shared" si="5"/>
        <v>0</v>
      </c>
      <c r="I128" s="61">
        <f t="shared" si="5"/>
        <v>14</v>
      </c>
      <c r="J128" s="61">
        <f t="shared" si="5"/>
        <v>0</v>
      </c>
      <c r="K128" s="61">
        <f t="shared" si="5"/>
        <v>0</v>
      </c>
      <c r="L128" s="61">
        <f t="shared" si="6"/>
        <v>0</v>
      </c>
      <c r="M128" s="61">
        <f t="shared" si="6"/>
        <v>0</v>
      </c>
      <c r="N128" s="61">
        <f t="shared" si="6"/>
        <v>0</v>
      </c>
      <c r="O128" s="61">
        <f t="shared" si="6"/>
        <v>0</v>
      </c>
      <c r="P128" s="61">
        <f t="shared" si="6"/>
        <v>4</v>
      </c>
      <c r="Q128" s="61">
        <f t="shared" si="6"/>
        <v>0</v>
      </c>
      <c r="R128" s="61">
        <f t="shared" si="6"/>
        <v>0</v>
      </c>
      <c r="S128" s="61">
        <f t="shared" si="6"/>
        <v>0</v>
      </c>
      <c r="T128" s="61">
        <f t="shared" si="6"/>
        <v>0</v>
      </c>
      <c r="U128" s="61">
        <f t="shared" si="6"/>
        <v>0</v>
      </c>
      <c r="V128" s="61">
        <f t="shared" si="6"/>
        <v>0</v>
      </c>
      <c r="W128" s="61">
        <f t="shared" si="6"/>
        <v>0</v>
      </c>
      <c r="X128" s="61">
        <f t="shared" si="6"/>
        <v>0</v>
      </c>
      <c r="Y128" s="61">
        <f t="shared" si="7"/>
        <v>33</v>
      </c>
    </row>
    <row r="129" spans="1:25" ht="14.25" customHeight="1">
      <c r="A129" s="61" t="s">
        <v>156</v>
      </c>
      <c r="B129" s="61">
        <f t="shared" si="5"/>
        <v>0</v>
      </c>
      <c r="C129" s="61">
        <f t="shared" si="5"/>
        <v>0</v>
      </c>
      <c r="D129" s="61">
        <f t="shared" si="5"/>
        <v>5</v>
      </c>
      <c r="E129" s="61">
        <f t="shared" si="5"/>
        <v>0</v>
      </c>
      <c r="F129" s="61">
        <f t="shared" si="5"/>
        <v>0</v>
      </c>
      <c r="G129" s="61">
        <f t="shared" si="5"/>
        <v>14</v>
      </c>
      <c r="H129" s="61">
        <f t="shared" si="5"/>
        <v>0</v>
      </c>
      <c r="I129" s="61">
        <f t="shared" si="5"/>
        <v>8</v>
      </c>
      <c r="J129" s="61">
        <f t="shared" si="5"/>
        <v>0</v>
      </c>
      <c r="K129" s="61">
        <f t="shared" si="5"/>
        <v>0</v>
      </c>
      <c r="L129" s="61">
        <f t="shared" si="6"/>
        <v>0</v>
      </c>
      <c r="M129" s="61">
        <f t="shared" si="6"/>
        <v>0</v>
      </c>
      <c r="N129" s="61">
        <f t="shared" si="6"/>
        <v>0</v>
      </c>
      <c r="O129" s="61">
        <f t="shared" si="6"/>
        <v>0</v>
      </c>
      <c r="P129" s="61">
        <f t="shared" si="6"/>
        <v>10</v>
      </c>
      <c r="Q129" s="61">
        <f t="shared" si="6"/>
        <v>0</v>
      </c>
      <c r="R129" s="61">
        <f t="shared" si="6"/>
        <v>2</v>
      </c>
      <c r="S129" s="61">
        <f t="shared" si="6"/>
        <v>0</v>
      </c>
      <c r="T129" s="61">
        <f t="shared" si="6"/>
        <v>0</v>
      </c>
      <c r="U129" s="61">
        <f t="shared" si="6"/>
        <v>0</v>
      </c>
      <c r="V129" s="61">
        <f t="shared" si="6"/>
        <v>0</v>
      </c>
      <c r="W129" s="61">
        <f t="shared" si="6"/>
        <v>0</v>
      </c>
      <c r="X129" s="61">
        <f t="shared" si="6"/>
        <v>0</v>
      </c>
      <c r="Y129" s="61">
        <f t="shared" si="7"/>
        <v>39</v>
      </c>
    </row>
    <row r="130" spans="1:25" ht="14.25" customHeight="1">
      <c r="A130" s="178" t="s">
        <v>42</v>
      </c>
      <c r="B130" s="178">
        <f t="shared" si="5"/>
        <v>0</v>
      </c>
      <c r="C130" s="178">
        <f t="shared" si="5"/>
        <v>0</v>
      </c>
      <c r="D130" s="178">
        <f t="shared" si="5"/>
        <v>0</v>
      </c>
      <c r="E130" s="178">
        <f t="shared" si="5"/>
        <v>0</v>
      </c>
      <c r="F130" s="178">
        <f t="shared" si="5"/>
        <v>0</v>
      </c>
      <c r="G130" s="178">
        <f t="shared" si="5"/>
        <v>14</v>
      </c>
      <c r="H130" s="178">
        <f t="shared" si="5"/>
        <v>0</v>
      </c>
      <c r="I130" s="178">
        <f t="shared" si="5"/>
        <v>0</v>
      </c>
      <c r="J130" s="178">
        <f t="shared" si="5"/>
        <v>0</v>
      </c>
      <c r="K130" s="178">
        <f t="shared" si="5"/>
        <v>0</v>
      </c>
      <c r="L130" s="178">
        <f t="shared" si="6"/>
        <v>0</v>
      </c>
      <c r="M130" s="178">
        <f t="shared" si="6"/>
        <v>0</v>
      </c>
      <c r="N130" s="84">
        <f t="shared" si="6"/>
        <v>0</v>
      </c>
      <c r="O130" s="84">
        <f t="shared" si="6"/>
        <v>0</v>
      </c>
      <c r="P130" s="178">
        <f t="shared" si="6"/>
        <v>17</v>
      </c>
      <c r="Q130" s="178">
        <f t="shared" si="6"/>
        <v>0</v>
      </c>
      <c r="R130" s="178">
        <f t="shared" si="6"/>
        <v>0</v>
      </c>
      <c r="S130" s="178">
        <f t="shared" si="6"/>
        <v>0</v>
      </c>
      <c r="T130" s="178">
        <f t="shared" si="6"/>
        <v>0</v>
      </c>
      <c r="U130" s="178">
        <f t="shared" si="6"/>
        <v>0</v>
      </c>
      <c r="V130" s="178">
        <f t="shared" si="6"/>
        <v>0</v>
      </c>
      <c r="W130" s="178">
        <f t="shared" si="6"/>
        <v>0</v>
      </c>
      <c r="X130" s="178">
        <f t="shared" si="6"/>
        <v>8</v>
      </c>
      <c r="Y130" s="178">
        <f t="shared" si="7"/>
        <v>39</v>
      </c>
    </row>
    <row r="131" spans="1:25" ht="14.25" customHeight="1">
      <c r="A131" s="178" t="s">
        <v>13</v>
      </c>
      <c r="B131" s="178">
        <f t="shared" si="5"/>
        <v>0</v>
      </c>
      <c r="C131" s="178">
        <f t="shared" si="5"/>
        <v>0</v>
      </c>
      <c r="D131" s="178">
        <f t="shared" si="5"/>
        <v>0</v>
      </c>
      <c r="E131" s="178">
        <f t="shared" si="5"/>
        <v>0</v>
      </c>
      <c r="F131" s="178">
        <f t="shared" si="5"/>
        <v>0</v>
      </c>
      <c r="G131" s="178">
        <f t="shared" si="5"/>
        <v>6</v>
      </c>
      <c r="H131" s="178">
        <f t="shared" si="5"/>
        <v>0</v>
      </c>
      <c r="I131" s="178">
        <f t="shared" si="5"/>
        <v>11</v>
      </c>
      <c r="J131" s="178">
        <f t="shared" si="5"/>
        <v>0</v>
      </c>
      <c r="K131" s="178">
        <f t="shared" si="5"/>
        <v>0</v>
      </c>
      <c r="L131" s="178">
        <f t="shared" si="6"/>
        <v>0</v>
      </c>
      <c r="M131" s="178">
        <f t="shared" si="6"/>
        <v>0</v>
      </c>
      <c r="N131" s="84">
        <f t="shared" si="6"/>
        <v>0</v>
      </c>
      <c r="O131" s="84">
        <f t="shared" si="6"/>
        <v>0</v>
      </c>
      <c r="P131" s="178">
        <f t="shared" si="6"/>
        <v>13</v>
      </c>
      <c r="Q131" s="178">
        <f t="shared" si="6"/>
        <v>0</v>
      </c>
      <c r="R131" s="178">
        <f t="shared" si="6"/>
        <v>7</v>
      </c>
      <c r="S131" s="178">
        <f t="shared" si="6"/>
        <v>0</v>
      </c>
      <c r="T131" s="178">
        <f t="shared" si="6"/>
        <v>0</v>
      </c>
      <c r="U131" s="178">
        <f t="shared" si="6"/>
        <v>2</v>
      </c>
      <c r="V131" s="178">
        <f t="shared" si="6"/>
        <v>0</v>
      </c>
      <c r="W131" s="178">
        <f t="shared" si="6"/>
        <v>0</v>
      </c>
      <c r="X131" s="178">
        <f t="shared" si="6"/>
        <v>0</v>
      </c>
      <c r="Y131" s="178">
        <f t="shared" si="7"/>
        <v>39</v>
      </c>
    </row>
    <row r="132" spans="1:25" ht="14.25" customHeight="1">
      <c r="N132" s="84"/>
      <c r="O132" s="84"/>
    </row>
    <row r="133" spans="1:25" ht="14.25" customHeight="1">
      <c r="N133" s="84"/>
      <c r="O133" s="84"/>
    </row>
    <row r="134" spans="1:25" ht="14.25" customHeight="1">
      <c r="N134" s="84"/>
      <c r="O134" s="84"/>
    </row>
    <row r="135" spans="1:25" ht="14.25" customHeight="1">
      <c r="N135" s="84"/>
      <c r="O135" s="84"/>
    </row>
    <row r="136" spans="1:25" ht="14.25" customHeight="1">
      <c r="N136" s="84"/>
      <c r="O136" s="84"/>
    </row>
    <row r="137" spans="1:25" ht="14.25" customHeight="1">
      <c r="N137" s="84"/>
      <c r="O137" s="84"/>
    </row>
    <row r="138" spans="1:25" ht="14.25" customHeight="1">
      <c r="N138" s="84"/>
      <c r="O138" s="84"/>
    </row>
    <row r="139" spans="1:25" ht="14.25" customHeight="1">
      <c r="N139" s="84"/>
      <c r="O139" s="84"/>
    </row>
    <row r="140" spans="1:25" ht="14.25" customHeight="1">
      <c r="N140" s="84"/>
      <c r="O140" s="84"/>
    </row>
    <row r="141" spans="1:25" ht="14.25" customHeight="1">
      <c r="N141" s="84"/>
      <c r="O141" s="84"/>
    </row>
    <row r="142" spans="1:25" ht="14.25" customHeight="1">
      <c r="N142" s="84"/>
      <c r="O142" s="84"/>
    </row>
    <row r="143" spans="1:25" ht="14.25" customHeight="1">
      <c r="N143" s="84"/>
      <c r="O143" s="84"/>
    </row>
    <row r="144" spans="1:25" ht="14.25" customHeight="1">
      <c r="N144" s="84"/>
      <c r="O144" s="84"/>
    </row>
    <row r="145" spans="14:15" ht="14.25" customHeight="1">
      <c r="N145" s="84"/>
      <c r="O145" s="84"/>
    </row>
    <row r="146" spans="14:15" ht="14.25" customHeight="1">
      <c r="N146" s="84"/>
      <c r="O146" s="84"/>
    </row>
    <row r="147" spans="14:15" ht="14.25" customHeight="1">
      <c r="N147" s="84"/>
      <c r="O147" s="84"/>
    </row>
    <row r="148" spans="14:15" ht="14.25" customHeight="1">
      <c r="N148" s="84"/>
      <c r="O148" s="84"/>
    </row>
    <row r="149" spans="14:15" ht="14.25" customHeight="1">
      <c r="N149" s="84"/>
      <c r="O149" s="84"/>
    </row>
    <row r="150" spans="14:15" ht="14.25" customHeight="1">
      <c r="N150" s="84"/>
      <c r="O150" s="84"/>
    </row>
    <row r="151" spans="14:15" ht="14.25" customHeight="1">
      <c r="N151" s="84"/>
      <c r="O151" s="84"/>
    </row>
    <row r="152" spans="14:15" ht="14.25" customHeight="1">
      <c r="N152" s="84"/>
      <c r="O152" s="84"/>
    </row>
    <row r="153" spans="14:15" ht="14.25" customHeight="1">
      <c r="N153" s="84"/>
      <c r="O153" s="84"/>
    </row>
    <row r="154" spans="14:15" ht="14.25" customHeight="1">
      <c r="N154" s="84"/>
      <c r="O154" s="84"/>
    </row>
    <row r="155" spans="14:15" ht="14.25" customHeight="1">
      <c r="N155" s="84"/>
      <c r="O155" s="84"/>
    </row>
    <row r="156" spans="14:15" ht="14.25" customHeight="1">
      <c r="N156" s="84"/>
      <c r="O156" s="84"/>
    </row>
    <row r="157" spans="14:15" ht="14.25" customHeight="1">
      <c r="N157" s="84"/>
      <c r="O157" s="84"/>
    </row>
    <row r="158" spans="14:15" ht="14.25" customHeight="1">
      <c r="N158" s="84"/>
      <c r="O158" s="84"/>
    </row>
    <row r="159" spans="14:15" ht="14.25" customHeight="1">
      <c r="N159" s="84"/>
      <c r="O159" s="84"/>
    </row>
    <row r="160" spans="14:15" ht="14.25" customHeight="1">
      <c r="N160" s="84"/>
      <c r="O160" s="84"/>
    </row>
    <row r="161" spans="14:15" ht="14.25" customHeight="1">
      <c r="N161" s="84"/>
      <c r="O161" s="84"/>
    </row>
    <row r="162" spans="14:15" ht="14.25" customHeight="1">
      <c r="N162" s="84"/>
      <c r="O162" s="84"/>
    </row>
    <row r="163" spans="14:15" ht="14.25" customHeight="1">
      <c r="N163" s="84"/>
      <c r="O163" s="84"/>
    </row>
    <row r="164" spans="14:15" ht="14.25" customHeight="1">
      <c r="N164" s="84"/>
      <c r="O164" s="84"/>
    </row>
    <row r="165" spans="14:15" ht="14.25" customHeight="1">
      <c r="N165" s="84"/>
      <c r="O165" s="84"/>
    </row>
    <row r="166" spans="14:15" ht="14.25" customHeight="1">
      <c r="N166" s="84"/>
      <c r="O166" s="84"/>
    </row>
    <row r="167" spans="14:15" ht="14.25" customHeight="1">
      <c r="N167" s="84"/>
      <c r="O167" s="84"/>
    </row>
    <row r="168" spans="14:15" ht="14.25" customHeight="1">
      <c r="N168" s="84"/>
      <c r="O168" s="84"/>
    </row>
    <row r="169" spans="14:15" ht="14.25" customHeight="1">
      <c r="N169" s="84"/>
      <c r="O169" s="84"/>
    </row>
    <row r="170" spans="14:15" ht="14.25" customHeight="1">
      <c r="N170" s="84"/>
      <c r="O170" s="84"/>
    </row>
    <row r="171" spans="14:15" ht="14.25" customHeight="1">
      <c r="N171" s="84"/>
      <c r="O171" s="84"/>
    </row>
    <row r="172" spans="14:15" ht="14.25" customHeight="1">
      <c r="N172" s="84"/>
      <c r="O172" s="84"/>
    </row>
    <row r="173" spans="14:15" ht="14.25" customHeight="1">
      <c r="N173" s="84"/>
      <c r="O173" s="84"/>
    </row>
    <row r="174" spans="14:15" ht="14.25" customHeight="1">
      <c r="N174" s="84"/>
      <c r="O174" s="84"/>
    </row>
    <row r="175" spans="14:15" ht="14.25" customHeight="1">
      <c r="N175" s="84"/>
      <c r="O175" s="84"/>
    </row>
    <row r="176" spans="14:15" ht="14.25" customHeight="1">
      <c r="N176" s="84"/>
      <c r="O176" s="84"/>
    </row>
    <row r="177" spans="14:15" ht="14.25" customHeight="1">
      <c r="N177" s="84"/>
      <c r="O177" s="84"/>
    </row>
    <row r="178" spans="14:15" ht="14.25" customHeight="1">
      <c r="N178" s="84"/>
      <c r="O178" s="84"/>
    </row>
    <row r="179" spans="14:15" ht="14.25" customHeight="1">
      <c r="N179" s="84"/>
      <c r="O179" s="84"/>
    </row>
    <row r="180" spans="14:15" ht="14.25" customHeight="1">
      <c r="N180" s="84"/>
      <c r="O180" s="84"/>
    </row>
    <row r="181" spans="14:15" ht="14.25" customHeight="1">
      <c r="N181" s="84"/>
      <c r="O181" s="84"/>
    </row>
    <row r="182" spans="14:15" ht="14.25" customHeight="1">
      <c r="N182" s="84"/>
      <c r="O182" s="84"/>
    </row>
    <row r="183" spans="14:15" ht="14.25" customHeight="1">
      <c r="N183" s="84"/>
      <c r="O183" s="84"/>
    </row>
    <row r="184" spans="14:15" ht="14.25" customHeight="1">
      <c r="N184" s="84"/>
      <c r="O184" s="84"/>
    </row>
    <row r="185" spans="14:15" ht="14.25" customHeight="1">
      <c r="N185" s="84"/>
      <c r="O185" s="84"/>
    </row>
    <row r="186" spans="14:15" ht="14.25" customHeight="1">
      <c r="N186" s="84"/>
      <c r="O186" s="84"/>
    </row>
    <row r="187" spans="14:15" ht="14.25" customHeight="1">
      <c r="N187" s="84"/>
      <c r="O187" s="84"/>
    </row>
    <row r="188" spans="14:15" ht="14.25" customHeight="1">
      <c r="N188" s="84"/>
      <c r="O188" s="84"/>
    </row>
    <row r="189" spans="14:15" ht="14.25" customHeight="1">
      <c r="N189" s="84"/>
      <c r="O189" s="84"/>
    </row>
    <row r="190" spans="14:15" ht="14.25" customHeight="1">
      <c r="N190" s="84"/>
      <c r="O190" s="84"/>
    </row>
    <row r="191" spans="14:15" ht="14.25" customHeight="1">
      <c r="N191" s="84"/>
      <c r="O191" s="84"/>
    </row>
    <row r="192" spans="14:15" ht="14.25" customHeight="1">
      <c r="N192" s="84"/>
      <c r="O192" s="84"/>
    </row>
    <row r="193" spans="14:15" ht="14.25" customHeight="1">
      <c r="N193" s="84"/>
      <c r="O193" s="84"/>
    </row>
    <row r="194" spans="14:15" ht="14.25" customHeight="1">
      <c r="N194" s="84"/>
      <c r="O194" s="84"/>
    </row>
    <row r="195" spans="14:15" ht="14.25" customHeight="1">
      <c r="N195" s="84"/>
      <c r="O195" s="84"/>
    </row>
    <row r="196" spans="14:15" ht="14.25" customHeight="1">
      <c r="N196" s="84"/>
      <c r="O196" s="84"/>
    </row>
    <row r="197" spans="14:15" ht="14.25" customHeight="1">
      <c r="N197" s="84"/>
      <c r="O197" s="84"/>
    </row>
    <row r="198" spans="14:15" ht="14.25" customHeight="1">
      <c r="N198" s="84"/>
      <c r="O198" s="84"/>
    </row>
    <row r="199" spans="14:15" ht="14.25" customHeight="1">
      <c r="N199" s="84"/>
      <c r="O199" s="84"/>
    </row>
    <row r="200" spans="14:15" ht="14.25" customHeight="1">
      <c r="N200" s="84"/>
      <c r="O200" s="84"/>
    </row>
    <row r="201" spans="14:15" ht="14.25" customHeight="1">
      <c r="N201" s="84"/>
      <c r="O201" s="84"/>
    </row>
    <row r="202" spans="14:15" ht="14.25" customHeight="1">
      <c r="N202" s="84"/>
      <c r="O202" s="84"/>
    </row>
    <row r="203" spans="14:15" ht="14.25" customHeight="1">
      <c r="N203" s="84"/>
      <c r="O203" s="84"/>
    </row>
    <row r="204" spans="14:15" ht="14.25" customHeight="1">
      <c r="N204" s="84"/>
      <c r="O204" s="84"/>
    </row>
    <row r="205" spans="14:15" ht="14.25" customHeight="1">
      <c r="N205" s="84"/>
      <c r="O205" s="84"/>
    </row>
    <row r="206" spans="14:15" ht="14.25" customHeight="1">
      <c r="N206" s="84"/>
      <c r="O206" s="84"/>
    </row>
    <row r="207" spans="14:15" ht="14.25" customHeight="1">
      <c r="N207" s="84"/>
      <c r="O207" s="84"/>
    </row>
    <row r="208" spans="14:15" ht="14.25" customHeight="1">
      <c r="N208" s="84"/>
      <c r="O208" s="84"/>
    </row>
    <row r="209" spans="1:24" ht="14.25" customHeight="1">
      <c r="N209" s="84"/>
      <c r="O209" s="84"/>
    </row>
    <row r="210" spans="1:24" ht="14.25" customHeight="1">
      <c r="N210" s="84"/>
      <c r="O210" s="84"/>
    </row>
    <row r="211" spans="1:24" ht="14.25" customHeight="1">
      <c r="B211" s="59" t="s">
        <v>47</v>
      </c>
      <c r="C211" s="59" t="s">
        <v>701</v>
      </c>
      <c r="D211" s="59" t="s">
        <v>36</v>
      </c>
      <c r="E211" s="60" t="s">
        <v>39</v>
      </c>
      <c r="F211" s="59" t="s">
        <v>702</v>
      </c>
      <c r="G211" s="59" t="s">
        <v>703</v>
      </c>
      <c r="H211" s="59" t="s">
        <v>704</v>
      </c>
      <c r="I211" s="59" t="s">
        <v>705</v>
      </c>
      <c r="J211" s="59" t="s">
        <v>706</v>
      </c>
      <c r="K211" s="59" t="s">
        <v>707</v>
      </c>
      <c r="L211" s="59" t="s">
        <v>708</v>
      </c>
      <c r="M211" s="59" t="s">
        <v>709</v>
      </c>
      <c r="N211" s="142" t="s">
        <v>710</v>
      </c>
      <c r="O211" s="142" t="s">
        <v>73</v>
      </c>
      <c r="P211" s="59" t="s">
        <v>8</v>
      </c>
      <c r="Q211" s="59" t="s">
        <v>33</v>
      </c>
      <c r="R211" s="59" t="s">
        <v>70</v>
      </c>
      <c r="S211" s="59" t="s">
        <v>711</v>
      </c>
      <c r="T211" s="59" t="s">
        <v>712</v>
      </c>
      <c r="U211" s="59" t="s">
        <v>713</v>
      </c>
      <c r="V211" s="59" t="s">
        <v>714</v>
      </c>
      <c r="W211" s="59"/>
      <c r="X211" s="59" t="s">
        <v>715</v>
      </c>
    </row>
    <row r="212" spans="1:24" ht="14.25" customHeight="1">
      <c r="A212" s="61" t="s">
        <v>111</v>
      </c>
      <c r="B212" s="61" t="e">
        <f t="shared" ref="B212:V212" si="8">+SUMIF(#REF!,B$211,#REF!)</f>
        <v>#REF!</v>
      </c>
      <c r="C212" s="61" t="e">
        <f t="shared" si="8"/>
        <v>#REF!</v>
      </c>
      <c r="D212" s="61" t="e">
        <f t="shared" si="8"/>
        <v>#REF!</v>
      </c>
      <c r="E212" s="61" t="e">
        <f t="shared" si="8"/>
        <v>#REF!</v>
      </c>
      <c r="F212" s="61" t="e">
        <f t="shared" si="8"/>
        <v>#REF!</v>
      </c>
      <c r="G212" s="61" t="e">
        <f t="shared" si="8"/>
        <v>#REF!</v>
      </c>
      <c r="H212" s="61" t="e">
        <f t="shared" si="8"/>
        <v>#REF!</v>
      </c>
      <c r="I212" s="61" t="e">
        <f t="shared" si="8"/>
        <v>#REF!</v>
      </c>
      <c r="J212" s="61" t="e">
        <f t="shared" si="8"/>
        <v>#REF!</v>
      </c>
      <c r="K212" s="61" t="e">
        <f t="shared" si="8"/>
        <v>#REF!</v>
      </c>
      <c r="L212" s="61" t="e">
        <f t="shared" si="8"/>
        <v>#REF!</v>
      </c>
      <c r="M212" s="61" t="e">
        <f t="shared" si="8"/>
        <v>#REF!</v>
      </c>
      <c r="N212" s="84" t="e">
        <f t="shared" si="8"/>
        <v>#REF!</v>
      </c>
      <c r="O212" s="84" t="e">
        <f t="shared" si="8"/>
        <v>#REF!</v>
      </c>
      <c r="P212" s="61" t="e">
        <f t="shared" si="8"/>
        <v>#REF!</v>
      </c>
      <c r="Q212" s="61" t="e">
        <f t="shared" si="8"/>
        <v>#REF!</v>
      </c>
      <c r="R212" s="61" t="e">
        <f t="shared" si="8"/>
        <v>#REF!</v>
      </c>
      <c r="S212" s="61" t="e">
        <f t="shared" si="8"/>
        <v>#REF!</v>
      </c>
      <c r="T212" s="61" t="e">
        <f t="shared" si="8"/>
        <v>#REF!</v>
      </c>
      <c r="U212" s="61" t="e">
        <f t="shared" si="8"/>
        <v>#REF!</v>
      </c>
      <c r="V212" s="61" t="e">
        <f t="shared" si="8"/>
        <v>#REF!</v>
      </c>
      <c r="W212" s="61"/>
      <c r="X212" s="61" t="e">
        <f>+SUMIF(#REF!,X$211,#REF!)</f>
        <v>#REF!</v>
      </c>
    </row>
    <row r="213" spans="1:24" ht="14.25" customHeight="1">
      <c r="A213" s="61" t="s">
        <v>115</v>
      </c>
      <c r="B213" s="61">
        <f t="shared" ref="B213:V213" si="9">+SUMIF($H$3:$H$11,B$211,$M$3:$M$11)</f>
        <v>0</v>
      </c>
      <c r="C213" s="61">
        <f t="shared" si="9"/>
        <v>0</v>
      </c>
      <c r="D213" s="61">
        <f t="shared" si="9"/>
        <v>0</v>
      </c>
      <c r="E213" s="61">
        <f t="shared" si="9"/>
        <v>0</v>
      </c>
      <c r="F213" s="61">
        <f t="shared" si="9"/>
        <v>0</v>
      </c>
      <c r="G213" s="61">
        <f t="shared" si="9"/>
        <v>0</v>
      </c>
      <c r="H213" s="61">
        <f t="shared" si="9"/>
        <v>0</v>
      </c>
      <c r="I213" s="61">
        <f t="shared" si="9"/>
        <v>0</v>
      </c>
      <c r="J213" s="61">
        <f t="shared" si="9"/>
        <v>0</v>
      </c>
      <c r="K213" s="61">
        <f t="shared" si="9"/>
        <v>0</v>
      </c>
      <c r="L213" s="61">
        <f t="shared" si="9"/>
        <v>0</v>
      </c>
      <c r="M213" s="61">
        <f t="shared" si="9"/>
        <v>0</v>
      </c>
      <c r="N213" s="84">
        <f t="shared" si="9"/>
        <v>0</v>
      </c>
      <c r="O213" s="84">
        <f t="shared" si="9"/>
        <v>0</v>
      </c>
      <c r="P213" s="61">
        <f t="shared" si="9"/>
        <v>0</v>
      </c>
      <c r="Q213" s="61">
        <f t="shared" si="9"/>
        <v>11</v>
      </c>
      <c r="R213" s="61">
        <f t="shared" si="9"/>
        <v>0</v>
      </c>
      <c r="S213" s="61">
        <f t="shared" si="9"/>
        <v>0</v>
      </c>
      <c r="T213" s="61">
        <f t="shared" si="9"/>
        <v>0</v>
      </c>
      <c r="U213" s="61">
        <f t="shared" si="9"/>
        <v>0</v>
      </c>
      <c r="V213" s="61">
        <f t="shared" si="9"/>
        <v>0</v>
      </c>
      <c r="W213" s="61"/>
      <c r="X213" s="61">
        <f>+SUMIF($H$3:$H$11,X$211,$M$3:$M$11)</f>
        <v>0</v>
      </c>
    </row>
    <row r="214" spans="1:24" ht="14.25" customHeight="1">
      <c r="A214" s="61" t="s">
        <v>109</v>
      </c>
      <c r="B214" s="61" t="e">
        <f t="shared" ref="B214:V214" si="10">+SUMIF(#REF!,B$211,#REF!)</f>
        <v>#REF!</v>
      </c>
      <c r="C214" s="61" t="e">
        <f t="shared" si="10"/>
        <v>#REF!</v>
      </c>
      <c r="D214" s="61" t="e">
        <f t="shared" si="10"/>
        <v>#REF!</v>
      </c>
      <c r="E214" s="61" t="e">
        <f t="shared" si="10"/>
        <v>#REF!</v>
      </c>
      <c r="F214" s="61" t="e">
        <f t="shared" si="10"/>
        <v>#REF!</v>
      </c>
      <c r="G214" s="61" t="e">
        <f t="shared" si="10"/>
        <v>#REF!</v>
      </c>
      <c r="H214" s="61" t="e">
        <f t="shared" si="10"/>
        <v>#REF!</v>
      </c>
      <c r="I214" s="61" t="e">
        <f t="shared" si="10"/>
        <v>#REF!</v>
      </c>
      <c r="J214" s="61" t="e">
        <f t="shared" si="10"/>
        <v>#REF!</v>
      </c>
      <c r="K214" s="61" t="e">
        <f t="shared" si="10"/>
        <v>#REF!</v>
      </c>
      <c r="L214" s="61" t="e">
        <f t="shared" si="10"/>
        <v>#REF!</v>
      </c>
      <c r="M214" s="61" t="e">
        <f t="shared" si="10"/>
        <v>#REF!</v>
      </c>
      <c r="N214" s="84" t="e">
        <f t="shared" si="10"/>
        <v>#REF!</v>
      </c>
      <c r="O214" s="84" t="e">
        <f t="shared" si="10"/>
        <v>#REF!</v>
      </c>
      <c r="P214" s="61" t="e">
        <f t="shared" si="10"/>
        <v>#REF!</v>
      </c>
      <c r="Q214" s="61" t="e">
        <f t="shared" si="10"/>
        <v>#REF!</v>
      </c>
      <c r="R214" s="61" t="e">
        <f t="shared" si="10"/>
        <v>#REF!</v>
      </c>
      <c r="S214" s="61" t="e">
        <f t="shared" si="10"/>
        <v>#REF!</v>
      </c>
      <c r="T214" s="61" t="e">
        <f t="shared" si="10"/>
        <v>#REF!</v>
      </c>
      <c r="U214" s="61" t="e">
        <f t="shared" si="10"/>
        <v>#REF!</v>
      </c>
      <c r="V214" s="61" t="e">
        <f t="shared" si="10"/>
        <v>#REF!</v>
      </c>
      <c r="W214" s="61"/>
      <c r="X214" s="61" t="e">
        <f>+SUMIF(#REF!,X$211,#REF!)</f>
        <v>#REF!</v>
      </c>
    </row>
    <row r="215" spans="1:24" ht="14.25" customHeight="1">
      <c r="A215" s="61" t="s">
        <v>113</v>
      </c>
      <c r="B215" s="61">
        <f t="shared" ref="B215:V215" si="11">+SUMIF($H$12:$H$59,B$211,$M$12:$M$59)</f>
        <v>0</v>
      </c>
      <c r="C215" s="61">
        <f t="shared" si="11"/>
        <v>0</v>
      </c>
      <c r="D215" s="61">
        <f t="shared" si="11"/>
        <v>0</v>
      </c>
      <c r="E215" s="61">
        <f t="shared" si="11"/>
        <v>0</v>
      </c>
      <c r="F215" s="61">
        <f t="shared" si="11"/>
        <v>0</v>
      </c>
      <c r="G215" s="61">
        <f t="shared" si="11"/>
        <v>0</v>
      </c>
      <c r="H215" s="61">
        <f t="shared" si="11"/>
        <v>0</v>
      </c>
      <c r="I215" s="61">
        <f t="shared" si="11"/>
        <v>0</v>
      </c>
      <c r="J215" s="61">
        <f t="shared" si="11"/>
        <v>0</v>
      </c>
      <c r="K215" s="61">
        <f t="shared" si="11"/>
        <v>0</v>
      </c>
      <c r="L215" s="61">
        <f t="shared" si="11"/>
        <v>0</v>
      </c>
      <c r="M215" s="61">
        <f t="shared" si="11"/>
        <v>0</v>
      </c>
      <c r="N215" s="84">
        <f t="shared" si="11"/>
        <v>0</v>
      </c>
      <c r="O215" s="84">
        <f t="shared" si="11"/>
        <v>0</v>
      </c>
      <c r="P215" s="61">
        <f t="shared" si="11"/>
        <v>0</v>
      </c>
      <c r="Q215" s="61">
        <f t="shared" si="11"/>
        <v>6</v>
      </c>
      <c r="R215" s="61">
        <f t="shared" si="11"/>
        <v>0</v>
      </c>
      <c r="S215" s="61">
        <f t="shared" si="11"/>
        <v>0</v>
      </c>
      <c r="T215" s="61">
        <f t="shared" si="11"/>
        <v>0</v>
      </c>
      <c r="U215" s="61">
        <f t="shared" si="11"/>
        <v>0</v>
      </c>
      <c r="V215" s="61">
        <f t="shared" si="11"/>
        <v>0</v>
      </c>
      <c r="W215" s="61"/>
      <c r="X215" s="61">
        <f>+SUMIF($H$12:$H$59,X$211,$M$12:$M$59)</f>
        <v>0</v>
      </c>
    </row>
    <row r="216" spans="1:24" ht="14.25" customHeight="1">
      <c r="A216" s="61" t="s">
        <v>688</v>
      </c>
      <c r="B216" s="61" t="e">
        <f t="shared" ref="B216:V216" si="12">SUM(B212:B215)</f>
        <v>#REF!</v>
      </c>
      <c r="C216" s="61" t="e">
        <f t="shared" si="12"/>
        <v>#REF!</v>
      </c>
      <c r="D216" s="61" t="e">
        <f t="shared" si="12"/>
        <v>#REF!</v>
      </c>
      <c r="E216" s="61" t="e">
        <f t="shared" si="12"/>
        <v>#REF!</v>
      </c>
      <c r="F216" s="61" t="e">
        <f t="shared" si="12"/>
        <v>#REF!</v>
      </c>
      <c r="G216" s="61" t="e">
        <f t="shared" si="12"/>
        <v>#REF!</v>
      </c>
      <c r="H216" s="61" t="e">
        <f t="shared" si="12"/>
        <v>#REF!</v>
      </c>
      <c r="I216" s="61" t="e">
        <f t="shared" si="12"/>
        <v>#REF!</v>
      </c>
      <c r="J216" s="61" t="e">
        <f t="shared" si="12"/>
        <v>#REF!</v>
      </c>
      <c r="K216" s="61" t="e">
        <f t="shared" si="12"/>
        <v>#REF!</v>
      </c>
      <c r="L216" s="61" t="e">
        <f t="shared" si="12"/>
        <v>#REF!</v>
      </c>
      <c r="M216" s="61" t="e">
        <f t="shared" si="12"/>
        <v>#REF!</v>
      </c>
      <c r="N216" s="84" t="e">
        <f t="shared" si="12"/>
        <v>#REF!</v>
      </c>
      <c r="O216" s="84" t="e">
        <f t="shared" si="12"/>
        <v>#REF!</v>
      </c>
      <c r="P216" s="61" t="e">
        <f t="shared" si="12"/>
        <v>#REF!</v>
      </c>
      <c r="Q216" s="61" t="e">
        <f t="shared" si="12"/>
        <v>#REF!</v>
      </c>
      <c r="R216" s="61" t="e">
        <f t="shared" si="12"/>
        <v>#REF!</v>
      </c>
      <c r="S216" s="61" t="e">
        <f t="shared" si="12"/>
        <v>#REF!</v>
      </c>
      <c r="T216" s="61" t="e">
        <f t="shared" si="12"/>
        <v>#REF!</v>
      </c>
      <c r="U216" s="61" t="e">
        <f t="shared" si="12"/>
        <v>#REF!</v>
      </c>
      <c r="V216" s="61" t="e">
        <f t="shared" si="12"/>
        <v>#REF!</v>
      </c>
      <c r="W216" s="61"/>
      <c r="X216" s="61" t="e">
        <f>SUM(X212:X215)</f>
        <v>#REF!</v>
      </c>
    </row>
    <row r="217" spans="1:24" ht="14.25" customHeight="1">
      <c r="N217" s="84"/>
      <c r="O217" s="84"/>
    </row>
    <row r="218" spans="1:24" ht="14.25" customHeight="1">
      <c r="N218" s="84"/>
      <c r="O218" s="84"/>
    </row>
    <row r="219" spans="1:24" ht="14.25" customHeight="1">
      <c r="N219" s="84"/>
      <c r="O219" s="84"/>
    </row>
    <row r="220" spans="1:24" ht="14.25" customHeight="1">
      <c r="N220" s="84"/>
      <c r="O220" s="84"/>
    </row>
    <row r="221" spans="1:24" ht="14.25" customHeight="1">
      <c r="N221" s="84"/>
      <c r="O221" s="84"/>
    </row>
    <row r="222" spans="1:24" ht="14.25" customHeight="1">
      <c r="N222" s="84"/>
      <c r="O222" s="84"/>
    </row>
    <row r="223" spans="1:24" ht="14.25" customHeight="1">
      <c r="N223" s="84"/>
      <c r="O223" s="84"/>
    </row>
    <row r="224" spans="1:24" ht="14.25" customHeight="1">
      <c r="N224" s="84"/>
      <c r="O224" s="84"/>
    </row>
    <row r="225" spans="14:15" ht="14.25" customHeight="1">
      <c r="N225" s="84"/>
      <c r="O225" s="84"/>
    </row>
    <row r="226" spans="14:15" ht="14.25" customHeight="1">
      <c r="N226" s="84"/>
      <c r="O226" s="84"/>
    </row>
    <row r="227" spans="14:15" ht="14.25" customHeight="1">
      <c r="N227" s="84"/>
      <c r="O227" s="84"/>
    </row>
    <row r="228" spans="14:15" ht="14.25" customHeight="1">
      <c r="N228" s="84"/>
      <c r="O228" s="84"/>
    </row>
    <row r="229" spans="14:15" ht="14.25" customHeight="1">
      <c r="N229" s="84"/>
      <c r="O229" s="84"/>
    </row>
    <row r="230" spans="14:15" ht="14.25" customHeight="1">
      <c r="N230" s="84"/>
      <c r="O230" s="84"/>
    </row>
    <row r="231" spans="14:15" ht="14.25" customHeight="1">
      <c r="N231" s="84"/>
      <c r="O231" s="84"/>
    </row>
    <row r="232" spans="14:15" ht="14.25" customHeight="1">
      <c r="N232" s="84"/>
      <c r="O232" s="84"/>
    </row>
    <row r="233" spans="14:15" ht="14.25" customHeight="1">
      <c r="N233" s="84"/>
      <c r="O233" s="84"/>
    </row>
    <row r="234" spans="14:15" ht="14.25" customHeight="1">
      <c r="N234" s="84"/>
      <c r="O234" s="84"/>
    </row>
    <row r="235" spans="14:15" ht="14.25" customHeight="1">
      <c r="N235" s="84"/>
      <c r="O235" s="84"/>
    </row>
    <row r="236" spans="14:15" ht="14.25" customHeight="1">
      <c r="N236" s="84"/>
      <c r="O236" s="84"/>
    </row>
    <row r="237" spans="14:15" ht="14.25" customHeight="1">
      <c r="N237" s="84"/>
      <c r="O237" s="84"/>
    </row>
    <row r="238" spans="14:15" ht="14.25" customHeight="1">
      <c r="N238" s="84"/>
      <c r="O238" s="84"/>
    </row>
    <row r="239" spans="14:15" ht="14.25" customHeight="1">
      <c r="N239" s="84"/>
      <c r="O239" s="84"/>
    </row>
    <row r="240" spans="14:15" ht="14.25" customHeight="1">
      <c r="N240" s="84"/>
      <c r="O240" s="84"/>
    </row>
    <row r="241" spans="14:15" ht="14.25" customHeight="1">
      <c r="N241" s="84"/>
      <c r="O241" s="84"/>
    </row>
    <row r="242" spans="14:15" ht="14.25" customHeight="1">
      <c r="N242" s="84"/>
      <c r="O242" s="84"/>
    </row>
    <row r="243" spans="14:15" ht="14.25" customHeight="1">
      <c r="N243" s="84"/>
      <c r="O243" s="84"/>
    </row>
    <row r="244" spans="14:15" ht="14.25" customHeight="1">
      <c r="N244" s="84"/>
      <c r="O244" s="84"/>
    </row>
    <row r="245" spans="14:15" ht="14.25" customHeight="1">
      <c r="N245" s="84"/>
      <c r="O245" s="84"/>
    </row>
    <row r="246" spans="14:15" ht="14.25" customHeight="1">
      <c r="N246" s="84"/>
      <c r="O246" s="84"/>
    </row>
    <row r="247" spans="14:15" ht="14.25" customHeight="1">
      <c r="N247" s="84"/>
      <c r="O247" s="84"/>
    </row>
    <row r="248" spans="14:15" ht="14.25" customHeight="1">
      <c r="N248" s="84"/>
      <c r="O248" s="84"/>
    </row>
    <row r="249" spans="14:15" ht="14.25" customHeight="1">
      <c r="N249" s="84"/>
      <c r="O249" s="84"/>
    </row>
    <row r="250" spans="14:15" ht="14.25" customHeight="1">
      <c r="N250" s="84"/>
      <c r="O250" s="84"/>
    </row>
    <row r="251" spans="14:15" ht="14.25" customHeight="1">
      <c r="N251" s="84"/>
      <c r="O251" s="84"/>
    </row>
    <row r="252" spans="14:15" ht="14.25" customHeight="1">
      <c r="N252" s="84"/>
      <c r="O252" s="84"/>
    </row>
    <row r="253" spans="14:15" ht="14.25" customHeight="1">
      <c r="N253" s="84"/>
      <c r="O253" s="84"/>
    </row>
    <row r="254" spans="14:15" ht="14.25" customHeight="1">
      <c r="N254" s="84"/>
      <c r="O254" s="84"/>
    </row>
    <row r="255" spans="14:15" ht="14.25" customHeight="1">
      <c r="N255" s="84"/>
      <c r="O255" s="84"/>
    </row>
    <row r="256" spans="14:15" ht="14.25" customHeight="1">
      <c r="N256" s="84"/>
      <c r="O256" s="84"/>
    </row>
    <row r="257" spans="14:15" ht="14.25" customHeight="1">
      <c r="N257" s="84"/>
      <c r="O257" s="84"/>
    </row>
    <row r="258" spans="14:15" ht="14.25" customHeight="1">
      <c r="N258" s="84"/>
      <c r="O258" s="84"/>
    </row>
    <row r="259" spans="14:15" ht="14.25" customHeight="1">
      <c r="N259" s="84"/>
      <c r="O259" s="84"/>
    </row>
    <row r="260" spans="14:15" ht="14.25" customHeight="1">
      <c r="N260" s="84"/>
      <c r="O260" s="84"/>
    </row>
    <row r="261" spans="14:15" ht="14.25" customHeight="1">
      <c r="N261" s="84"/>
      <c r="O261" s="84"/>
    </row>
    <row r="262" spans="14:15" ht="14.25" customHeight="1">
      <c r="N262" s="84"/>
      <c r="O262" s="84"/>
    </row>
    <row r="263" spans="14:15" ht="14.25" customHeight="1">
      <c r="N263" s="84"/>
      <c r="O263" s="84"/>
    </row>
    <row r="264" spans="14:15" ht="14.25" customHeight="1">
      <c r="N264" s="84"/>
      <c r="O264" s="84"/>
    </row>
    <row r="265" spans="14:15" ht="14.25" customHeight="1">
      <c r="N265" s="84"/>
      <c r="O265" s="84"/>
    </row>
    <row r="266" spans="14:15" ht="14.25" customHeight="1">
      <c r="N266" s="84"/>
      <c r="O266" s="84"/>
    </row>
    <row r="267" spans="14:15" ht="14.25" customHeight="1">
      <c r="N267" s="84"/>
      <c r="O267" s="84"/>
    </row>
    <row r="268" spans="14:15" ht="14.25" customHeight="1">
      <c r="N268" s="84"/>
      <c r="O268" s="84"/>
    </row>
    <row r="269" spans="14:15" ht="14.25" customHeight="1">
      <c r="N269" s="84"/>
      <c r="O269" s="84"/>
    </row>
    <row r="270" spans="14:15" ht="14.25" customHeight="1">
      <c r="N270" s="84"/>
      <c r="O270" s="84"/>
    </row>
    <row r="271" spans="14:15" ht="14.25" customHeight="1">
      <c r="N271" s="84"/>
      <c r="O271" s="84"/>
    </row>
    <row r="272" spans="14:15" ht="14.25" customHeight="1">
      <c r="N272" s="84"/>
      <c r="O272" s="84"/>
    </row>
    <row r="273" spans="14:15" ht="14.25" customHeight="1">
      <c r="N273" s="84"/>
      <c r="O273" s="84"/>
    </row>
    <row r="274" spans="14:15" ht="14.25" customHeight="1">
      <c r="N274" s="84"/>
      <c r="O274" s="84"/>
    </row>
    <row r="275" spans="14:15" ht="14.25" customHeight="1">
      <c r="N275" s="84"/>
      <c r="O275" s="84"/>
    </row>
    <row r="276" spans="14:15" ht="14.25" customHeight="1">
      <c r="N276" s="84"/>
      <c r="O276" s="84"/>
    </row>
    <row r="277" spans="14:15" ht="14.25" customHeight="1">
      <c r="N277" s="84"/>
      <c r="O277" s="84"/>
    </row>
    <row r="278" spans="14:15" ht="14.25" customHeight="1">
      <c r="N278" s="84"/>
      <c r="O278" s="84"/>
    </row>
    <row r="279" spans="14:15" ht="14.25" customHeight="1">
      <c r="N279" s="84"/>
      <c r="O279" s="84"/>
    </row>
    <row r="280" spans="14:15" ht="14.25" customHeight="1">
      <c r="N280" s="84"/>
      <c r="O280" s="84"/>
    </row>
    <row r="281" spans="14:15" ht="14.25" customHeight="1">
      <c r="N281" s="84"/>
      <c r="O281" s="84"/>
    </row>
    <row r="282" spans="14:15" ht="14.25" customHeight="1">
      <c r="N282" s="84"/>
      <c r="O282" s="84"/>
    </row>
    <row r="283" spans="14:15" ht="14.25" customHeight="1">
      <c r="N283" s="84"/>
      <c r="O283" s="84"/>
    </row>
    <row r="284" spans="14:15" ht="14.25" customHeight="1">
      <c r="N284" s="84"/>
      <c r="O284" s="84"/>
    </row>
    <row r="285" spans="14:15" ht="14.25" customHeight="1">
      <c r="N285" s="84"/>
      <c r="O285" s="84"/>
    </row>
    <row r="286" spans="14:15" ht="14.25" customHeight="1">
      <c r="N286" s="84"/>
      <c r="O286" s="84"/>
    </row>
    <row r="287" spans="14:15" ht="14.25" customHeight="1">
      <c r="N287" s="84"/>
      <c r="O287" s="84"/>
    </row>
    <row r="288" spans="14:15" ht="14.25" customHeight="1">
      <c r="N288" s="84"/>
      <c r="O288" s="84"/>
    </row>
    <row r="289" spans="14:15" ht="14.25" customHeight="1">
      <c r="N289" s="84"/>
      <c r="O289" s="84"/>
    </row>
    <row r="290" spans="14:15" ht="14.25" customHeight="1">
      <c r="N290" s="84"/>
      <c r="O290" s="84"/>
    </row>
    <row r="291" spans="14:15" ht="14.25" customHeight="1">
      <c r="N291" s="84"/>
      <c r="O291" s="84"/>
    </row>
    <row r="292" spans="14:15" ht="14.25" customHeight="1">
      <c r="N292" s="84"/>
      <c r="O292" s="84"/>
    </row>
    <row r="293" spans="14:15" ht="14.25" customHeight="1">
      <c r="N293" s="84"/>
      <c r="O293" s="84"/>
    </row>
    <row r="294" spans="14:15" ht="14.25" customHeight="1">
      <c r="N294" s="84"/>
      <c r="O294" s="84"/>
    </row>
    <row r="295" spans="14:15" ht="14.25" customHeight="1">
      <c r="N295" s="84"/>
      <c r="O295" s="84"/>
    </row>
    <row r="296" spans="14:15" ht="14.25" customHeight="1">
      <c r="N296" s="84"/>
      <c r="O296" s="84"/>
    </row>
    <row r="297" spans="14:15" ht="14.25" customHeight="1">
      <c r="N297" s="84"/>
      <c r="O297" s="84"/>
    </row>
    <row r="298" spans="14:15" ht="14.25" customHeight="1">
      <c r="N298" s="84"/>
      <c r="O298" s="84"/>
    </row>
    <row r="299" spans="14:15" ht="14.25" customHeight="1">
      <c r="N299" s="84"/>
      <c r="O299" s="84"/>
    </row>
    <row r="300" spans="14:15" ht="14.25" customHeight="1">
      <c r="N300" s="84"/>
      <c r="O300" s="84"/>
    </row>
    <row r="301" spans="14:15" ht="14.25" customHeight="1">
      <c r="N301" s="84"/>
      <c r="O301" s="84"/>
    </row>
    <row r="302" spans="14:15" ht="14.25" customHeight="1">
      <c r="N302" s="84"/>
      <c r="O302" s="84"/>
    </row>
    <row r="303" spans="14:15" ht="14.25" customHeight="1">
      <c r="N303" s="84"/>
      <c r="O303" s="84"/>
    </row>
    <row r="304" spans="14:15" ht="14.25" customHeight="1">
      <c r="N304" s="84"/>
      <c r="O304" s="84"/>
    </row>
    <row r="305" spans="14:15" ht="14.25" customHeight="1">
      <c r="N305" s="84"/>
      <c r="O305" s="84"/>
    </row>
    <row r="306" spans="14:15" ht="14.25" customHeight="1">
      <c r="N306" s="84"/>
      <c r="O306" s="84"/>
    </row>
    <row r="307" spans="14:15" ht="14.25" customHeight="1">
      <c r="N307" s="84"/>
      <c r="O307" s="84"/>
    </row>
    <row r="308" spans="14:15" ht="14.25" customHeight="1">
      <c r="N308" s="84"/>
      <c r="O308" s="84"/>
    </row>
    <row r="309" spans="14:15" ht="14.25" customHeight="1">
      <c r="N309" s="84"/>
      <c r="O309" s="84"/>
    </row>
    <row r="310" spans="14:15" ht="14.25" customHeight="1">
      <c r="N310" s="84"/>
      <c r="O310" s="84"/>
    </row>
    <row r="311" spans="14:15" ht="14.25" customHeight="1">
      <c r="N311" s="84"/>
      <c r="O311" s="84"/>
    </row>
    <row r="312" spans="14:15" ht="14.25" customHeight="1">
      <c r="N312" s="84"/>
      <c r="O312" s="84"/>
    </row>
    <row r="313" spans="14:15" ht="14.25" customHeight="1">
      <c r="N313" s="84"/>
      <c r="O313" s="84"/>
    </row>
    <row r="314" spans="14:15" ht="14.25" customHeight="1">
      <c r="N314" s="84"/>
      <c r="O314" s="84"/>
    </row>
    <row r="315" spans="14:15" ht="14.25" customHeight="1">
      <c r="N315" s="84"/>
      <c r="O315" s="84"/>
    </row>
    <row r="316" spans="14:15" ht="14.25" customHeight="1">
      <c r="N316" s="84"/>
      <c r="O316" s="84"/>
    </row>
    <row r="317" spans="14:15" ht="14.25" customHeight="1">
      <c r="N317" s="84"/>
      <c r="O317" s="84"/>
    </row>
    <row r="318" spans="14:15" ht="14.25" customHeight="1">
      <c r="N318" s="84"/>
      <c r="O318" s="84"/>
    </row>
    <row r="319" spans="14:15" ht="14.25" customHeight="1">
      <c r="N319" s="84"/>
      <c r="O319" s="84"/>
    </row>
    <row r="320" spans="14:15" ht="14.25" customHeight="1">
      <c r="N320" s="84"/>
      <c r="O320" s="84"/>
    </row>
    <row r="321" spans="14:15" ht="14.25" customHeight="1">
      <c r="N321" s="84"/>
      <c r="O321" s="84"/>
    </row>
    <row r="322" spans="14:15" ht="14.25" customHeight="1">
      <c r="N322" s="84"/>
      <c r="O322" s="84"/>
    </row>
    <row r="323" spans="14:15" ht="14.25" customHeight="1">
      <c r="N323" s="84"/>
      <c r="O323" s="84"/>
    </row>
    <row r="324" spans="14:15" ht="14.25" customHeight="1">
      <c r="N324" s="84"/>
      <c r="O324" s="84"/>
    </row>
    <row r="325" spans="14:15" ht="14.25" customHeight="1">
      <c r="N325" s="84"/>
      <c r="O325" s="84"/>
    </row>
    <row r="326" spans="14:15" ht="14.25" customHeight="1">
      <c r="N326" s="84"/>
      <c r="O326" s="84"/>
    </row>
    <row r="327" spans="14:15" ht="14.25" customHeight="1">
      <c r="N327" s="84"/>
      <c r="O327" s="84"/>
    </row>
    <row r="328" spans="14:15" ht="14.25" customHeight="1">
      <c r="N328" s="84"/>
      <c r="O328" s="84"/>
    </row>
    <row r="329" spans="14:15" ht="14.25" customHeight="1">
      <c r="N329" s="84"/>
      <c r="O329" s="84"/>
    </row>
    <row r="330" spans="14:15" ht="14.25" customHeight="1">
      <c r="N330" s="84"/>
      <c r="O330" s="84"/>
    </row>
    <row r="331" spans="14:15" ht="14.25" customHeight="1">
      <c r="N331" s="84"/>
      <c r="O331" s="84"/>
    </row>
    <row r="332" spans="14:15" ht="14.25" customHeight="1">
      <c r="N332" s="84"/>
      <c r="O332" s="84"/>
    </row>
    <row r="333" spans="14:15" ht="14.25" customHeight="1">
      <c r="N333" s="84"/>
      <c r="O333" s="84"/>
    </row>
    <row r="334" spans="14:15" ht="14.25" customHeight="1">
      <c r="N334" s="84"/>
      <c r="O334" s="84"/>
    </row>
    <row r="335" spans="14:15" ht="14.25" customHeight="1">
      <c r="N335" s="84"/>
      <c r="O335" s="84"/>
    </row>
    <row r="336" spans="14:15" ht="14.25" customHeight="1">
      <c r="N336" s="84"/>
      <c r="O336" s="84"/>
    </row>
    <row r="337" spans="14:15" ht="14.25" customHeight="1">
      <c r="N337" s="84"/>
      <c r="O337" s="84"/>
    </row>
    <row r="338" spans="14:15" ht="14.25" customHeight="1">
      <c r="N338" s="84"/>
      <c r="O338" s="84"/>
    </row>
    <row r="339" spans="14:15" ht="14.25" customHeight="1">
      <c r="N339" s="84"/>
      <c r="O339" s="84"/>
    </row>
    <row r="340" spans="14:15" ht="14.25" customHeight="1">
      <c r="N340" s="84"/>
      <c r="O340" s="84"/>
    </row>
    <row r="341" spans="14:15" ht="14.25" customHeight="1">
      <c r="N341" s="84"/>
      <c r="O341" s="84"/>
    </row>
    <row r="342" spans="14:15" ht="14.25" customHeight="1">
      <c r="N342" s="84"/>
      <c r="O342" s="84"/>
    </row>
    <row r="343" spans="14:15" ht="14.25" customHeight="1">
      <c r="N343" s="84"/>
      <c r="O343" s="84"/>
    </row>
    <row r="344" spans="14:15" ht="14.25" customHeight="1">
      <c r="N344" s="84"/>
      <c r="O344" s="84"/>
    </row>
    <row r="345" spans="14:15" ht="14.25" customHeight="1">
      <c r="N345" s="84"/>
      <c r="O345" s="84"/>
    </row>
    <row r="346" spans="14:15" ht="14.25" customHeight="1">
      <c r="N346" s="84"/>
      <c r="O346" s="84"/>
    </row>
    <row r="347" spans="14:15" ht="14.25" customHeight="1">
      <c r="N347" s="84"/>
      <c r="O347" s="84"/>
    </row>
    <row r="348" spans="14:15" ht="14.25" customHeight="1">
      <c r="N348" s="84"/>
      <c r="O348" s="84"/>
    </row>
    <row r="349" spans="14:15" ht="14.25" customHeight="1">
      <c r="N349" s="84"/>
      <c r="O349" s="84"/>
    </row>
    <row r="350" spans="14:15" ht="14.25" customHeight="1">
      <c r="N350" s="84"/>
      <c r="O350" s="84"/>
    </row>
    <row r="351" spans="14:15" ht="14.25" customHeight="1">
      <c r="N351" s="84"/>
      <c r="O351" s="84"/>
    </row>
    <row r="352" spans="14:15" ht="14.25" customHeight="1">
      <c r="N352" s="84"/>
      <c r="O352" s="84"/>
    </row>
    <row r="353" spans="14:15" ht="14.25" customHeight="1">
      <c r="N353" s="84"/>
      <c r="O353" s="84"/>
    </row>
    <row r="354" spans="14:15" ht="14.25" customHeight="1">
      <c r="N354" s="84"/>
      <c r="O354" s="84"/>
    </row>
    <row r="355" spans="14:15" ht="14.25" customHeight="1">
      <c r="N355" s="84"/>
      <c r="O355" s="84"/>
    </row>
    <row r="356" spans="14:15" ht="14.25" customHeight="1">
      <c r="N356" s="84"/>
      <c r="O356" s="84"/>
    </row>
    <row r="357" spans="14:15" ht="14.25" customHeight="1">
      <c r="N357" s="84"/>
      <c r="O357" s="84"/>
    </row>
    <row r="358" spans="14:15" ht="14.25" customHeight="1">
      <c r="N358" s="84"/>
      <c r="O358" s="84"/>
    </row>
    <row r="359" spans="14:15" ht="14.25" customHeight="1">
      <c r="N359" s="84"/>
      <c r="O359" s="84"/>
    </row>
    <row r="360" spans="14:15" ht="14.25" customHeight="1">
      <c r="N360" s="84"/>
      <c r="O360" s="84"/>
    </row>
    <row r="361" spans="14:15" ht="14.25" customHeight="1">
      <c r="N361" s="84"/>
      <c r="O361" s="84"/>
    </row>
    <row r="362" spans="14:15" ht="14.25" customHeight="1">
      <c r="N362" s="84"/>
      <c r="O362" s="84"/>
    </row>
    <row r="363" spans="14:15" ht="14.25" customHeight="1">
      <c r="N363" s="84"/>
      <c r="O363" s="84"/>
    </row>
    <row r="364" spans="14:15" ht="14.25" customHeight="1">
      <c r="N364" s="84"/>
      <c r="O364" s="84"/>
    </row>
    <row r="365" spans="14:15" ht="14.25" customHeight="1">
      <c r="N365" s="84"/>
      <c r="O365" s="84"/>
    </row>
    <row r="366" spans="14:15" ht="14.25" customHeight="1">
      <c r="N366" s="84"/>
      <c r="O366" s="84"/>
    </row>
    <row r="367" spans="14:15" ht="14.25" customHeight="1">
      <c r="N367" s="84"/>
      <c r="O367" s="84"/>
    </row>
    <row r="368" spans="14:15" ht="14.25" customHeight="1">
      <c r="N368" s="84"/>
      <c r="O368" s="84"/>
    </row>
    <row r="369" spans="14:15" ht="14.25" customHeight="1">
      <c r="N369" s="84"/>
      <c r="O369" s="84"/>
    </row>
    <row r="370" spans="14:15" ht="14.25" customHeight="1">
      <c r="N370" s="84"/>
      <c r="O370" s="84"/>
    </row>
    <row r="371" spans="14:15" ht="14.25" customHeight="1">
      <c r="N371" s="84"/>
      <c r="O371" s="84"/>
    </row>
    <row r="372" spans="14:15" ht="14.25" customHeight="1">
      <c r="N372" s="84"/>
      <c r="O372" s="84"/>
    </row>
    <row r="373" spans="14:15" ht="14.25" customHeight="1">
      <c r="N373" s="84"/>
      <c r="O373" s="84"/>
    </row>
    <row r="374" spans="14:15" ht="14.25" customHeight="1">
      <c r="N374" s="84"/>
      <c r="O374" s="84"/>
    </row>
    <row r="375" spans="14:15" ht="14.25" customHeight="1">
      <c r="N375" s="84"/>
      <c r="O375" s="84"/>
    </row>
    <row r="376" spans="14:15" ht="14.25" customHeight="1">
      <c r="N376" s="84"/>
      <c r="O376" s="84"/>
    </row>
    <row r="377" spans="14:15" ht="14.25" customHeight="1">
      <c r="N377" s="84"/>
      <c r="O377" s="84"/>
    </row>
    <row r="378" spans="14:15" ht="14.25" customHeight="1">
      <c r="N378" s="84"/>
      <c r="O378" s="84"/>
    </row>
    <row r="379" spans="14:15" ht="14.25" customHeight="1">
      <c r="N379" s="84"/>
      <c r="O379" s="84"/>
    </row>
    <row r="380" spans="14:15" ht="14.25" customHeight="1">
      <c r="N380" s="84"/>
      <c r="O380" s="84"/>
    </row>
    <row r="381" spans="14:15" ht="14.25" customHeight="1">
      <c r="N381" s="84"/>
      <c r="O381" s="84"/>
    </row>
    <row r="382" spans="14:15" ht="14.25" customHeight="1">
      <c r="N382" s="84"/>
      <c r="O382" s="84"/>
    </row>
    <row r="383" spans="14:15" ht="14.25" customHeight="1">
      <c r="N383" s="84"/>
      <c r="O383" s="84"/>
    </row>
    <row r="384" spans="14:15" ht="14.25" customHeight="1">
      <c r="N384" s="84"/>
      <c r="O384" s="84"/>
    </row>
    <row r="385" spans="14:15" ht="14.25" customHeight="1">
      <c r="N385" s="84"/>
      <c r="O385" s="84"/>
    </row>
    <row r="386" spans="14:15" ht="14.25" customHeight="1">
      <c r="N386" s="84"/>
      <c r="O386" s="84"/>
    </row>
    <row r="387" spans="14:15" ht="14.25" customHeight="1">
      <c r="N387" s="84"/>
      <c r="O387" s="84"/>
    </row>
    <row r="388" spans="14:15" ht="14.25" customHeight="1">
      <c r="N388" s="84"/>
      <c r="O388" s="84"/>
    </row>
    <row r="389" spans="14:15" ht="14.25" customHeight="1">
      <c r="N389" s="84"/>
      <c r="O389" s="84"/>
    </row>
    <row r="390" spans="14:15" ht="14.25" customHeight="1">
      <c r="N390" s="84"/>
      <c r="O390" s="84"/>
    </row>
    <row r="391" spans="14:15" ht="14.25" customHeight="1">
      <c r="N391" s="84"/>
      <c r="O391" s="84"/>
    </row>
    <row r="392" spans="14:15" ht="14.25" customHeight="1">
      <c r="N392" s="84"/>
      <c r="O392" s="84"/>
    </row>
    <row r="393" spans="14:15" ht="14.25" customHeight="1">
      <c r="N393" s="84"/>
      <c r="O393" s="84"/>
    </row>
    <row r="394" spans="14:15" ht="14.25" customHeight="1">
      <c r="N394" s="84"/>
      <c r="O394" s="84"/>
    </row>
    <row r="395" spans="14:15" ht="14.25" customHeight="1">
      <c r="N395" s="84"/>
      <c r="O395" s="84"/>
    </row>
    <row r="396" spans="14:15" ht="14.25" customHeight="1">
      <c r="N396" s="84"/>
      <c r="O396" s="84"/>
    </row>
    <row r="397" spans="14:15" ht="14.25" customHeight="1">
      <c r="N397" s="84"/>
      <c r="O397" s="84"/>
    </row>
    <row r="398" spans="14:15" ht="14.25" customHeight="1">
      <c r="N398" s="84"/>
      <c r="O398" s="84"/>
    </row>
    <row r="399" spans="14:15" ht="14.25" customHeight="1">
      <c r="N399" s="84"/>
      <c r="O399" s="84"/>
    </row>
    <row r="400" spans="14:15" ht="14.25" customHeight="1">
      <c r="N400" s="84"/>
      <c r="O400" s="84"/>
    </row>
    <row r="401" spans="14:15" ht="14.25" customHeight="1">
      <c r="N401" s="84"/>
      <c r="O401" s="84"/>
    </row>
    <row r="402" spans="14:15" ht="14.25" customHeight="1">
      <c r="N402" s="84"/>
      <c r="O402" s="84"/>
    </row>
    <row r="403" spans="14:15" ht="14.25" customHeight="1">
      <c r="N403" s="84"/>
      <c r="O403" s="84"/>
    </row>
    <row r="404" spans="14:15" ht="14.25" customHeight="1">
      <c r="N404" s="84"/>
      <c r="O404" s="84"/>
    </row>
    <row r="405" spans="14:15" ht="14.25" customHeight="1">
      <c r="N405" s="84"/>
      <c r="O405" s="84"/>
    </row>
    <row r="406" spans="14:15" ht="14.25" customHeight="1">
      <c r="N406" s="84"/>
      <c r="O406" s="84"/>
    </row>
    <row r="407" spans="14:15" ht="14.25" customHeight="1">
      <c r="N407" s="84"/>
      <c r="O407" s="84"/>
    </row>
    <row r="408" spans="14:15" ht="14.25" customHeight="1">
      <c r="N408" s="84"/>
      <c r="O408" s="84"/>
    </row>
    <row r="409" spans="14:15" ht="14.25" customHeight="1">
      <c r="N409" s="84"/>
      <c r="O409" s="84"/>
    </row>
    <row r="410" spans="14:15" ht="14.25" customHeight="1">
      <c r="N410" s="84"/>
      <c r="O410" s="84"/>
    </row>
    <row r="411" spans="14:15" ht="14.25" customHeight="1">
      <c r="N411" s="84"/>
      <c r="O411" s="84"/>
    </row>
    <row r="412" spans="14:15" ht="14.25" customHeight="1">
      <c r="N412" s="84"/>
      <c r="O412" s="84"/>
    </row>
    <row r="413" spans="14:15" ht="14.25" customHeight="1">
      <c r="N413" s="84"/>
      <c r="O413" s="84"/>
    </row>
    <row r="414" spans="14:15" ht="14.25" customHeight="1">
      <c r="N414" s="84"/>
      <c r="O414" s="84"/>
    </row>
    <row r="415" spans="14:15" ht="14.25" customHeight="1">
      <c r="N415" s="84"/>
      <c r="O415" s="84"/>
    </row>
    <row r="416" spans="14:15" ht="14.25" customHeight="1">
      <c r="N416" s="84"/>
      <c r="O416" s="84"/>
    </row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</sheetData>
  <sortState xmlns:xlrd2="http://schemas.microsoft.com/office/spreadsheetml/2017/richdata2" ref="B78:O122">
    <sortCondition ref="K78:K122"/>
    <sortCondition descending="1" ref="N78:N122"/>
    <sortCondition descending="1" ref="O78:O122"/>
  </sortState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007"/>
  <sheetViews>
    <sheetView workbookViewId="0">
      <pane ySplit="2" topLeftCell="A162" activePane="bottomLeft" state="frozen"/>
      <selection pane="bottomLeft" activeCell="G174" sqref="G17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02" t="s">
        <v>724</v>
      </c>
      <c r="B1" s="103" t="s">
        <v>725</v>
      </c>
      <c r="C1" s="103" t="s">
        <v>726</v>
      </c>
      <c r="D1" s="104" t="s">
        <v>727</v>
      </c>
      <c r="E1" s="93"/>
      <c r="F1" s="84"/>
      <c r="G1" s="84"/>
      <c r="H1" s="84"/>
      <c r="I1" s="84"/>
      <c r="J1" s="84"/>
      <c r="K1" s="84"/>
      <c r="L1" s="84"/>
      <c r="M1" s="84"/>
      <c r="N1" s="193" t="s">
        <v>728</v>
      </c>
      <c r="O1" s="194"/>
    </row>
    <row r="2" spans="1:15" ht="14.25" customHeight="1">
      <c r="A2" s="105" t="s">
        <v>1073</v>
      </c>
      <c r="B2" s="106" t="s">
        <v>730</v>
      </c>
      <c r="C2" s="106" t="s">
        <v>731</v>
      </c>
      <c r="D2" s="106" t="s">
        <v>732</v>
      </c>
      <c r="E2" s="106"/>
      <c r="F2" s="106" t="s">
        <v>733</v>
      </c>
      <c r="G2" s="106" t="s">
        <v>1</v>
      </c>
      <c r="H2" s="106" t="s">
        <v>3</v>
      </c>
      <c r="I2" s="106" t="s">
        <v>684</v>
      </c>
      <c r="J2" s="106" t="s">
        <v>2</v>
      </c>
      <c r="K2" s="106" t="s">
        <v>5</v>
      </c>
      <c r="L2" s="107" t="s">
        <v>685</v>
      </c>
      <c r="M2" s="106" t="s">
        <v>686</v>
      </c>
      <c r="N2" s="108" t="s">
        <v>734</v>
      </c>
      <c r="O2" s="108" t="s">
        <v>735</v>
      </c>
    </row>
    <row r="3" spans="1:15" ht="14.25" customHeight="1">
      <c r="A3" s="114"/>
      <c r="B3" s="119"/>
      <c r="C3" s="119"/>
      <c r="D3" s="130"/>
      <c r="E3" s="130"/>
      <c r="F3" s="130">
        <v>572</v>
      </c>
      <c r="G3" s="79" t="str">
        <f>+VLOOKUP(F3,Participants!$A$1:$F$600,2,FALSE)</f>
        <v>Mason Moritz</v>
      </c>
      <c r="H3" s="79" t="str">
        <f>+VLOOKUP(F3,Participants!$A$1:$F$600,4,FALSE)</f>
        <v>BFS</v>
      </c>
      <c r="I3" s="79" t="str">
        <f>+VLOOKUP(F3,Participants!$A$1:$F$600,5,FALSE)</f>
        <v>M</v>
      </c>
      <c r="J3" s="79">
        <f>+VLOOKUP(F3,Participants!$A$1:$F$600,3,FALSE)</f>
        <v>4</v>
      </c>
      <c r="K3" s="54" t="str">
        <f>+VLOOKUP(F3,Participants!$A$1:$G$600,7,FALSE)</f>
        <v>DEV BOYS</v>
      </c>
      <c r="L3" s="112">
        <v>1</v>
      </c>
      <c r="M3" s="79">
        <v>10</v>
      </c>
      <c r="N3" s="120">
        <v>11</v>
      </c>
      <c r="O3" s="134">
        <v>1</v>
      </c>
    </row>
    <row r="4" spans="1:15" ht="14.25" customHeight="1">
      <c r="A4" s="109"/>
      <c r="B4" s="118"/>
      <c r="C4" s="118"/>
      <c r="D4" s="145"/>
      <c r="E4" s="145"/>
      <c r="F4" s="130">
        <v>1015</v>
      </c>
      <c r="G4" s="79" t="str">
        <f>+VLOOKUP(F4,Participants!$A$1:$F$600,2,FALSE)</f>
        <v>Robbie Singer</v>
      </c>
      <c r="H4" s="79" t="str">
        <f>+VLOOKUP(F4,Participants!$A$1:$F$600,4,FALSE)</f>
        <v>KIL</v>
      </c>
      <c r="I4" s="79" t="str">
        <f>+VLOOKUP(F4,Participants!$A$1:$F$600,5,FALSE)</f>
        <v>M</v>
      </c>
      <c r="J4" s="79">
        <f>+VLOOKUP(F4,Participants!$A$1:$F$600,3,FALSE)</f>
        <v>3</v>
      </c>
      <c r="K4" s="54" t="str">
        <f>+VLOOKUP(F4,Participants!$A$1:$G$600,7,FALSE)</f>
        <v>DEV BOYS</v>
      </c>
      <c r="L4" s="117">
        <f t="shared" ref="L4:L10" si="0">L3+1</f>
        <v>2</v>
      </c>
      <c r="M4" s="79">
        <v>8</v>
      </c>
      <c r="N4" s="120">
        <v>10</v>
      </c>
      <c r="O4" s="134">
        <v>10</v>
      </c>
    </row>
    <row r="5" spans="1:15" ht="14.25" customHeight="1">
      <c r="A5" s="109"/>
      <c r="B5" s="119"/>
      <c r="C5" s="119"/>
      <c r="D5" s="130"/>
      <c r="E5" s="130"/>
      <c r="F5" s="145">
        <v>567</v>
      </c>
      <c r="G5" s="74" t="str">
        <f>+VLOOKUP(F5,Participants!$A$1:$F$600,2,FALSE)</f>
        <v>Liam Greene</v>
      </c>
      <c r="H5" s="74" t="str">
        <f>+VLOOKUP(F5,Participants!$A$1:$F$600,4,FALSE)</f>
        <v>BFS</v>
      </c>
      <c r="I5" s="74" t="str">
        <f>+VLOOKUP(F5,Participants!$A$1:$F$600,5,FALSE)</f>
        <v>M</v>
      </c>
      <c r="J5" s="74">
        <f>+VLOOKUP(F5,Participants!$A$1:$F$600,3,FALSE)</f>
        <v>3</v>
      </c>
      <c r="K5" s="54" t="str">
        <f>+VLOOKUP(F5,Participants!$A$1:$G$600,7,FALSE)</f>
        <v>DEV BOYS</v>
      </c>
      <c r="L5" s="117">
        <f t="shared" si="0"/>
        <v>3</v>
      </c>
      <c r="M5" s="74">
        <v>6</v>
      </c>
      <c r="N5" s="50">
        <v>10</v>
      </c>
      <c r="O5" s="134">
        <v>8</v>
      </c>
    </row>
    <row r="6" spans="1:15" ht="14.25" customHeight="1">
      <c r="A6" s="114"/>
      <c r="B6" s="118"/>
      <c r="C6" s="118"/>
      <c r="D6" s="145"/>
      <c r="E6" s="145"/>
      <c r="F6" s="130">
        <v>1017</v>
      </c>
      <c r="G6" s="79" t="str">
        <f>+VLOOKUP(F6,Participants!$A$1:$F$600,2,FALSE)</f>
        <v>Ralph Deabrunzzo</v>
      </c>
      <c r="H6" s="79" t="str">
        <f>+VLOOKUP(F6,Participants!$A$1:$F$600,4,FALSE)</f>
        <v>KIL</v>
      </c>
      <c r="I6" s="79" t="str">
        <f>+VLOOKUP(F6,Participants!$A$1:$F$600,5,FALSE)</f>
        <v>M</v>
      </c>
      <c r="J6" s="79">
        <f>+VLOOKUP(F6,Participants!$A$1:$F$600,3,FALSE)</f>
        <v>3</v>
      </c>
      <c r="K6" s="54" t="str">
        <f>+VLOOKUP(F6,Participants!$A$1:$G$600,7,FALSE)</f>
        <v>DEV BOYS</v>
      </c>
      <c r="L6" s="117">
        <f t="shared" si="0"/>
        <v>4</v>
      </c>
      <c r="M6" s="79">
        <v>5</v>
      </c>
      <c r="N6" s="120">
        <v>9</v>
      </c>
      <c r="O6" s="134">
        <v>10</v>
      </c>
    </row>
    <row r="7" spans="1:15" ht="14.25" customHeight="1">
      <c r="A7" s="109"/>
      <c r="B7" s="119"/>
      <c r="C7" s="119"/>
      <c r="D7" s="130"/>
      <c r="E7" s="130"/>
      <c r="F7" s="130">
        <v>565</v>
      </c>
      <c r="G7" s="79" t="str">
        <f>+VLOOKUP(F7,Participants!$A$1:$F$600,2,FALSE)</f>
        <v>Jacob Feigel</v>
      </c>
      <c r="H7" s="79" t="str">
        <f>+VLOOKUP(F7,Participants!$A$1:$F$600,4,FALSE)</f>
        <v>BFS</v>
      </c>
      <c r="I7" s="79" t="str">
        <f>+VLOOKUP(F7,Participants!$A$1:$F$600,5,FALSE)</f>
        <v>M</v>
      </c>
      <c r="J7" s="79">
        <f>+VLOOKUP(F7,Participants!$A$1:$F$600,3,FALSE)</f>
        <v>3</v>
      </c>
      <c r="K7" s="54" t="str">
        <f>+VLOOKUP(F7,Participants!$A$1:$G$600,7,FALSE)</f>
        <v>DEV BOYS</v>
      </c>
      <c r="L7" s="117">
        <f t="shared" si="0"/>
        <v>5</v>
      </c>
      <c r="M7" s="79">
        <v>4</v>
      </c>
      <c r="N7" s="120">
        <v>9</v>
      </c>
      <c r="O7" s="134">
        <v>8</v>
      </c>
    </row>
    <row r="8" spans="1:15" ht="14.25" customHeight="1">
      <c r="A8" s="109"/>
      <c r="B8" s="118"/>
      <c r="C8" s="118"/>
      <c r="D8" s="145"/>
      <c r="E8" s="145"/>
      <c r="F8" s="130">
        <v>1019</v>
      </c>
      <c r="G8" s="79" t="str">
        <f>+VLOOKUP(F8,Participants!$A$1:$F$600,2,FALSE)</f>
        <v>Michael Scaltz</v>
      </c>
      <c r="H8" s="79" t="str">
        <f>+VLOOKUP(F8,Participants!$A$1:$F$600,4,FALSE)</f>
        <v>KIL</v>
      </c>
      <c r="I8" s="79" t="str">
        <f>+VLOOKUP(F8,Participants!$A$1:$F$600,5,FALSE)</f>
        <v>M</v>
      </c>
      <c r="J8" s="79">
        <f>+VLOOKUP(F8,Participants!$A$1:$F$600,3,FALSE)</f>
        <v>4</v>
      </c>
      <c r="K8" s="54" t="str">
        <f>+VLOOKUP(F8,Participants!$A$1:$G$600,7,FALSE)</f>
        <v>DEV BOYS</v>
      </c>
      <c r="L8" s="117">
        <f t="shared" si="0"/>
        <v>6</v>
      </c>
      <c r="M8" s="79">
        <v>3</v>
      </c>
      <c r="N8" s="120">
        <v>9</v>
      </c>
      <c r="O8" s="134">
        <v>4</v>
      </c>
    </row>
    <row r="9" spans="1:15" ht="14.25" customHeight="1">
      <c r="A9" s="114"/>
      <c r="B9" s="119"/>
      <c r="C9" s="119"/>
      <c r="D9" s="130"/>
      <c r="E9" s="130"/>
      <c r="F9" s="130">
        <v>877</v>
      </c>
      <c r="G9" s="79" t="str">
        <f>+VLOOKUP(F9,Participants!$A$1:$F$600,2,FALSE)</f>
        <v>Luke Martin</v>
      </c>
      <c r="H9" s="79" t="str">
        <f>+VLOOKUP(F9,Participants!$A$1:$F$600,4,FALSE)</f>
        <v>SSPP</v>
      </c>
      <c r="I9" s="79" t="str">
        <f>+VLOOKUP(F9,Participants!$A$1:$F$600,5,FALSE)</f>
        <v>M</v>
      </c>
      <c r="J9" s="79">
        <f>+VLOOKUP(F9,Participants!$A$1:$F$600,3,FALSE)</f>
        <v>4</v>
      </c>
      <c r="K9" s="54" t="str">
        <f>+VLOOKUP(F9,Participants!$A$1:$G$600,7,FALSE)</f>
        <v>DEV BOYS</v>
      </c>
      <c r="L9" s="117">
        <f t="shared" si="0"/>
        <v>7</v>
      </c>
      <c r="M9" s="79">
        <v>2</v>
      </c>
      <c r="N9" s="120">
        <v>9</v>
      </c>
      <c r="O9" s="134">
        <v>2</v>
      </c>
    </row>
    <row r="10" spans="1:15" ht="14.25" customHeight="1">
      <c r="A10" s="114"/>
      <c r="B10" s="118"/>
      <c r="C10" s="118"/>
      <c r="D10" s="145"/>
      <c r="E10" s="145"/>
      <c r="F10" s="130">
        <v>868</v>
      </c>
      <c r="G10" s="79" t="str">
        <f>+VLOOKUP(F10,Participants!$A$1:$F$600,2,FALSE)</f>
        <v>Connor Cummings</v>
      </c>
      <c r="H10" s="79" t="str">
        <f>+VLOOKUP(F10,Participants!$A$1:$F$600,4,FALSE)</f>
        <v>SSPP</v>
      </c>
      <c r="I10" s="79" t="str">
        <f>+VLOOKUP(F10,Participants!$A$1:$F$600,5,FALSE)</f>
        <v>M</v>
      </c>
      <c r="J10" s="79" t="str">
        <f>+VLOOKUP(F10,Participants!$A$1:$F$600,3,FALSE)</f>
        <v>K</v>
      </c>
      <c r="K10" s="54" t="str">
        <f>+VLOOKUP(F10,Participants!$A$1:$G$600,7,FALSE)</f>
        <v>DEV BOYS</v>
      </c>
      <c r="L10" s="117">
        <f t="shared" si="0"/>
        <v>8</v>
      </c>
      <c r="M10" s="79">
        <v>0.5</v>
      </c>
      <c r="N10" s="120">
        <v>9</v>
      </c>
      <c r="O10" s="134">
        <v>1</v>
      </c>
    </row>
    <row r="11" spans="1:15" ht="14.25" customHeight="1">
      <c r="A11" s="114"/>
      <c r="B11" s="119"/>
      <c r="C11" s="119"/>
      <c r="D11" s="130"/>
      <c r="E11" s="130"/>
      <c r="F11" s="130">
        <v>1437</v>
      </c>
      <c r="G11" s="79" t="str">
        <f>+VLOOKUP(F11,Participants!$A$1:$F$600,2,FALSE)</f>
        <v>lucas Stewart</v>
      </c>
      <c r="H11" s="79" t="str">
        <f>+VLOOKUP(F11,Participants!$A$1:$F$600,4,FALSE)</f>
        <v>BCS</v>
      </c>
      <c r="I11" s="79" t="str">
        <f>+VLOOKUP(F11,Participants!$A$1:$F$600,5,FALSE)</f>
        <v>M</v>
      </c>
      <c r="J11" s="79">
        <f>+VLOOKUP(F11,Participants!$A$1:$F$600,3,FALSE)</f>
        <v>3</v>
      </c>
      <c r="K11" s="54" t="str">
        <f>+VLOOKUP(F11,Participants!$A$1:$G$600,7,FALSE)</f>
        <v>DEV BOYS</v>
      </c>
      <c r="L11" s="117">
        <v>8</v>
      </c>
      <c r="M11" s="79">
        <v>0.5</v>
      </c>
      <c r="N11" s="120">
        <v>9</v>
      </c>
      <c r="O11" s="134">
        <v>1</v>
      </c>
    </row>
    <row r="12" spans="1:15" ht="14.25" customHeight="1">
      <c r="A12" s="109"/>
      <c r="B12" s="118"/>
      <c r="C12" s="118"/>
      <c r="D12" s="145"/>
      <c r="E12" s="145"/>
      <c r="F12" s="145">
        <v>895</v>
      </c>
      <c r="G12" s="74" t="str">
        <f>+VLOOKUP(F12,Participants!$A$1:$F$600,2,FALSE)</f>
        <v>Liller Jacob</v>
      </c>
      <c r="H12" s="74" t="str">
        <f>+VLOOKUP(F12,Participants!$A$1:$F$600,4,FALSE)</f>
        <v>SSPP</v>
      </c>
      <c r="I12" s="74" t="str">
        <f>+VLOOKUP(F12,Participants!$A$1:$F$600,5,FALSE)</f>
        <v>M</v>
      </c>
      <c r="J12" s="74">
        <f>+VLOOKUP(F12,Participants!$A$1:$F$600,3,FALSE)</f>
        <v>4</v>
      </c>
      <c r="K12" s="54" t="str">
        <f>+VLOOKUP(F12,Participants!$A$1:$G$600,7,FALSE)</f>
        <v>DEV BOYS</v>
      </c>
      <c r="L12" s="117">
        <v>10</v>
      </c>
      <c r="M12" s="74"/>
      <c r="N12" s="50">
        <v>8</v>
      </c>
      <c r="O12" s="134">
        <v>5</v>
      </c>
    </row>
    <row r="13" spans="1:15" ht="14.25" customHeight="1">
      <c r="A13" s="114"/>
      <c r="B13" s="119"/>
      <c r="C13" s="119"/>
      <c r="D13" s="130"/>
      <c r="E13" s="130"/>
      <c r="F13" s="130">
        <v>1431</v>
      </c>
      <c r="G13" s="79" t="str">
        <f>+VLOOKUP(F13,Participants!$A$1:$F$600,2,FALSE)</f>
        <v>Gavin Graff</v>
      </c>
      <c r="H13" s="79" t="str">
        <f>+VLOOKUP(F13,Participants!$A$1:$F$600,4,FALSE)</f>
        <v>BCS</v>
      </c>
      <c r="I13" s="79" t="str">
        <f>+VLOOKUP(F13,Participants!$A$1:$F$600,5,FALSE)</f>
        <v>M</v>
      </c>
      <c r="J13" s="79">
        <f>+VLOOKUP(F13,Participants!$A$1:$F$600,3,FALSE)</f>
        <v>3</v>
      </c>
      <c r="K13" s="54" t="str">
        <f>+VLOOKUP(F13,Participants!$A$1:$G$600,7,FALSE)</f>
        <v>DEV BOYS</v>
      </c>
      <c r="L13" s="117">
        <f t="shared" ref="L13:L18" si="1">L12+1</f>
        <v>11</v>
      </c>
      <c r="M13" s="79"/>
      <c r="N13" s="120">
        <v>8</v>
      </c>
      <c r="O13" s="134">
        <v>4</v>
      </c>
    </row>
    <row r="14" spans="1:15" ht="14.25" customHeight="1">
      <c r="A14" s="114"/>
      <c r="B14" s="118"/>
      <c r="C14" s="118"/>
      <c r="D14" s="145"/>
      <c r="E14" s="145"/>
      <c r="F14" s="145">
        <v>468</v>
      </c>
      <c r="G14" s="74" t="str">
        <f>+VLOOKUP(F14,Participants!$A$1:$F$600,2,FALSE)</f>
        <v>Kota Furukawa</v>
      </c>
      <c r="H14" s="74" t="str">
        <f>+VLOOKUP(F14,Participants!$A$1:$F$600,4,FALSE)</f>
        <v>STT</v>
      </c>
      <c r="I14" s="74" t="str">
        <f>+VLOOKUP(F14,Participants!$A$1:$F$600,5,FALSE)</f>
        <v>M</v>
      </c>
      <c r="J14" s="74">
        <f>+VLOOKUP(F14,Participants!$A$1:$F$600,3,FALSE)</f>
        <v>2</v>
      </c>
      <c r="K14" s="54" t="str">
        <f>+VLOOKUP(F14,Participants!$A$1:$G$600,7,FALSE)</f>
        <v>DEV BOYS</v>
      </c>
      <c r="L14" s="117">
        <f t="shared" si="1"/>
        <v>12</v>
      </c>
      <c r="M14" s="74"/>
      <c r="N14" s="50">
        <v>8</v>
      </c>
      <c r="O14" s="134">
        <v>3</v>
      </c>
    </row>
    <row r="15" spans="1:15" ht="14.25" customHeight="1">
      <c r="A15" s="114"/>
      <c r="B15" s="119"/>
      <c r="C15" s="119"/>
      <c r="D15" s="130"/>
      <c r="E15" s="130"/>
      <c r="F15" s="130">
        <v>894</v>
      </c>
      <c r="G15" s="79" t="str">
        <f>+VLOOKUP(F15,Participants!$A$1:$F$600,2,FALSE)</f>
        <v>Bianco Giovanni</v>
      </c>
      <c r="H15" s="79" t="str">
        <f>+VLOOKUP(F15,Participants!$A$1:$F$600,4,FALSE)</f>
        <v>SSPP</v>
      </c>
      <c r="I15" s="79" t="str">
        <f>+VLOOKUP(F15,Participants!$A$1:$F$600,5,FALSE)</f>
        <v>M</v>
      </c>
      <c r="J15" s="79">
        <f>+VLOOKUP(F15,Participants!$A$1:$F$600,3,FALSE)</f>
        <v>3</v>
      </c>
      <c r="K15" s="54" t="str">
        <f>+VLOOKUP(F15,Participants!$A$1:$G$600,7,FALSE)</f>
        <v>DEV BOYS</v>
      </c>
      <c r="L15" s="117">
        <f t="shared" si="1"/>
        <v>13</v>
      </c>
      <c r="M15" s="79"/>
      <c r="N15" s="120">
        <v>8</v>
      </c>
      <c r="O15" s="134">
        <v>3</v>
      </c>
    </row>
    <row r="16" spans="1:15" ht="14.25" customHeight="1">
      <c r="A16" s="109"/>
      <c r="B16" s="118"/>
      <c r="C16" s="118"/>
      <c r="D16" s="145"/>
      <c r="E16" s="145"/>
      <c r="F16" s="130">
        <v>871</v>
      </c>
      <c r="G16" s="79" t="str">
        <f>+VLOOKUP(F16,Participants!$A$1:$F$600,2,FALSE)</f>
        <v>Ryan Kunselman</v>
      </c>
      <c r="H16" s="79" t="str">
        <f>+VLOOKUP(F16,Participants!$A$1:$F$600,4,FALSE)</f>
        <v>SSPP</v>
      </c>
      <c r="I16" s="79" t="str">
        <f>+VLOOKUP(F16,Participants!$A$1:$F$600,5,FALSE)</f>
        <v>M</v>
      </c>
      <c r="J16" s="79">
        <f>+VLOOKUP(F16,Participants!$A$1:$F$600,3,FALSE)</f>
        <v>2</v>
      </c>
      <c r="K16" s="54" t="str">
        <f>+VLOOKUP(F16,Participants!$A$1:$G$600,7,FALSE)</f>
        <v>DEV BOYS</v>
      </c>
      <c r="L16" s="117">
        <f t="shared" si="1"/>
        <v>14</v>
      </c>
      <c r="M16" s="79"/>
      <c r="N16" s="120">
        <v>8</v>
      </c>
      <c r="O16" s="134">
        <v>0</v>
      </c>
    </row>
    <row r="17" spans="1:15" ht="14.25" customHeight="1">
      <c r="A17" s="109"/>
      <c r="B17" s="119"/>
      <c r="C17" s="119"/>
      <c r="D17" s="130"/>
      <c r="E17" s="130"/>
      <c r="F17" s="130">
        <v>556</v>
      </c>
      <c r="G17" s="79" t="str">
        <f>+VLOOKUP(F17,Participants!$A$1:$F$600,2,FALSE)</f>
        <v>Isaac White</v>
      </c>
      <c r="H17" s="79" t="str">
        <f>+VLOOKUP(F17,Participants!$A$1:$F$600,4,FALSE)</f>
        <v>BFS</v>
      </c>
      <c r="I17" s="79" t="str">
        <f>+VLOOKUP(F17,Participants!$A$1:$F$600,5,FALSE)</f>
        <v>M</v>
      </c>
      <c r="J17" s="79">
        <f>+VLOOKUP(F17,Participants!$A$1:$F$600,3,FALSE)</f>
        <v>1</v>
      </c>
      <c r="K17" s="54" t="str">
        <f>+VLOOKUP(F17,Participants!$A$1:$G$600,7,FALSE)</f>
        <v>DEV BOYS</v>
      </c>
      <c r="L17" s="117">
        <f t="shared" si="1"/>
        <v>15</v>
      </c>
      <c r="M17" s="79"/>
      <c r="N17" s="120">
        <v>7</v>
      </c>
      <c r="O17" s="134">
        <v>8</v>
      </c>
    </row>
    <row r="18" spans="1:15" ht="14.25" customHeight="1">
      <c r="A18" s="109"/>
      <c r="B18" s="118"/>
      <c r="C18" s="118"/>
      <c r="D18" s="145"/>
      <c r="E18" s="145"/>
      <c r="F18" s="145">
        <v>557</v>
      </c>
      <c r="G18" s="74" t="str">
        <f>+VLOOKUP(F18,Participants!$A$1:$F$600,2,FALSE)</f>
        <v>Ethan Foster</v>
      </c>
      <c r="H18" s="74" t="str">
        <f>+VLOOKUP(F18,Participants!$A$1:$F$600,4,FALSE)</f>
        <v>BFS</v>
      </c>
      <c r="I18" s="74" t="str">
        <f>+VLOOKUP(F18,Participants!$A$1:$F$600,5,FALSE)</f>
        <v>M</v>
      </c>
      <c r="J18" s="74">
        <f>+VLOOKUP(F18,Participants!$A$1:$F$600,3,FALSE)</f>
        <v>2</v>
      </c>
      <c r="K18" s="54" t="str">
        <f>+VLOOKUP(F18,Participants!$A$1:$G$600,7,FALSE)</f>
        <v>DEV BOYS</v>
      </c>
      <c r="L18" s="117">
        <f t="shared" si="1"/>
        <v>16</v>
      </c>
      <c r="M18" s="74"/>
      <c r="N18" s="50">
        <v>7</v>
      </c>
      <c r="O18" s="134">
        <v>4</v>
      </c>
    </row>
    <row r="19" spans="1:15" ht="14.25" customHeight="1">
      <c r="A19" s="114"/>
      <c r="B19" s="118"/>
      <c r="C19" s="118"/>
      <c r="D19" s="145"/>
      <c r="E19" s="116"/>
      <c r="F19" s="145">
        <v>574</v>
      </c>
      <c r="G19" s="74" t="str">
        <f>+VLOOKUP(F19,Participants!$A$1:$F$600,2,FALSE)</f>
        <v>Parker Skrastins</v>
      </c>
      <c r="H19" s="74" t="str">
        <f>+VLOOKUP(F19,Participants!$A$1:$F$600,4,FALSE)</f>
        <v>BFS</v>
      </c>
      <c r="I19" s="74" t="str">
        <f>+VLOOKUP(F19,Participants!$A$1:$F$600,5,FALSE)</f>
        <v>M</v>
      </c>
      <c r="J19" s="74">
        <f>+VLOOKUP(F19,Participants!$A$1:$F$600,3,FALSE)</f>
        <v>4</v>
      </c>
      <c r="K19" s="54" t="str">
        <f>+VLOOKUP(F19,Participants!$A$1:$G$600,7,FALSE)</f>
        <v>DEV BOYS</v>
      </c>
      <c r="L19" s="117">
        <v>17</v>
      </c>
      <c r="M19" s="74"/>
      <c r="N19" s="50">
        <v>7</v>
      </c>
      <c r="O19" s="134">
        <v>2</v>
      </c>
    </row>
    <row r="20" spans="1:15" ht="14.25" customHeight="1">
      <c r="A20" s="109"/>
      <c r="B20" s="119"/>
      <c r="C20" s="119"/>
      <c r="D20" s="130"/>
      <c r="E20" s="130"/>
      <c r="F20" s="130">
        <v>460</v>
      </c>
      <c r="G20" s="79" t="str">
        <f>+VLOOKUP(F20,Participants!$A$1:$F$600,2,FALSE)</f>
        <v>Ashton Barrett</v>
      </c>
      <c r="H20" s="79" t="str">
        <f>+VLOOKUP(F20,Participants!$A$1:$F$600,4,FALSE)</f>
        <v>STT</v>
      </c>
      <c r="I20" s="79" t="str">
        <f>+VLOOKUP(F20,Participants!$A$1:$F$600,5,FALSE)</f>
        <v>M</v>
      </c>
      <c r="J20" s="79">
        <f>+VLOOKUP(F20,Participants!$A$1:$F$600,3,FALSE)</f>
        <v>1</v>
      </c>
      <c r="K20" s="54" t="str">
        <f>+VLOOKUP(F20,Participants!$A$1:$G$600,7,FALSE)</f>
        <v>DEV BOYS</v>
      </c>
      <c r="L20" s="117">
        <f>L19+1</f>
        <v>18</v>
      </c>
      <c r="M20" s="79"/>
      <c r="N20" s="120">
        <v>7</v>
      </c>
      <c r="O20" s="134">
        <v>2</v>
      </c>
    </row>
    <row r="21" spans="1:15" ht="14.25" customHeight="1">
      <c r="A21" s="114"/>
      <c r="B21" s="118"/>
      <c r="C21" s="118"/>
      <c r="D21" s="145"/>
      <c r="E21" s="145"/>
      <c r="F21" s="130">
        <v>562</v>
      </c>
      <c r="G21" s="79" t="str">
        <f>+VLOOKUP(F21,Participants!$A$1:$F$600,2,FALSE)</f>
        <v>Enzo Urso</v>
      </c>
      <c r="H21" s="79" t="str">
        <f>+VLOOKUP(F21,Participants!$A$1:$F$600,4,FALSE)</f>
        <v>BFS</v>
      </c>
      <c r="I21" s="79" t="str">
        <f>+VLOOKUP(F21,Participants!$A$1:$F$600,5,FALSE)</f>
        <v>M</v>
      </c>
      <c r="J21" s="79">
        <f>+VLOOKUP(F21,Participants!$A$1:$F$600,3,FALSE)</f>
        <v>3</v>
      </c>
      <c r="K21" s="54" t="str">
        <f>+VLOOKUP(F21,Participants!$A$1:$G$600,7,FALSE)</f>
        <v>DEV BOYS</v>
      </c>
      <c r="L21" s="117">
        <f>L20+1</f>
        <v>19</v>
      </c>
      <c r="M21" s="79"/>
      <c r="N21" s="120">
        <v>7</v>
      </c>
      <c r="O21" s="134">
        <v>0</v>
      </c>
    </row>
    <row r="22" spans="1:15" ht="14.25" customHeight="1">
      <c r="A22" s="114"/>
      <c r="B22" s="119"/>
      <c r="C22" s="119"/>
      <c r="D22" s="130"/>
      <c r="E22" s="130"/>
      <c r="F22" s="145">
        <v>561</v>
      </c>
      <c r="G22" s="74" t="str">
        <f>+VLOOKUP(F22,Participants!$A$1:$F$600,2,FALSE)</f>
        <v>Cole Miller</v>
      </c>
      <c r="H22" s="74" t="str">
        <f>+VLOOKUP(F22,Participants!$A$1:$F$600,4,FALSE)</f>
        <v>BFS</v>
      </c>
      <c r="I22" s="74" t="str">
        <f>+VLOOKUP(F22,Participants!$A$1:$F$600,5,FALSE)</f>
        <v>M</v>
      </c>
      <c r="J22" s="74">
        <f>+VLOOKUP(F22,Participants!$A$1:$F$600,3,FALSE)</f>
        <v>3</v>
      </c>
      <c r="K22" s="54" t="str">
        <f>+VLOOKUP(F22,Participants!$A$1:$G$600,7,FALSE)</f>
        <v>DEV BOYS</v>
      </c>
      <c r="L22" s="117">
        <f t="shared" ref="L22:L31" si="2">L21+1</f>
        <v>20</v>
      </c>
      <c r="M22" s="74"/>
      <c r="N22" s="50">
        <v>6</v>
      </c>
      <c r="O22" s="134">
        <v>10</v>
      </c>
    </row>
    <row r="23" spans="1:15" ht="14.25" customHeight="1">
      <c r="A23" s="114"/>
      <c r="B23" s="119"/>
      <c r="C23" s="119"/>
      <c r="D23" s="130"/>
      <c r="E23" s="111"/>
      <c r="F23" s="110">
        <v>1018</v>
      </c>
      <c r="G23" s="79" t="str">
        <f>+VLOOKUP(F23,Participants!$A$1:$F$600,2,FALSE)</f>
        <v>Xavier Kush</v>
      </c>
      <c r="H23" s="79" t="str">
        <f>+VLOOKUP(F23,Participants!$A$1:$F$600,4,FALSE)</f>
        <v>KIL</v>
      </c>
      <c r="I23" s="79" t="str">
        <f>+VLOOKUP(F23,Participants!$A$1:$F$600,5,FALSE)</f>
        <v>M</v>
      </c>
      <c r="J23" s="79">
        <f>+VLOOKUP(F23,Participants!$A$1:$F$600,3,FALSE)</f>
        <v>4</v>
      </c>
      <c r="K23" s="54" t="str">
        <f>+VLOOKUP(F23,Participants!$A$1:$G$600,7,FALSE)</f>
        <v>DEV BOYS</v>
      </c>
      <c r="L23" s="117">
        <f t="shared" si="2"/>
        <v>21</v>
      </c>
      <c r="M23" s="79"/>
      <c r="N23" s="120">
        <v>6</v>
      </c>
      <c r="O23" s="134">
        <v>6</v>
      </c>
    </row>
    <row r="24" spans="1:15" ht="14.25" customHeight="1">
      <c r="A24" s="109"/>
      <c r="B24" s="118"/>
      <c r="C24" s="118"/>
      <c r="D24" s="145"/>
      <c r="E24" s="145"/>
      <c r="F24" s="130">
        <v>558</v>
      </c>
      <c r="G24" s="79" t="str">
        <f>+VLOOKUP(F24,Participants!$A$1:$F$600,2,FALSE)</f>
        <v>Michael Ramaley</v>
      </c>
      <c r="H24" s="79" t="str">
        <f>+VLOOKUP(F24,Participants!$A$1:$F$600,4,FALSE)</f>
        <v>BFS</v>
      </c>
      <c r="I24" s="79" t="str">
        <f>+VLOOKUP(F24,Participants!$A$1:$F$600,5,FALSE)</f>
        <v>M</v>
      </c>
      <c r="J24" s="79">
        <f>+VLOOKUP(F24,Participants!$A$1:$F$600,3,FALSE)</f>
        <v>2</v>
      </c>
      <c r="K24" s="54" t="str">
        <f>+VLOOKUP(F24,Participants!$A$1:$G$600,7,FALSE)</f>
        <v>DEV BOYS</v>
      </c>
      <c r="L24" s="117">
        <f t="shared" si="2"/>
        <v>22</v>
      </c>
      <c r="M24" s="79"/>
      <c r="N24" s="120">
        <v>6</v>
      </c>
      <c r="O24" s="134">
        <v>5</v>
      </c>
    </row>
    <row r="25" spans="1:15" ht="14.25" customHeight="1">
      <c r="A25" s="109"/>
      <c r="B25" s="119"/>
      <c r="C25" s="119"/>
      <c r="D25" s="130"/>
      <c r="E25" s="130"/>
      <c r="F25" s="130">
        <v>482</v>
      </c>
      <c r="G25" s="79" t="str">
        <f>+VLOOKUP(F25,Participants!$A$1:$F$600,2,FALSE)</f>
        <v>Jaxon Silverio</v>
      </c>
      <c r="H25" s="79" t="str">
        <f>+VLOOKUP(F25,Participants!$A$1:$F$600,4,FALSE)</f>
        <v>STT</v>
      </c>
      <c r="I25" s="79" t="str">
        <f>+VLOOKUP(F25,Participants!$A$1:$F$600,5,FALSE)</f>
        <v>M</v>
      </c>
      <c r="J25" s="79">
        <f>+VLOOKUP(F25,Participants!$A$1:$F$600,3,FALSE)</f>
        <v>2</v>
      </c>
      <c r="K25" s="54" t="str">
        <f>+VLOOKUP(F25,Participants!$A$1:$G$600,7,FALSE)</f>
        <v>DEV BOYS</v>
      </c>
      <c r="L25" s="117">
        <f t="shared" si="2"/>
        <v>23</v>
      </c>
      <c r="M25" s="79"/>
      <c r="N25" s="120">
        <v>6</v>
      </c>
      <c r="O25" s="134">
        <v>2</v>
      </c>
    </row>
    <row r="26" spans="1:15" ht="14.25" customHeight="1">
      <c r="A26" s="109"/>
      <c r="B26" s="118"/>
      <c r="C26" s="118"/>
      <c r="D26" s="145"/>
      <c r="E26" s="145"/>
      <c r="F26" s="130">
        <v>575</v>
      </c>
      <c r="G26" s="79" t="str">
        <f>+VLOOKUP(F26,Participants!$A$1:$F$600,2,FALSE)</f>
        <v>Victor Montes</v>
      </c>
      <c r="H26" s="79" t="str">
        <f>+VLOOKUP(F26,Participants!$A$1:$F$600,4,FALSE)</f>
        <v>BFS</v>
      </c>
      <c r="I26" s="79" t="str">
        <f>+VLOOKUP(F26,Participants!$A$1:$F$600,5,FALSE)</f>
        <v>M</v>
      </c>
      <c r="J26" s="79">
        <f>+VLOOKUP(F26,Participants!$A$1:$F$600,3,FALSE)</f>
        <v>4</v>
      </c>
      <c r="K26" s="54" t="str">
        <f>+VLOOKUP(F26,Participants!$A$1:$G$600,7,FALSE)</f>
        <v>DEV BOYS</v>
      </c>
      <c r="L26" s="117">
        <f t="shared" si="2"/>
        <v>24</v>
      </c>
      <c r="M26" s="79"/>
      <c r="N26" s="120">
        <v>6</v>
      </c>
      <c r="O26" s="134">
        <v>2</v>
      </c>
    </row>
    <row r="27" spans="1:15" ht="14.25" customHeight="1">
      <c r="A27" s="109"/>
      <c r="B27" s="119"/>
      <c r="C27" s="119"/>
      <c r="D27" s="130"/>
      <c r="E27" s="130"/>
      <c r="F27" s="145">
        <v>564</v>
      </c>
      <c r="G27" s="74" t="str">
        <f>+VLOOKUP(F27,Participants!$A$1:$F$600,2,FALSE)</f>
        <v>Jackson Hawes</v>
      </c>
      <c r="H27" s="74" t="str">
        <f>+VLOOKUP(F27,Participants!$A$1:$F$600,4,FALSE)</f>
        <v>BFS</v>
      </c>
      <c r="I27" s="74" t="str">
        <f>+VLOOKUP(F27,Participants!$A$1:$F$600,5,FALSE)</f>
        <v>M</v>
      </c>
      <c r="J27" s="74">
        <f>+VLOOKUP(F27,Participants!$A$1:$F$600,3,FALSE)</f>
        <v>3</v>
      </c>
      <c r="K27" s="54" t="str">
        <f>+VLOOKUP(F27,Participants!$A$1:$G$600,7,FALSE)</f>
        <v>DEV BOYS</v>
      </c>
      <c r="L27" s="117">
        <f t="shared" si="2"/>
        <v>25</v>
      </c>
      <c r="M27" s="74"/>
      <c r="N27" s="50">
        <v>5</v>
      </c>
      <c r="O27" s="134">
        <v>7</v>
      </c>
    </row>
    <row r="28" spans="1:15" ht="14.25" customHeight="1">
      <c r="A28" s="114"/>
      <c r="B28" s="118"/>
      <c r="C28" s="118"/>
      <c r="D28" s="145"/>
      <c r="E28" s="145"/>
      <c r="F28" s="130">
        <v>1014</v>
      </c>
      <c r="G28" s="79" t="str">
        <f>+VLOOKUP(F28,Participants!$A$1:$F$600,2,FALSE)</f>
        <v>Rowan Lacina</v>
      </c>
      <c r="H28" s="79" t="str">
        <f>+VLOOKUP(F28,Participants!$A$1:$F$600,4,FALSE)</f>
        <v>KIL</v>
      </c>
      <c r="I28" s="79" t="str">
        <f>+VLOOKUP(F28,Participants!$A$1:$F$600,5,FALSE)</f>
        <v>M</v>
      </c>
      <c r="J28" s="79">
        <f>+VLOOKUP(F28,Participants!$A$1:$F$600,3,FALSE)</f>
        <v>3</v>
      </c>
      <c r="K28" s="54" t="str">
        <f>+VLOOKUP(F28,Participants!$A$1:$G$600,7,FALSE)</f>
        <v>DEV BOYS</v>
      </c>
      <c r="L28" s="117">
        <f t="shared" si="2"/>
        <v>26</v>
      </c>
      <c r="M28" s="79"/>
      <c r="N28" s="120">
        <v>5</v>
      </c>
      <c r="O28" s="134">
        <v>6</v>
      </c>
    </row>
    <row r="29" spans="1:15" ht="14.25" customHeight="1">
      <c r="A29" s="114"/>
      <c r="B29" s="119"/>
      <c r="C29" s="119"/>
      <c r="D29" s="130"/>
      <c r="E29" s="130"/>
      <c r="F29" s="130">
        <v>1111</v>
      </c>
      <c r="G29" s="79" t="str">
        <f>+VLOOKUP(F29,Participants!$A$1:$F$600,2,FALSE)</f>
        <v>Connor Allen</v>
      </c>
      <c r="H29" s="79" t="str">
        <f>+VLOOKUP(F29,Participants!$A$1:$F$600,4,FALSE)</f>
        <v>PHA</v>
      </c>
      <c r="I29" s="79" t="str">
        <f>+VLOOKUP(F29,Participants!$A$1:$F$600,5,FALSE)</f>
        <v>M</v>
      </c>
      <c r="J29" s="79">
        <f>+VLOOKUP(F29,Participants!$A$1:$F$600,3,FALSE)</f>
        <v>2</v>
      </c>
      <c r="K29" s="54" t="str">
        <f>+VLOOKUP(F29,Participants!$A$1:$G$600,7,FALSE)</f>
        <v>DEV BOYS</v>
      </c>
      <c r="L29" s="117">
        <f t="shared" si="2"/>
        <v>27</v>
      </c>
      <c r="M29" s="79"/>
      <c r="N29" s="120">
        <v>5</v>
      </c>
      <c r="O29" s="134">
        <v>4</v>
      </c>
    </row>
    <row r="30" spans="1:15" ht="14.25" customHeight="1">
      <c r="A30" s="109"/>
      <c r="B30" s="118"/>
      <c r="C30" s="118"/>
      <c r="D30" s="145"/>
      <c r="E30" s="145"/>
      <c r="F30" s="145">
        <v>449</v>
      </c>
      <c r="G30" s="74" t="str">
        <f>+VLOOKUP(F30,Participants!$A$1:$F$600,2,FALSE)</f>
        <v>Sullivan Stack</v>
      </c>
      <c r="H30" s="74" t="str">
        <f>+VLOOKUP(F30,Participants!$A$1:$F$600,4,FALSE)</f>
        <v>STT</v>
      </c>
      <c r="I30" s="74" t="str">
        <f>+VLOOKUP(F30,Participants!$A$1:$F$600,5,FALSE)</f>
        <v>M</v>
      </c>
      <c r="J30" s="74">
        <f>+VLOOKUP(F30,Participants!$A$1:$F$600,3,FALSE)</f>
        <v>1</v>
      </c>
      <c r="K30" s="54" t="str">
        <f>+VLOOKUP(F30,Participants!$A$1:$G$600,7,FALSE)</f>
        <v>DEV BOYS</v>
      </c>
      <c r="L30" s="117">
        <f t="shared" si="2"/>
        <v>28</v>
      </c>
      <c r="M30" s="74"/>
      <c r="N30" s="50">
        <v>5</v>
      </c>
      <c r="O30" s="134">
        <v>2</v>
      </c>
    </row>
    <row r="31" spans="1:15" ht="14.25" customHeight="1">
      <c r="A31" s="114"/>
      <c r="B31" s="119"/>
      <c r="C31" s="119"/>
      <c r="D31" s="130"/>
      <c r="E31" s="130"/>
      <c r="F31" s="130">
        <v>865</v>
      </c>
      <c r="G31" s="79" t="str">
        <f>+VLOOKUP(F31,Participants!$A$1:$F$600,2,FALSE)</f>
        <v>Patrick Phemester</v>
      </c>
      <c r="H31" s="79" t="str">
        <f>+VLOOKUP(F31,Participants!$A$1:$F$600,4,FALSE)</f>
        <v>SSPP</v>
      </c>
      <c r="I31" s="79" t="str">
        <f>+VLOOKUP(F31,Participants!$A$1:$F$600,5,FALSE)</f>
        <v>M</v>
      </c>
      <c r="J31" s="79" t="str">
        <f>+VLOOKUP(F31,Participants!$A$1:$F$600,3,FALSE)</f>
        <v>K</v>
      </c>
      <c r="K31" s="54" t="str">
        <f>+VLOOKUP(F31,Participants!$A$1:$G$600,7,FALSE)</f>
        <v>DEV BOYS</v>
      </c>
      <c r="L31" s="117">
        <f t="shared" si="2"/>
        <v>29</v>
      </c>
      <c r="M31" s="79"/>
      <c r="N31" s="120">
        <v>2</v>
      </c>
      <c r="O31" s="134">
        <v>0</v>
      </c>
    </row>
    <row r="32" spans="1:15" ht="14.25" customHeight="1">
      <c r="A32" s="114"/>
      <c r="B32" s="119"/>
      <c r="C32" s="119"/>
      <c r="D32" s="130"/>
      <c r="E32" s="130"/>
      <c r="F32" s="130"/>
      <c r="G32" s="79"/>
      <c r="H32" s="79"/>
      <c r="I32" s="79"/>
      <c r="J32" s="79"/>
      <c r="K32" s="54"/>
      <c r="L32" s="150"/>
      <c r="M32" s="79"/>
      <c r="N32" s="120"/>
      <c r="O32" s="134"/>
    </row>
    <row r="33" spans="1:15" ht="14.25" customHeight="1">
      <c r="A33" s="114"/>
      <c r="B33" s="119"/>
      <c r="C33" s="119"/>
      <c r="D33" s="130"/>
      <c r="E33" s="130"/>
      <c r="F33" s="130">
        <v>874</v>
      </c>
      <c r="G33" s="79" t="str">
        <f>+VLOOKUP(F33,Participants!$A$1:$F$600,2,FALSE)</f>
        <v>Claire Cummings</v>
      </c>
      <c r="H33" s="79" t="str">
        <f>+VLOOKUP(F33,Participants!$A$1:$F$600,4,FALSE)</f>
        <v>SSPP</v>
      </c>
      <c r="I33" s="79" t="str">
        <f>+VLOOKUP(F33,Participants!$A$1:$F$600,5,FALSE)</f>
        <v>F</v>
      </c>
      <c r="J33" s="79">
        <f>+VLOOKUP(F33,Participants!$A$1:$F$600,3,FALSE)</f>
        <v>3</v>
      </c>
      <c r="K33" s="54" t="str">
        <f>+VLOOKUP(F33,Participants!$A$1:$G$600,7,FALSE)</f>
        <v>DEV GIRLS</v>
      </c>
      <c r="L33" s="112">
        <f>L32+1</f>
        <v>1</v>
      </c>
      <c r="M33" s="79">
        <v>10</v>
      </c>
      <c r="N33" s="120">
        <v>10</v>
      </c>
      <c r="O33" s="134">
        <v>10</v>
      </c>
    </row>
    <row r="34" spans="1:15" ht="14.25" customHeight="1">
      <c r="A34" s="114"/>
      <c r="B34" s="119"/>
      <c r="C34" s="119"/>
      <c r="D34" s="130"/>
      <c r="E34" s="130"/>
      <c r="F34" s="145">
        <v>549</v>
      </c>
      <c r="G34" s="74" t="str">
        <f>+VLOOKUP(F34,Participants!$A$1:$F$600,2,FALSE)</f>
        <v>Lucy Kaufman</v>
      </c>
      <c r="H34" s="74" t="str">
        <f>+VLOOKUP(F34,Participants!$A$1:$F$600,4,FALSE)</f>
        <v>BFS</v>
      </c>
      <c r="I34" s="74" t="str">
        <f>+VLOOKUP(F34,Participants!$A$1:$F$600,5,FALSE)</f>
        <v>F</v>
      </c>
      <c r="J34" s="74">
        <f>+VLOOKUP(F34,Participants!$A$1:$F$600,3,FALSE)</f>
        <v>4</v>
      </c>
      <c r="K34" s="54" t="str">
        <f>+VLOOKUP(F34,Participants!$A$1:$G$600,7,FALSE)</f>
        <v>DEV GIRLS</v>
      </c>
      <c r="L34" s="112">
        <f t="shared" ref="L34:L90" si="3">L33+1</f>
        <v>2</v>
      </c>
      <c r="M34" s="74">
        <v>8</v>
      </c>
      <c r="N34" s="50">
        <v>10</v>
      </c>
      <c r="O34" s="134">
        <v>3</v>
      </c>
    </row>
    <row r="35" spans="1:15" ht="14.25" customHeight="1">
      <c r="A35" s="109"/>
      <c r="B35" s="118"/>
      <c r="C35" s="118"/>
      <c r="D35" s="145"/>
      <c r="E35" s="145"/>
      <c r="F35" s="145">
        <v>540</v>
      </c>
      <c r="G35" s="74" t="str">
        <f>+VLOOKUP(F35,Participants!$A$1:$F$600,2,FALSE)</f>
        <v>Avery Arendosh</v>
      </c>
      <c r="H35" s="74" t="str">
        <f>+VLOOKUP(F35,Participants!$A$1:$F$600,4,FALSE)</f>
        <v>BFS</v>
      </c>
      <c r="I35" s="74" t="str">
        <f>+VLOOKUP(F35,Participants!$A$1:$F$600,5,FALSE)</f>
        <v>F</v>
      </c>
      <c r="J35" s="74">
        <f>+VLOOKUP(F35,Participants!$A$1:$F$600,3,FALSE)</f>
        <v>4</v>
      </c>
      <c r="K35" s="54" t="str">
        <f>+VLOOKUP(F35,Participants!$A$1:$G$600,7,FALSE)</f>
        <v>DEV GIRLS</v>
      </c>
      <c r="L35" s="112">
        <f t="shared" si="3"/>
        <v>3</v>
      </c>
      <c r="M35" s="74">
        <v>6</v>
      </c>
      <c r="N35" s="50">
        <v>10</v>
      </c>
      <c r="O35" s="134">
        <v>0</v>
      </c>
    </row>
    <row r="36" spans="1:15" ht="15" customHeight="1">
      <c r="A36" s="114"/>
      <c r="B36" s="119"/>
      <c r="C36" s="119"/>
      <c r="D36" s="130"/>
      <c r="E36" s="130"/>
      <c r="F36" s="145">
        <v>546</v>
      </c>
      <c r="G36" s="74" t="str">
        <f>+VLOOKUP(F36,Participants!$A$1:$F$600,2,FALSE)</f>
        <v>Kaitlyn Lindenfelser</v>
      </c>
      <c r="H36" s="74" t="str">
        <f>+VLOOKUP(F36,Participants!$A$1:$F$600,4,FALSE)</f>
        <v>BFS</v>
      </c>
      <c r="I36" s="74" t="str">
        <f>+VLOOKUP(F36,Participants!$A$1:$F$600,5,FALSE)</f>
        <v>F</v>
      </c>
      <c r="J36" s="74">
        <f>+VLOOKUP(F36,Participants!$A$1:$F$600,3,FALSE)</f>
        <v>4</v>
      </c>
      <c r="K36" s="54" t="str">
        <f>+VLOOKUP(F36,Participants!$A$1:$G$600,7,FALSE)</f>
        <v>DEV GIRLS</v>
      </c>
      <c r="L36" s="112">
        <f t="shared" si="3"/>
        <v>4</v>
      </c>
      <c r="M36" s="74">
        <v>5</v>
      </c>
      <c r="N36" s="50">
        <v>9</v>
      </c>
      <c r="O36" s="134">
        <v>10</v>
      </c>
    </row>
    <row r="37" spans="1:15" ht="14.25" customHeight="1">
      <c r="A37" s="109"/>
      <c r="B37" s="118"/>
      <c r="C37" s="118"/>
      <c r="D37" s="145"/>
      <c r="E37" s="145"/>
      <c r="F37" s="130">
        <v>175</v>
      </c>
      <c r="G37" s="79" t="str">
        <f>+VLOOKUP(F37,Participants!$A$1:$F$600,2,FALSE)</f>
        <v>Nora Silvis</v>
      </c>
      <c r="H37" s="79" t="str">
        <f>+VLOOKUP(F37,Participants!$A$1:$F$600,4,FALSE)</f>
        <v>AMA</v>
      </c>
      <c r="I37" s="79" t="str">
        <f>+VLOOKUP(F37,Participants!$A$1:$F$600,5,FALSE)</f>
        <v>F</v>
      </c>
      <c r="J37" s="79">
        <f>+VLOOKUP(F37,Participants!$A$1:$F$600,3,FALSE)</f>
        <v>4</v>
      </c>
      <c r="K37" s="54" t="str">
        <f>+VLOOKUP(F37,Participants!$A$1:$G$600,7,FALSE)</f>
        <v>DEV GIRLS</v>
      </c>
      <c r="L37" s="112">
        <f t="shared" si="3"/>
        <v>5</v>
      </c>
      <c r="M37" s="79">
        <v>3.5</v>
      </c>
      <c r="N37" s="120">
        <v>9</v>
      </c>
      <c r="O37" s="134">
        <v>8</v>
      </c>
    </row>
    <row r="38" spans="1:15" ht="14.25" customHeight="1">
      <c r="A38" s="114"/>
      <c r="B38" s="119"/>
      <c r="C38" s="119"/>
      <c r="D38" s="130"/>
      <c r="E38" s="130"/>
      <c r="F38" s="145">
        <v>535</v>
      </c>
      <c r="G38" s="74" t="str">
        <f>+VLOOKUP(F38,Participants!$A$1:$F$600,2,FALSE)</f>
        <v>Harper Lange</v>
      </c>
      <c r="H38" s="74" t="str">
        <f>+VLOOKUP(F38,Participants!$A$1:$F$600,4,FALSE)</f>
        <v>BFS</v>
      </c>
      <c r="I38" s="74" t="str">
        <f>+VLOOKUP(F38,Participants!$A$1:$F$600,5,FALSE)</f>
        <v>F</v>
      </c>
      <c r="J38" s="74">
        <f>+VLOOKUP(F38,Participants!$A$1:$F$600,3,FALSE)</f>
        <v>3</v>
      </c>
      <c r="K38" s="54" t="str">
        <f>+VLOOKUP(F38,Participants!$A$1:$G$600,7,FALSE)</f>
        <v>DEV GIRLS</v>
      </c>
      <c r="L38" s="112">
        <v>5</v>
      </c>
      <c r="M38" s="74">
        <v>3.5</v>
      </c>
      <c r="N38" s="50">
        <v>9</v>
      </c>
      <c r="O38" s="134">
        <v>8</v>
      </c>
    </row>
    <row r="39" spans="1:15" ht="14.25" customHeight="1">
      <c r="A39" s="114"/>
      <c r="B39" s="118"/>
      <c r="C39" s="118"/>
      <c r="D39" s="145"/>
      <c r="E39" s="145"/>
      <c r="F39" s="130">
        <v>964</v>
      </c>
      <c r="G39" s="79" t="str">
        <f>+VLOOKUP(F39,Participants!$A$1:$F$600,2,FALSE)</f>
        <v>Ashlyn Murray</v>
      </c>
      <c r="H39" s="79" t="str">
        <f>+VLOOKUP(F39,Participants!$A$1:$F$600,4,FALSE)</f>
        <v>BTA</v>
      </c>
      <c r="I39" s="79" t="str">
        <f>+VLOOKUP(F39,Participants!$A$1:$F$600,5,FALSE)</f>
        <v>F</v>
      </c>
      <c r="J39" s="79">
        <f>+VLOOKUP(F39,Participants!$A$1:$F$600,3,FALSE)</f>
        <v>4</v>
      </c>
      <c r="K39" s="54" t="str">
        <f>+VLOOKUP(F39,Participants!$A$1:$G$600,7,FALSE)</f>
        <v>DEV GIRLS</v>
      </c>
      <c r="L39" s="112">
        <v>7</v>
      </c>
      <c r="M39" s="79">
        <v>2</v>
      </c>
      <c r="N39" s="120">
        <v>9</v>
      </c>
      <c r="O39" s="134">
        <v>7</v>
      </c>
    </row>
    <row r="40" spans="1:15" ht="14.25" customHeight="1">
      <c r="A40" s="109"/>
      <c r="B40" s="119"/>
      <c r="C40" s="119"/>
      <c r="D40" s="130"/>
      <c r="E40" s="130"/>
      <c r="F40" s="130">
        <v>545</v>
      </c>
      <c r="G40" s="79" t="str">
        <f>+VLOOKUP(F40,Participants!$A$1:$F$600,2,FALSE)</f>
        <v>Jocelyn Miller</v>
      </c>
      <c r="H40" s="79" t="str">
        <f>+VLOOKUP(F40,Participants!$A$1:$F$600,4,FALSE)</f>
        <v>BFS</v>
      </c>
      <c r="I40" s="79" t="str">
        <f>+VLOOKUP(F40,Participants!$A$1:$F$600,5,FALSE)</f>
        <v>F</v>
      </c>
      <c r="J40" s="79">
        <f>+VLOOKUP(F40,Participants!$A$1:$F$600,3,FALSE)</f>
        <v>4</v>
      </c>
      <c r="K40" s="54" t="str">
        <f>+VLOOKUP(F40,Participants!$A$1:$G$600,7,FALSE)</f>
        <v>DEV GIRLS</v>
      </c>
      <c r="L40" s="112">
        <f t="shared" si="3"/>
        <v>8</v>
      </c>
      <c r="M40" s="79">
        <v>1</v>
      </c>
      <c r="N40" s="120">
        <v>9</v>
      </c>
      <c r="O40" s="134">
        <v>5</v>
      </c>
    </row>
    <row r="41" spans="1:15" ht="14.25" customHeight="1">
      <c r="A41" s="109"/>
      <c r="B41" s="118"/>
      <c r="C41" s="118"/>
      <c r="D41" s="145"/>
      <c r="E41" s="145"/>
      <c r="F41" s="130">
        <v>1445</v>
      </c>
      <c r="G41" s="79" t="str">
        <f>+VLOOKUP(F41,Participants!$A$1:$F$600,2,FALSE)</f>
        <v>Evelyn Quinn</v>
      </c>
      <c r="H41" s="79" t="str">
        <f>+VLOOKUP(F41,Participants!$A$1:$F$600,4,FALSE)</f>
        <v>BCS</v>
      </c>
      <c r="I41" s="79" t="str">
        <f>+VLOOKUP(F41,Participants!$A$1:$F$600,5,FALSE)</f>
        <v>F</v>
      </c>
      <c r="J41" s="79">
        <f>+VLOOKUP(F41,Participants!$A$1:$F$600,3,FALSE)</f>
        <v>4</v>
      </c>
      <c r="K41" s="54" t="str">
        <f>+VLOOKUP(F41,Participants!$A$1:$G$600,7,FALSE)</f>
        <v>DEV GIRLS</v>
      </c>
      <c r="L41" s="112">
        <f t="shared" si="3"/>
        <v>9</v>
      </c>
      <c r="M41" s="79"/>
      <c r="N41" s="120">
        <v>9</v>
      </c>
      <c r="O41" s="134">
        <v>4</v>
      </c>
    </row>
    <row r="42" spans="1:15" ht="14.25" customHeight="1">
      <c r="A42" s="109"/>
      <c r="B42" s="119"/>
      <c r="C42" s="119"/>
      <c r="D42" s="130"/>
      <c r="E42" s="130"/>
      <c r="F42" s="130">
        <v>955</v>
      </c>
      <c r="G42" s="79" t="str">
        <f>+VLOOKUP(F42,Participants!$A$1:$F$600,2,FALSE)</f>
        <v>Whitney Luka</v>
      </c>
      <c r="H42" s="79" t="str">
        <f>+VLOOKUP(F42,Participants!$A$1:$F$600,4,FALSE)</f>
        <v>BTA</v>
      </c>
      <c r="I42" s="79" t="str">
        <f>+VLOOKUP(F42,Participants!$A$1:$F$600,5,FALSE)</f>
        <v>F</v>
      </c>
      <c r="J42" s="79">
        <f>+VLOOKUP(F42,Participants!$A$1:$F$600,3,FALSE)</f>
        <v>3</v>
      </c>
      <c r="K42" s="54" t="str">
        <f>+VLOOKUP(F42,Participants!$A$1:$G$600,7,FALSE)</f>
        <v>DEV GIRLS</v>
      </c>
      <c r="L42" s="112">
        <f t="shared" si="3"/>
        <v>10</v>
      </c>
      <c r="M42" s="79"/>
      <c r="N42" s="120">
        <v>9</v>
      </c>
      <c r="O42" s="134">
        <v>2</v>
      </c>
    </row>
    <row r="43" spans="1:15" ht="14.25" customHeight="1">
      <c r="A43" s="114"/>
      <c r="B43" s="118"/>
      <c r="C43" s="118"/>
      <c r="D43" s="145"/>
      <c r="E43" s="145"/>
      <c r="F43" s="145">
        <v>174</v>
      </c>
      <c r="G43" s="74" t="str">
        <f>+VLOOKUP(F43,Participants!$A$1:$F$600,2,FALSE)</f>
        <v>Gemma Silvis</v>
      </c>
      <c r="H43" s="74" t="str">
        <f>+VLOOKUP(F43,Participants!$A$1:$F$600,4,FALSE)</f>
        <v>AMA</v>
      </c>
      <c r="I43" s="74" t="str">
        <f>+VLOOKUP(F43,Participants!$A$1:$F$600,5,FALSE)</f>
        <v>F</v>
      </c>
      <c r="J43" s="74">
        <f>+VLOOKUP(F43,Participants!$A$1:$F$600,3,FALSE)</f>
        <v>3</v>
      </c>
      <c r="K43" s="54" t="str">
        <f>+VLOOKUP(F43,Participants!$A$1:$G$600,7,FALSE)</f>
        <v>DEV GIRLS</v>
      </c>
      <c r="L43" s="112">
        <f t="shared" si="3"/>
        <v>11</v>
      </c>
      <c r="M43" s="74"/>
      <c r="N43" s="50">
        <v>8</v>
      </c>
      <c r="O43" s="134">
        <v>11</v>
      </c>
    </row>
    <row r="44" spans="1:15" ht="14.25" customHeight="1">
      <c r="A44" s="109"/>
      <c r="B44" s="119"/>
      <c r="C44" s="119"/>
      <c r="D44" s="130"/>
      <c r="E44" s="130"/>
      <c r="F44" s="130">
        <v>1110</v>
      </c>
      <c r="G44" s="79" t="str">
        <f>+VLOOKUP(F44,Participants!$A$1:$F$600,2,FALSE)</f>
        <v>Cecilia "CC" Benjamin</v>
      </c>
      <c r="H44" s="79" t="str">
        <f>+VLOOKUP(F44,Participants!$A$1:$F$600,4,FALSE)</f>
        <v>PHA</v>
      </c>
      <c r="I44" s="79" t="str">
        <f>+VLOOKUP(F44,Participants!$A$1:$F$600,5,FALSE)</f>
        <v xml:space="preserve">F </v>
      </c>
      <c r="J44" s="79">
        <f>+VLOOKUP(F44,Participants!$A$1:$F$600,3,FALSE)</f>
        <v>2</v>
      </c>
      <c r="K44" s="54" t="str">
        <f>+VLOOKUP(F44,Participants!$A$1:$G$600,7,FALSE)</f>
        <v>DEV GIRLS</v>
      </c>
      <c r="L44" s="112">
        <f t="shared" si="3"/>
        <v>12</v>
      </c>
      <c r="M44" s="79"/>
      <c r="N44" s="120">
        <v>8</v>
      </c>
      <c r="O44" s="134">
        <v>8</v>
      </c>
    </row>
    <row r="45" spans="1:15" ht="14.25" customHeight="1">
      <c r="A45" s="109"/>
      <c r="B45" s="118"/>
      <c r="C45" s="118"/>
      <c r="D45" s="145"/>
      <c r="E45" s="145"/>
      <c r="F45" s="130">
        <v>1440</v>
      </c>
      <c r="G45" s="79" t="str">
        <f>+VLOOKUP(F45,Participants!$A$1:$F$600,2,FALSE)</f>
        <v>Emily Graff</v>
      </c>
      <c r="H45" s="79" t="str">
        <f>+VLOOKUP(F45,Participants!$A$1:$F$600,4,FALSE)</f>
        <v>BCS</v>
      </c>
      <c r="I45" s="79" t="str">
        <f>+VLOOKUP(F45,Participants!$A$1:$F$600,5,FALSE)</f>
        <v>F</v>
      </c>
      <c r="J45" s="79">
        <f>+VLOOKUP(F45,Participants!$A$1:$F$600,3,FALSE)</f>
        <v>4</v>
      </c>
      <c r="K45" s="54" t="str">
        <f>+VLOOKUP(F45,Participants!$A$1:$G$600,7,FALSE)</f>
        <v>DEV GIRLS</v>
      </c>
      <c r="L45" s="112">
        <f t="shared" si="3"/>
        <v>13</v>
      </c>
      <c r="M45" s="79"/>
      <c r="N45" s="120">
        <v>8</v>
      </c>
      <c r="O45" s="134">
        <v>7</v>
      </c>
    </row>
    <row r="46" spans="1:15" ht="14.25" customHeight="1">
      <c r="A46" s="114"/>
      <c r="B46" s="119"/>
      <c r="C46" s="119"/>
      <c r="D46" s="130"/>
      <c r="E46" s="130"/>
      <c r="F46" s="145">
        <v>178</v>
      </c>
      <c r="G46" s="74" t="str">
        <f>+VLOOKUP(F46,Participants!$A$1:$F$600,2,FALSE)</f>
        <v>Catherine Foster</v>
      </c>
      <c r="H46" s="74" t="str">
        <f>+VLOOKUP(F46,Participants!$A$1:$F$600,4,FALSE)</f>
        <v>AMA</v>
      </c>
      <c r="I46" s="74" t="str">
        <f>+VLOOKUP(F46,Participants!$A$1:$F$600,5,FALSE)</f>
        <v>F</v>
      </c>
      <c r="J46" s="74">
        <f>+VLOOKUP(F46,Participants!$A$1:$F$600,3,FALSE)</f>
        <v>3</v>
      </c>
      <c r="K46" s="54" t="str">
        <f>+VLOOKUP(F46,Participants!$A$1:$G$600,7,FALSE)</f>
        <v>DEV GIRLS</v>
      </c>
      <c r="L46" s="112">
        <f t="shared" si="3"/>
        <v>14</v>
      </c>
      <c r="M46" s="74"/>
      <c r="N46" s="50">
        <v>8</v>
      </c>
      <c r="O46" s="134">
        <v>6</v>
      </c>
    </row>
    <row r="47" spans="1:15" ht="14.25" customHeight="1">
      <c r="A47" s="109"/>
      <c r="B47" s="118"/>
      <c r="C47" s="118"/>
      <c r="D47" s="145"/>
      <c r="E47" s="145"/>
      <c r="F47" s="130">
        <v>166</v>
      </c>
      <c r="G47" s="79" t="str">
        <f>+VLOOKUP(F47,Participants!$A$1:$F$600,2,FALSE)</f>
        <v>Martina Lutz</v>
      </c>
      <c r="H47" s="79" t="str">
        <f>+VLOOKUP(F47,Participants!$A$1:$F$600,4,FALSE)</f>
        <v>AMA</v>
      </c>
      <c r="I47" s="79" t="str">
        <f>+VLOOKUP(F47,Participants!$A$1:$F$600,5,FALSE)</f>
        <v>F</v>
      </c>
      <c r="J47" s="79">
        <f>+VLOOKUP(F47,Participants!$A$1:$F$600,3,FALSE)</f>
        <v>4</v>
      </c>
      <c r="K47" s="54" t="str">
        <f>+VLOOKUP(F47,Participants!$A$1:$G$600,7,FALSE)</f>
        <v>DEV GIRLS</v>
      </c>
      <c r="L47" s="112">
        <f t="shared" si="3"/>
        <v>15</v>
      </c>
      <c r="M47" s="79"/>
      <c r="N47" s="120">
        <v>8</v>
      </c>
      <c r="O47" s="134">
        <v>5</v>
      </c>
    </row>
    <row r="48" spans="1:15" ht="14.25" customHeight="1">
      <c r="A48" s="109"/>
      <c r="B48" s="119"/>
      <c r="C48" s="119"/>
      <c r="D48" s="130"/>
      <c r="E48" s="130"/>
      <c r="F48" s="130">
        <v>1006</v>
      </c>
      <c r="G48" s="79" t="str">
        <f>+VLOOKUP(F48,Participants!$A$1:$F$600,2,FALSE)</f>
        <v>Olivia colangelo</v>
      </c>
      <c r="H48" s="79" t="str">
        <f>+VLOOKUP(F48,Participants!$A$1:$F$600,4,FALSE)</f>
        <v>KIL</v>
      </c>
      <c r="I48" s="79" t="str">
        <f>+VLOOKUP(F48,Participants!$A$1:$F$600,5,FALSE)</f>
        <v xml:space="preserve">F </v>
      </c>
      <c r="J48" s="79">
        <f>+VLOOKUP(F48,Participants!$A$1:$F$600,3,FALSE)</f>
        <v>3</v>
      </c>
      <c r="K48" s="54" t="str">
        <f>+VLOOKUP(F48,Participants!$A$1:$G$600,7,FALSE)</f>
        <v>DEV GIRLS</v>
      </c>
      <c r="L48" s="112">
        <f t="shared" si="3"/>
        <v>16</v>
      </c>
      <c r="M48" s="79"/>
      <c r="N48" s="120">
        <v>8</v>
      </c>
      <c r="O48" s="134">
        <v>5</v>
      </c>
    </row>
    <row r="49" spans="1:16" ht="14.25" customHeight="1">
      <c r="A49" s="109"/>
      <c r="B49" s="118"/>
      <c r="C49" s="118"/>
      <c r="D49" s="145"/>
      <c r="E49" s="145"/>
      <c r="F49" s="145">
        <v>873</v>
      </c>
      <c r="G49" s="74" t="str">
        <f>+VLOOKUP(F49,Participants!$A$1:$F$600,2,FALSE)</f>
        <v>Joelle Berringer</v>
      </c>
      <c r="H49" s="74" t="str">
        <f>+VLOOKUP(F49,Participants!$A$1:$F$600,4,FALSE)</f>
        <v>SSPP</v>
      </c>
      <c r="I49" s="74" t="str">
        <f>+VLOOKUP(F49,Participants!$A$1:$F$600,5,FALSE)</f>
        <v>F</v>
      </c>
      <c r="J49" s="74">
        <f>+VLOOKUP(F49,Participants!$A$1:$F$600,3,FALSE)</f>
        <v>3</v>
      </c>
      <c r="K49" s="54" t="str">
        <f>+VLOOKUP(F49,Participants!$A$1:$G$600,7,FALSE)</f>
        <v>DEV GIRLS</v>
      </c>
      <c r="L49" s="112">
        <f t="shared" si="3"/>
        <v>17</v>
      </c>
      <c r="M49" s="74"/>
      <c r="N49" s="50">
        <v>8</v>
      </c>
      <c r="O49" s="134">
        <v>3</v>
      </c>
    </row>
    <row r="50" spans="1:16" ht="14.25" customHeight="1">
      <c r="A50" s="109"/>
      <c r="B50" s="119"/>
      <c r="C50" s="119"/>
      <c r="D50" s="130"/>
      <c r="E50" s="130"/>
      <c r="F50" s="130">
        <v>956</v>
      </c>
      <c r="G50" s="79" t="str">
        <f>+VLOOKUP(F50,Participants!$A$1:$F$600,2,FALSE)</f>
        <v>Reagan Straub</v>
      </c>
      <c r="H50" s="79" t="str">
        <f>+VLOOKUP(F50,Participants!$A$1:$F$600,4,FALSE)</f>
        <v>BTA</v>
      </c>
      <c r="I50" s="79" t="str">
        <f>+VLOOKUP(F50,Participants!$A$1:$F$600,5,FALSE)</f>
        <v>F</v>
      </c>
      <c r="J50" s="79">
        <f>+VLOOKUP(F50,Participants!$A$1:$F$600,3,FALSE)</f>
        <v>3</v>
      </c>
      <c r="K50" s="54" t="str">
        <f>+VLOOKUP(F50,Participants!$A$1:$G$600,7,FALSE)</f>
        <v>DEV GIRLS</v>
      </c>
      <c r="L50" s="112">
        <f t="shared" si="3"/>
        <v>18</v>
      </c>
      <c r="M50" s="79"/>
      <c r="N50" s="120">
        <v>8</v>
      </c>
      <c r="O50" s="134">
        <v>2</v>
      </c>
    </row>
    <row r="51" spans="1:16" ht="14.25" customHeight="1">
      <c r="A51" s="109"/>
      <c r="B51" s="118"/>
      <c r="C51" s="118"/>
      <c r="D51" s="145"/>
      <c r="E51" s="145"/>
      <c r="F51" s="130">
        <v>1106</v>
      </c>
      <c r="G51" s="79" t="str">
        <f>+VLOOKUP(F51,Participants!$A$1:$F$600,2,FALSE)</f>
        <v>Charlie Kane</v>
      </c>
      <c r="H51" s="79" t="str">
        <f>+VLOOKUP(F51,Participants!$A$1:$F$600,4,FALSE)</f>
        <v>PHA</v>
      </c>
      <c r="I51" s="79" t="str">
        <f>+VLOOKUP(F51,Participants!$A$1:$F$600,5,FALSE)</f>
        <v xml:space="preserve">F </v>
      </c>
      <c r="J51" s="79">
        <f>+VLOOKUP(F51,Participants!$A$1:$F$600,3,FALSE)</f>
        <v>2</v>
      </c>
      <c r="K51" s="54" t="str">
        <f>+VLOOKUP(F51,Participants!$A$1:$G$600,7,FALSE)</f>
        <v>DEV GIRLS</v>
      </c>
      <c r="L51" s="112">
        <f t="shared" si="3"/>
        <v>19</v>
      </c>
      <c r="M51" s="79"/>
      <c r="N51" s="120">
        <v>8</v>
      </c>
      <c r="O51" s="134">
        <v>2</v>
      </c>
    </row>
    <row r="52" spans="1:16" ht="14.25" customHeight="1">
      <c r="A52" s="109"/>
      <c r="B52" s="119"/>
      <c r="C52" s="119"/>
      <c r="D52" s="130"/>
      <c r="E52" s="130"/>
      <c r="F52" s="130">
        <v>1441</v>
      </c>
      <c r="G52" s="79" t="str">
        <f>+VLOOKUP(F52,Participants!$A$1:$F$600,2,FALSE)</f>
        <v>Julianne Bzorek</v>
      </c>
      <c r="H52" s="79" t="str">
        <f>+VLOOKUP(F52,Participants!$A$1:$F$600,4,FALSE)</f>
        <v>BCS</v>
      </c>
      <c r="I52" s="79" t="str">
        <f>+VLOOKUP(F52,Participants!$A$1:$F$600,5,FALSE)</f>
        <v>F</v>
      </c>
      <c r="J52" s="79">
        <f>+VLOOKUP(F52,Participants!$A$1:$F$600,3,FALSE)</f>
        <v>4</v>
      </c>
      <c r="K52" s="54" t="str">
        <f>+VLOOKUP(F52,Participants!$A$1:$G$600,7,FALSE)</f>
        <v>DEV GIRLS</v>
      </c>
      <c r="L52" s="112">
        <f t="shared" si="3"/>
        <v>20</v>
      </c>
      <c r="M52" s="79"/>
      <c r="N52" s="120">
        <v>8</v>
      </c>
      <c r="O52" s="134">
        <v>0</v>
      </c>
      <c r="P52">
        <v>5</v>
      </c>
    </row>
    <row r="53" spans="1:16" ht="14.25" customHeight="1">
      <c r="A53" s="114"/>
      <c r="B53" s="118"/>
      <c r="C53" s="118"/>
      <c r="D53" s="145"/>
      <c r="E53" s="145"/>
      <c r="F53" s="130">
        <v>959</v>
      </c>
      <c r="G53" s="79" t="str">
        <f>+VLOOKUP(F53,Participants!$A$1:$F$600,2,FALSE)</f>
        <v>Rowan Blauvelt</v>
      </c>
      <c r="H53" s="79" t="str">
        <f>+VLOOKUP(F53,Participants!$A$1:$F$600,4,FALSE)</f>
        <v>BTA</v>
      </c>
      <c r="I53" s="79" t="str">
        <f>+VLOOKUP(F53,Participants!$A$1:$F$600,5,FALSE)</f>
        <v>F</v>
      </c>
      <c r="J53" s="79">
        <f>+VLOOKUP(F53,Participants!$A$1:$F$600,3,FALSE)</f>
        <v>4</v>
      </c>
      <c r="K53" s="54" t="str">
        <f>+VLOOKUP(F53,Participants!$A$1:$G$600,7,FALSE)</f>
        <v>DEV GIRLS</v>
      </c>
      <c r="L53" s="112">
        <f t="shared" si="3"/>
        <v>21</v>
      </c>
      <c r="M53" s="79"/>
      <c r="N53" s="120">
        <v>7</v>
      </c>
      <c r="O53" s="134">
        <v>11</v>
      </c>
    </row>
    <row r="54" spans="1:16" ht="14.25" customHeight="1">
      <c r="A54" s="114"/>
      <c r="B54" s="119"/>
      <c r="C54" s="119"/>
      <c r="D54" s="130"/>
      <c r="E54" s="130"/>
      <c r="F54" s="130">
        <v>548</v>
      </c>
      <c r="G54" s="79" t="str">
        <f>+VLOOKUP(F54,Participants!$A$1:$F$600,2,FALSE)</f>
        <v>Lilliana Venturella</v>
      </c>
      <c r="H54" s="79" t="str">
        <f>+VLOOKUP(F54,Participants!$A$1:$F$600,4,FALSE)</f>
        <v>BFS</v>
      </c>
      <c r="I54" s="79" t="str">
        <f>+VLOOKUP(F54,Participants!$A$1:$F$600,5,FALSE)</f>
        <v>F</v>
      </c>
      <c r="J54" s="79">
        <f>+VLOOKUP(F54,Participants!$A$1:$F$600,3,FALSE)</f>
        <v>4</v>
      </c>
      <c r="K54" s="54" t="str">
        <f>+VLOOKUP(F54,Participants!$A$1:$G$600,7,FALSE)</f>
        <v>DEV GIRLS</v>
      </c>
      <c r="L54" s="112">
        <f t="shared" si="3"/>
        <v>22</v>
      </c>
      <c r="M54" s="79"/>
      <c r="N54" s="120">
        <v>7</v>
      </c>
      <c r="O54" s="134">
        <v>9</v>
      </c>
    </row>
    <row r="55" spans="1:16" ht="14.25" customHeight="1">
      <c r="A55" s="114"/>
      <c r="B55" s="118"/>
      <c r="C55" s="118"/>
      <c r="D55" s="145"/>
      <c r="E55" s="145"/>
      <c r="F55" s="145">
        <v>620</v>
      </c>
      <c r="G55" s="74" t="str">
        <f>+VLOOKUP(F55,Participants!$A$1:$F$600,2,FALSE)</f>
        <v>Lorelai Urso</v>
      </c>
      <c r="H55" s="74" t="str">
        <f>+VLOOKUP(F55,Participants!$A$1:$F$600,4,FALSE)</f>
        <v>BFS</v>
      </c>
      <c r="I55" s="74" t="str">
        <f>+VLOOKUP(F55,Participants!$A$1:$F$600,5,FALSE)</f>
        <v>F</v>
      </c>
      <c r="J55" s="74">
        <f>+VLOOKUP(F55,Participants!$A$1:$F$600,3,FALSE)</f>
        <v>1</v>
      </c>
      <c r="K55" s="54" t="str">
        <f>+VLOOKUP(F55,Participants!$A$1:$G$600,7,FALSE)</f>
        <v>DEV GIRLS</v>
      </c>
      <c r="L55" s="112">
        <f t="shared" si="3"/>
        <v>23</v>
      </c>
      <c r="M55" s="74"/>
      <c r="N55" s="50">
        <v>7</v>
      </c>
      <c r="O55" s="134">
        <v>7</v>
      </c>
    </row>
    <row r="56" spans="1:16" ht="14.25" customHeight="1">
      <c r="A56" s="114"/>
      <c r="B56" s="119"/>
      <c r="C56" s="119"/>
      <c r="D56" s="130"/>
      <c r="E56" s="130"/>
      <c r="F56" s="145">
        <v>878</v>
      </c>
      <c r="G56" s="74" t="str">
        <f>+VLOOKUP(F56,Participants!$A$1:$F$600,2,FALSE)</f>
        <v>Zienna Berarducci</v>
      </c>
      <c r="H56" s="74" t="str">
        <f>+VLOOKUP(F56,Participants!$A$1:$F$600,4,FALSE)</f>
        <v>SSPP</v>
      </c>
      <c r="I56" s="74" t="str">
        <f>+VLOOKUP(F56,Participants!$A$1:$F$600,5,FALSE)</f>
        <v>F</v>
      </c>
      <c r="J56" s="74">
        <f>+VLOOKUP(F56,Participants!$A$1:$F$600,3,FALSE)</f>
        <v>4</v>
      </c>
      <c r="K56" s="54" t="str">
        <f>+VLOOKUP(F56,Participants!$A$1:$G$600,7,FALSE)</f>
        <v>DEV GIRLS</v>
      </c>
      <c r="L56" s="112">
        <f t="shared" si="3"/>
        <v>24</v>
      </c>
      <c r="M56" s="74"/>
      <c r="N56" s="50">
        <v>7</v>
      </c>
      <c r="O56" s="134">
        <v>6</v>
      </c>
    </row>
    <row r="57" spans="1:16" ht="14.25" customHeight="1">
      <c r="A57" s="114"/>
      <c r="B57" s="118"/>
      <c r="C57" s="118"/>
      <c r="D57" s="145"/>
      <c r="E57" s="145"/>
      <c r="F57" s="145">
        <v>163</v>
      </c>
      <c r="G57" s="74" t="str">
        <f>+VLOOKUP(F57,Participants!$A$1:$F$600,2,FALSE)</f>
        <v>Olivia Evans</v>
      </c>
      <c r="H57" s="74" t="str">
        <f>+VLOOKUP(F57,Participants!$A$1:$F$600,4,FALSE)</f>
        <v>AMA</v>
      </c>
      <c r="I57" s="74" t="str">
        <f>+VLOOKUP(F57,Participants!$A$1:$F$600,5,FALSE)</f>
        <v>F</v>
      </c>
      <c r="J57" s="74">
        <f>+VLOOKUP(F57,Participants!$A$1:$F$600,3,FALSE)</f>
        <v>3</v>
      </c>
      <c r="K57" s="54" t="str">
        <f>+VLOOKUP(F57,Participants!$A$1:$G$600,7,FALSE)</f>
        <v>DEV GIRLS</v>
      </c>
      <c r="L57" s="112">
        <f t="shared" si="3"/>
        <v>25</v>
      </c>
      <c r="M57" s="74"/>
      <c r="N57" s="50">
        <v>7</v>
      </c>
      <c r="O57" s="134">
        <v>4</v>
      </c>
    </row>
    <row r="58" spans="1:16" ht="14.25" customHeight="1">
      <c r="A58" s="114"/>
      <c r="B58" s="119"/>
      <c r="C58" s="119"/>
      <c r="D58" s="130"/>
      <c r="E58" s="130"/>
      <c r="F58" s="130">
        <v>1001</v>
      </c>
      <c r="G58" s="79" t="str">
        <f>+VLOOKUP(F58,Participants!$A$1:$F$600,2,FALSE)</f>
        <v>Brigid Baker</v>
      </c>
      <c r="H58" s="79" t="str">
        <f>+VLOOKUP(F58,Participants!$A$1:$F$600,4,FALSE)</f>
        <v>KIL</v>
      </c>
      <c r="I58" s="79" t="str">
        <f>+VLOOKUP(F58,Participants!$A$1:$F$600,5,FALSE)</f>
        <v xml:space="preserve">F </v>
      </c>
      <c r="J58" s="79">
        <f>+VLOOKUP(F58,Participants!$A$1:$F$600,3,FALSE)</f>
        <v>3</v>
      </c>
      <c r="K58" s="54" t="str">
        <f>+VLOOKUP(F58,Participants!$A$1:$G$600,7,FALSE)</f>
        <v>DEV GIRLS</v>
      </c>
      <c r="L58" s="112">
        <f t="shared" si="3"/>
        <v>26</v>
      </c>
      <c r="M58" s="79"/>
      <c r="N58" s="120">
        <v>7</v>
      </c>
      <c r="O58" s="134">
        <v>4</v>
      </c>
    </row>
    <row r="59" spans="1:16" ht="14.25" customHeight="1">
      <c r="A59" s="114"/>
      <c r="B59" s="118"/>
      <c r="C59" s="118"/>
      <c r="D59" s="145"/>
      <c r="E59" s="145"/>
      <c r="F59" s="130">
        <v>1439</v>
      </c>
      <c r="G59" s="79" t="str">
        <f>+VLOOKUP(F59,Participants!$A$1:$F$600,2,FALSE)</f>
        <v>Aspen Viehmann</v>
      </c>
      <c r="H59" s="79" t="str">
        <f>+VLOOKUP(F59,Participants!$A$1:$F$600,4,FALSE)</f>
        <v>BCS</v>
      </c>
      <c r="I59" s="79" t="str">
        <f>+VLOOKUP(F59,Participants!$A$1:$F$600,5,FALSE)</f>
        <v>F</v>
      </c>
      <c r="J59" s="79">
        <f>+VLOOKUP(F59,Participants!$A$1:$F$600,3,FALSE)</f>
        <v>4</v>
      </c>
      <c r="K59" s="54" t="str">
        <f>+VLOOKUP(F59,Participants!$A$1:$G$600,7,FALSE)</f>
        <v>DEV GIRLS</v>
      </c>
      <c r="L59" s="112">
        <f t="shared" si="3"/>
        <v>27</v>
      </c>
      <c r="M59" s="79"/>
      <c r="N59" s="120">
        <v>7</v>
      </c>
      <c r="O59" s="134">
        <v>1</v>
      </c>
    </row>
    <row r="60" spans="1:16" ht="17.45" customHeight="1">
      <c r="A60" s="109"/>
      <c r="B60" s="119"/>
      <c r="C60" s="119"/>
      <c r="D60" s="130"/>
      <c r="E60" s="130"/>
      <c r="F60" s="130">
        <v>1012</v>
      </c>
      <c r="G60" s="79" t="str">
        <f>+VLOOKUP(F60,Participants!$A$1:$F$600,2,FALSE)</f>
        <v>Nora Narwold</v>
      </c>
      <c r="H60" s="79" t="str">
        <f>+VLOOKUP(F60,Participants!$A$1:$F$600,4,FALSE)</f>
        <v>KIL</v>
      </c>
      <c r="I60" s="79" t="str">
        <f>+VLOOKUP(F60,Participants!$A$1:$F$600,5,FALSE)</f>
        <v xml:space="preserve">F </v>
      </c>
      <c r="J60" s="79">
        <f>+VLOOKUP(F60,Participants!$A$1:$F$600,3,FALSE)</f>
        <v>4</v>
      </c>
      <c r="K60" s="54" t="str">
        <f>+VLOOKUP(F60,Participants!$A$1:$G$600,7,FALSE)</f>
        <v>DEV GIRLS</v>
      </c>
      <c r="L60" s="112">
        <f t="shared" si="3"/>
        <v>28</v>
      </c>
      <c r="M60" s="79"/>
      <c r="N60" s="120">
        <v>7</v>
      </c>
      <c r="O60" s="134">
        <v>0</v>
      </c>
    </row>
    <row r="61" spans="1:16" ht="17.45" customHeight="1">
      <c r="A61" s="109"/>
      <c r="B61" s="119"/>
      <c r="C61" s="119"/>
      <c r="D61" s="130"/>
      <c r="E61" s="130"/>
      <c r="F61" s="145">
        <v>171</v>
      </c>
      <c r="G61" s="74" t="str">
        <f>+VLOOKUP(F61,Participants!$A$1:$F$600,2,FALSE)</f>
        <v>Nicole Paschke</v>
      </c>
      <c r="H61" s="74" t="str">
        <f>+VLOOKUP(F61,Participants!$A$1:$F$600,4,FALSE)</f>
        <v>AMA</v>
      </c>
      <c r="I61" s="74" t="str">
        <f>+VLOOKUP(F61,Participants!$A$1:$F$600,5,FALSE)</f>
        <v>F</v>
      </c>
      <c r="J61" s="74">
        <f>+VLOOKUP(F61,Participants!$A$1:$F$600,3,FALSE)</f>
        <v>3</v>
      </c>
      <c r="K61" s="54" t="str">
        <f>+VLOOKUP(F61,Participants!$A$1:$G$600,7,FALSE)</f>
        <v>DEV GIRLS</v>
      </c>
      <c r="L61" s="112">
        <f t="shared" si="3"/>
        <v>29</v>
      </c>
      <c r="M61" s="74"/>
      <c r="N61" s="50">
        <v>6</v>
      </c>
      <c r="O61" s="134">
        <v>7</v>
      </c>
    </row>
    <row r="62" spans="1:16" ht="17.45" customHeight="1">
      <c r="A62" s="109"/>
      <c r="B62" s="119"/>
      <c r="C62" s="119"/>
      <c r="D62" s="130"/>
      <c r="E62" s="130"/>
      <c r="F62" s="130">
        <v>1010</v>
      </c>
      <c r="G62" s="79" t="str">
        <f>+VLOOKUP(F62,Participants!$A$1:$F$600,2,FALSE)</f>
        <v>Quinn Orr</v>
      </c>
      <c r="H62" s="79" t="str">
        <f>+VLOOKUP(F62,Participants!$A$1:$F$600,4,FALSE)</f>
        <v>KIL</v>
      </c>
      <c r="I62" s="79" t="str">
        <f>+VLOOKUP(F62,Participants!$A$1:$F$600,5,FALSE)</f>
        <v xml:space="preserve">F </v>
      </c>
      <c r="J62" s="79">
        <f>+VLOOKUP(F62,Participants!$A$1:$F$600,3,FALSE)</f>
        <v>4</v>
      </c>
      <c r="K62" s="54" t="str">
        <f>+VLOOKUP(F62,Participants!$A$1:$G$600,7,FALSE)</f>
        <v>DEV GIRLS</v>
      </c>
      <c r="L62" s="112">
        <f t="shared" si="3"/>
        <v>30</v>
      </c>
      <c r="M62" s="79"/>
      <c r="N62" s="120">
        <v>6</v>
      </c>
      <c r="O62" s="134">
        <v>5</v>
      </c>
    </row>
    <row r="63" spans="1:16" ht="17.45" customHeight="1">
      <c r="A63" s="109"/>
      <c r="B63" s="119"/>
      <c r="C63" s="119"/>
      <c r="D63" s="130"/>
      <c r="E63" s="130"/>
      <c r="F63" s="145">
        <v>436</v>
      </c>
      <c r="G63" s="74" t="str">
        <f>+VLOOKUP(F63,Participants!$A$1:$F$600,2,FALSE)</f>
        <v>Sophia Hatala</v>
      </c>
      <c r="H63" s="74" t="str">
        <f>+VLOOKUP(F63,Participants!$A$1:$F$600,4,FALSE)</f>
        <v>STT</v>
      </c>
      <c r="I63" s="74" t="str">
        <f>+VLOOKUP(F63,Participants!$A$1:$F$600,5,FALSE)</f>
        <v xml:space="preserve">F </v>
      </c>
      <c r="J63" s="74">
        <f>+VLOOKUP(F63,Participants!$A$1:$F$600,3,FALSE)</f>
        <v>3</v>
      </c>
      <c r="K63" s="54" t="str">
        <f>+VLOOKUP(F63,Participants!$A$1:$G$600,7,FALSE)</f>
        <v>DEV GIRLS</v>
      </c>
      <c r="L63" s="112">
        <f t="shared" si="3"/>
        <v>31</v>
      </c>
      <c r="M63" s="74"/>
      <c r="N63" s="50">
        <v>6</v>
      </c>
      <c r="O63" s="134">
        <v>2</v>
      </c>
    </row>
    <row r="64" spans="1:16" ht="17.45" customHeight="1">
      <c r="A64" s="109"/>
      <c r="B64" s="119"/>
      <c r="C64" s="119"/>
      <c r="D64" s="130"/>
      <c r="E64" s="130"/>
      <c r="F64" s="145">
        <v>527</v>
      </c>
      <c r="G64" s="74" t="str">
        <f>+VLOOKUP(F64,Participants!$A$1:$F$600,2,FALSE)</f>
        <v>Jayden Risdon</v>
      </c>
      <c r="H64" s="74" t="str">
        <f>+VLOOKUP(F64,Participants!$A$1:$F$600,4,FALSE)</f>
        <v>BFS</v>
      </c>
      <c r="I64" s="74" t="str">
        <f>+VLOOKUP(F64,Participants!$A$1:$F$600,5,FALSE)</f>
        <v>F</v>
      </c>
      <c r="J64" s="74">
        <f>+VLOOKUP(F64,Participants!$A$1:$F$600,3,FALSE)</f>
        <v>1</v>
      </c>
      <c r="K64" s="54" t="str">
        <f>+VLOOKUP(F64,Participants!$A$1:$G$600,7,FALSE)</f>
        <v>DEV GIRLS</v>
      </c>
      <c r="L64" s="112">
        <f t="shared" si="3"/>
        <v>32</v>
      </c>
      <c r="M64" s="74"/>
      <c r="N64" s="50">
        <v>6</v>
      </c>
      <c r="O64" s="134">
        <v>0</v>
      </c>
    </row>
    <row r="65" spans="1:15" ht="17.45" customHeight="1">
      <c r="A65" s="109"/>
      <c r="B65" s="119"/>
      <c r="C65" s="119"/>
      <c r="D65" s="130"/>
      <c r="E65" s="130"/>
      <c r="F65" s="130">
        <v>172</v>
      </c>
      <c r="G65" s="79" t="str">
        <f>+VLOOKUP(F65,Participants!$A$1:$F$600,2,FALSE)</f>
        <v>Finley Schran</v>
      </c>
      <c r="H65" s="79" t="str">
        <f>+VLOOKUP(F65,Participants!$A$1:$F$600,4,FALSE)</f>
        <v>AMA</v>
      </c>
      <c r="I65" s="79" t="str">
        <f>+VLOOKUP(F65,Participants!$A$1:$F$600,5,FALSE)</f>
        <v>F</v>
      </c>
      <c r="J65" s="79">
        <f>+VLOOKUP(F65,Participants!$A$1:$F$600,3,FALSE)</f>
        <v>3</v>
      </c>
      <c r="K65" s="54" t="str">
        <f>+VLOOKUP(F65,Participants!$A$1:$G$600,7,FALSE)</f>
        <v>DEV GIRLS</v>
      </c>
      <c r="L65" s="112">
        <f t="shared" si="3"/>
        <v>33</v>
      </c>
      <c r="M65" s="79"/>
      <c r="N65" s="120">
        <v>5</v>
      </c>
      <c r="O65" s="134">
        <v>10</v>
      </c>
    </row>
    <row r="66" spans="1:15" ht="17.45" customHeight="1">
      <c r="A66" s="109"/>
      <c r="B66" s="119"/>
      <c r="C66" s="119"/>
      <c r="D66" s="130"/>
      <c r="E66" s="130"/>
      <c r="F66" s="130">
        <v>520</v>
      </c>
      <c r="G66" s="79" t="str">
        <f>+VLOOKUP(F66,Participants!$A$1:$F$600,2,FALSE)</f>
        <v>Mia Kelly</v>
      </c>
      <c r="H66" s="79" t="str">
        <f>+VLOOKUP(F66,Participants!$A$1:$F$600,4,FALSE)</f>
        <v>STT</v>
      </c>
      <c r="I66" s="79" t="str">
        <f>+VLOOKUP(F66,Participants!$A$1:$F$600,5,FALSE)</f>
        <v xml:space="preserve">F </v>
      </c>
      <c r="J66" s="79">
        <f>+VLOOKUP(F66,Participants!$A$1:$F$600,3,FALSE)</f>
        <v>3</v>
      </c>
      <c r="K66" s="54" t="str">
        <f>+VLOOKUP(F66,Participants!$A$1:$G$600,7,FALSE)</f>
        <v>DEV GIRLS</v>
      </c>
      <c r="L66" s="112">
        <f t="shared" si="3"/>
        <v>34</v>
      </c>
      <c r="M66" s="79"/>
      <c r="N66" s="120">
        <v>5</v>
      </c>
      <c r="O66" s="134">
        <v>9</v>
      </c>
    </row>
    <row r="67" spans="1:15" ht="17.45" customHeight="1">
      <c r="A67" s="109"/>
      <c r="B67" s="119"/>
      <c r="C67" s="119"/>
      <c r="D67" s="130"/>
      <c r="E67" s="130"/>
      <c r="F67" s="130">
        <v>957</v>
      </c>
      <c r="G67" s="79" t="str">
        <f>+VLOOKUP(F67,Participants!$A$1:$F$600,2,FALSE)</f>
        <v>Charlotte Tedesco</v>
      </c>
      <c r="H67" s="79" t="str">
        <f>+VLOOKUP(F67,Participants!$A$1:$F$600,4,FALSE)</f>
        <v>BTA</v>
      </c>
      <c r="I67" s="79" t="str">
        <f>+VLOOKUP(F67,Participants!$A$1:$F$600,5,FALSE)</f>
        <v>F</v>
      </c>
      <c r="J67" s="79">
        <f>+VLOOKUP(F67,Participants!$A$1:$F$600,3,FALSE)</f>
        <v>3</v>
      </c>
      <c r="K67" s="54" t="str">
        <f>+VLOOKUP(F67,Participants!$A$1:$G$600,7,FALSE)</f>
        <v>DEV GIRLS</v>
      </c>
      <c r="L67" s="112">
        <f t="shared" si="3"/>
        <v>35</v>
      </c>
      <c r="M67" s="79"/>
      <c r="N67" s="120">
        <v>5</v>
      </c>
      <c r="O67" s="134">
        <v>9</v>
      </c>
    </row>
    <row r="68" spans="1:15" ht="17.45" customHeight="1">
      <c r="A68" s="109"/>
      <c r="B68" s="119"/>
      <c r="C68" s="119"/>
      <c r="D68" s="130"/>
      <c r="E68" s="130"/>
      <c r="F68" s="145">
        <v>869</v>
      </c>
      <c r="G68" s="74" t="str">
        <f>+VLOOKUP(F68,Participants!$A$1:$F$600,2,FALSE)</f>
        <v>Lucia Bianco</v>
      </c>
      <c r="H68" s="74" t="str">
        <f>+VLOOKUP(F68,Participants!$A$1:$F$600,4,FALSE)</f>
        <v>SSPP</v>
      </c>
      <c r="I68" s="74" t="str">
        <f>+VLOOKUP(F68,Participants!$A$1:$F$600,5,FALSE)</f>
        <v>F</v>
      </c>
      <c r="J68" s="74">
        <f>+VLOOKUP(F68,Participants!$A$1:$F$600,3,FALSE)</f>
        <v>2</v>
      </c>
      <c r="K68" s="54" t="str">
        <f>+VLOOKUP(F68,Participants!$A$1:$G$600,7,FALSE)</f>
        <v>DEV GIRLS</v>
      </c>
      <c r="L68" s="112">
        <f t="shared" si="3"/>
        <v>36</v>
      </c>
      <c r="M68" s="74"/>
      <c r="N68" s="50">
        <v>5</v>
      </c>
      <c r="O68" s="134">
        <v>8</v>
      </c>
    </row>
    <row r="69" spans="1:15" ht="17.45" customHeight="1">
      <c r="A69" s="109"/>
      <c r="B69" s="119"/>
      <c r="C69" s="119"/>
      <c r="D69" s="130"/>
      <c r="E69" s="130"/>
      <c r="F69" s="130">
        <v>991</v>
      </c>
      <c r="G69" s="79" t="str">
        <f>+VLOOKUP(F69,Participants!$A$1:$F$600,2,FALSE)</f>
        <v>Lindsey Sulkowski</v>
      </c>
      <c r="H69" s="79" t="str">
        <f>+VLOOKUP(F69,Participants!$A$1:$F$600,4,FALSE)</f>
        <v>BTA</v>
      </c>
      <c r="I69" s="79" t="str">
        <f>+VLOOKUP(F69,Participants!$A$1:$F$600,5,FALSE)</f>
        <v>F</v>
      </c>
      <c r="J69" s="79">
        <f>+VLOOKUP(F69,Participants!$A$1:$F$600,3,FALSE)</f>
        <v>4</v>
      </c>
      <c r="K69" s="54" t="str">
        <f>+VLOOKUP(F69,Participants!$A$1:$G$600,7,FALSE)</f>
        <v>DEV GIRLS</v>
      </c>
      <c r="L69" s="112">
        <f t="shared" si="3"/>
        <v>37</v>
      </c>
      <c r="M69" s="79"/>
      <c r="N69" s="120">
        <v>5</v>
      </c>
      <c r="O69" s="134">
        <v>8</v>
      </c>
    </row>
    <row r="70" spans="1:15" ht="17.45" customHeight="1">
      <c r="A70" s="109"/>
      <c r="B70" s="119"/>
      <c r="C70" s="119"/>
      <c r="D70" s="130"/>
      <c r="E70" s="130"/>
      <c r="F70" s="130">
        <v>528</v>
      </c>
      <c r="G70" s="79" t="str">
        <f>+VLOOKUP(F70,Participants!$A$1:$F$600,2,FALSE)</f>
        <v>London Lange</v>
      </c>
      <c r="H70" s="79" t="str">
        <f>+VLOOKUP(F70,Participants!$A$1:$F$600,4,FALSE)</f>
        <v>BFS</v>
      </c>
      <c r="I70" s="79" t="str">
        <f>+VLOOKUP(F70,Participants!$A$1:$F$600,5,FALSE)</f>
        <v>F</v>
      </c>
      <c r="J70" s="79">
        <f>+VLOOKUP(F70,Participants!$A$1:$F$600,3,FALSE)</f>
        <v>1</v>
      </c>
      <c r="K70" s="54" t="str">
        <f>+VLOOKUP(F70,Participants!$A$1:$G$600,7,FALSE)</f>
        <v>DEV GIRLS</v>
      </c>
      <c r="L70" s="112">
        <f t="shared" si="3"/>
        <v>38</v>
      </c>
      <c r="M70" s="79"/>
      <c r="N70" s="120">
        <v>5</v>
      </c>
      <c r="O70" s="134">
        <v>5</v>
      </c>
    </row>
    <row r="71" spans="1:15" ht="17.45" customHeight="1">
      <c r="A71" s="109"/>
      <c r="B71" s="119"/>
      <c r="C71" s="119"/>
      <c r="D71" s="130"/>
      <c r="E71" s="130"/>
      <c r="F71" s="130">
        <v>953</v>
      </c>
      <c r="G71" s="79" t="str">
        <f>+VLOOKUP(F71,Participants!$A$1:$F$600,2,FALSE)</f>
        <v>Rebeca de Souza Saraiva</v>
      </c>
      <c r="H71" s="79" t="str">
        <f>+VLOOKUP(F71,Participants!$A$1:$F$600,4,FALSE)</f>
        <v>BTA</v>
      </c>
      <c r="I71" s="79" t="str">
        <f>+VLOOKUP(F71,Participants!$A$1:$F$600,5,FALSE)</f>
        <v>F</v>
      </c>
      <c r="J71" s="79">
        <f>+VLOOKUP(F71,Participants!$A$1:$F$600,3,FALSE)</f>
        <v>3</v>
      </c>
      <c r="K71" s="54" t="str">
        <f>+VLOOKUP(F71,Participants!$A$1:$G$600,7,FALSE)</f>
        <v>DEV GIRLS</v>
      </c>
      <c r="L71" s="112">
        <f t="shared" si="3"/>
        <v>39</v>
      </c>
      <c r="M71" s="79"/>
      <c r="N71" s="120">
        <v>5</v>
      </c>
      <c r="O71" s="134">
        <v>5</v>
      </c>
    </row>
    <row r="72" spans="1:15" ht="17.45" customHeight="1">
      <c r="A72" s="109"/>
      <c r="B72" s="119"/>
      <c r="C72" s="119"/>
      <c r="D72" s="130"/>
      <c r="E72" s="130"/>
      <c r="F72" s="130">
        <v>1436</v>
      </c>
      <c r="G72" s="79" t="str">
        <f>+VLOOKUP(F72,Participants!$A$1:$F$600,2,FALSE)</f>
        <v>Elyzabith Robinson</v>
      </c>
      <c r="H72" s="79" t="str">
        <f>+VLOOKUP(F72,Participants!$A$1:$F$600,4,FALSE)</f>
        <v>BCS</v>
      </c>
      <c r="I72" s="79" t="str">
        <f>+VLOOKUP(F72,Participants!$A$1:$F$600,5,FALSE)</f>
        <v>F</v>
      </c>
      <c r="J72" s="79">
        <f>+VLOOKUP(F72,Participants!$A$1:$F$600,3,FALSE)</f>
        <v>3</v>
      </c>
      <c r="K72" s="54" t="str">
        <f>+VLOOKUP(F72,Participants!$A$1:$G$600,7,FALSE)</f>
        <v>DEV GIRLS</v>
      </c>
      <c r="L72" s="112">
        <f t="shared" si="3"/>
        <v>40</v>
      </c>
      <c r="M72" s="79"/>
      <c r="N72" s="120">
        <v>5</v>
      </c>
      <c r="O72" s="134">
        <v>4</v>
      </c>
    </row>
    <row r="73" spans="1:15" ht="17.45" customHeight="1">
      <c r="A73" s="109"/>
      <c r="B73" s="119"/>
      <c r="C73" s="119"/>
      <c r="D73" s="130"/>
      <c r="E73" s="130"/>
      <c r="F73" s="145">
        <v>530</v>
      </c>
      <c r="G73" s="74" t="str">
        <f>+VLOOKUP(F73,Participants!$A$1:$F$600,2,FALSE)</f>
        <v>Hadley Moritz</v>
      </c>
      <c r="H73" s="74" t="str">
        <f>+VLOOKUP(F73,Participants!$A$1:$F$600,4,FALSE)</f>
        <v>BFS</v>
      </c>
      <c r="I73" s="74" t="str">
        <f>+VLOOKUP(F73,Participants!$A$1:$F$600,5,FALSE)</f>
        <v>F</v>
      </c>
      <c r="J73" s="74">
        <f>+VLOOKUP(F73,Participants!$A$1:$F$600,3,FALSE)</f>
        <v>2</v>
      </c>
      <c r="K73" s="54" t="str">
        <f>+VLOOKUP(F73,Participants!$A$1:$G$600,7,FALSE)</f>
        <v>DEV GIRLS</v>
      </c>
      <c r="L73" s="112">
        <f t="shared" si="3"/>
        <v>41</v>
      </c>
      <c r="M73" s="74"/>
      <c r="N73" s="50">
        <v>5</v>
      </c>
      <c r="O73" s="134">
        <v>2</v>
      </c>
    </row>
    <row r="74" spans="1:15" ht="17.45" customHeight="1">
      <c r="A74" s="109"/>
      <c r="B74" s="119"/>
      <c r="C74" s="119"/>
      <c r="D74" s="130"/>
      <c r="E74" s="130"/>
      <c r="F74" s="130">
        <v>952</v>
      </c>
      <c r="G74" s="79" t="str">
        <f>+VLOOKUP(F74,Participants!$A$1:$F$600,2,FALSE)</f>
        <v>Jaidlyn Megill</v>
      </c>
      <c r="H74" s="79" t="str">
        <f>+VLOOKUP(F74,Participants!$A$1:$F$600,4,FALSE)</f>
        <v>BTA</v>
      </c>
      <c r="I74" s="79" t="str">
        <f>+VLOOKUP(F74,Participants!$A$1:$F$600,5,FALSE)</f>
        <v>F</v>
      </c>
      <c r="J74" s="79">
        <f>+VLOOKUP(F74,Participants!$A$1:$F$600,3,FALSE)</f>
        <v>2</v>
      </c>
      <c r="K74" s="54" t="str">
        <f>+VLOOKUP(F74,Participants!$A$1:$G$600,7,FALSE)</f>
        <v>DEV GIRLS</v>
      </c>
      <c r="L74" s="112">
        <f t="shared" si="3"/>
        <v>42</v>
      </c>
      <c r="M74" s="79"/>
      <c r="N74" s="120">
        <v>5</v>
      </c>
      <c r="O74" s="134">
        <v>2</v>
      </c>
    </row>
    <row r="75" spans="1:15" ht="17.45" customHeight="1">
      <c r="A75" s="109"/>
      <c r="B75" s="119"/>
      <c r="C75" s="119"/>
      <c r="D75" s="130"/>
      <c r="E75" s="130"/>
      <c r="F75" s="130">
        <v>962</v>
      </c>
      <c r="G75" s="79" t="str">
        <f>+VLOOKUP(F75,Participants!$A$1:$F$600,2,FALSE)</f>
        <v>Anastasia Kamarados</v>
      </c>
      <c r="H75" s="79" t="str">
        <f>+VLOOKUP(F75,Participants!$A$1:$F$600,4,FALSE)</f>
        <v>BTA</v>
      </c>
      <c r="I75" s="79" t="str">
        <f>+VLOOKUP(F75,Participants!$A$1:$F$600,5,FALSE)</f>
        <v>F</v>
      </c>
      <c r="J75" s="79">
        <f>+VLOOKUP(F75,Participants!$A$1:$F$600,3,FALSE)</f>
        <v>4</v>
      </c>
      <c r="K75" s="54" t="str">
        <f>+VLOOKUP(F75,Participants!$A$1:$G$600,7,FALSE)</f>
        <v>DEV GIRLS</v>
      </c>
      <c r="L75" s="112">
        <f t="shared" si="3"/>
        <v>43</v>
      </c>
      <c r="M75" s="79"/>
      <c r="N75" s="120">
        <v>5</v>
      </c>
      <c r="O75" s="134">
        <v>2</v>
      </c>
    </row>
    <row r="76" spans="1:15" ht="17.45" customHeight="1">
      <c r="A76" s="109"/>
      <c r="B76" s="119"/>
      <c r="C76" s="119"/>
      <c r="D76" s="130"/>
      <c r="E76" s="130"/>
      <c r="F76" s="130">
        <v>159</v>
      </c>
      <c r="G76" s="79" t="str">
        <f>+VLOOKUP(F76,Participants!$A$1:$F$600,2,FALSE)</f>
        <v>Gianna Baldonieri</v>
      </c>
      <c r="H76" s="79" t="str">
        <f>+VLOOKUP(F76,Participants!$A$1:$F$600,4,FALSE)</f>
        <v>AMA</v>
      </c>
      <c r="I76" s="79" t="str">
        <f>+VLOOKUP(F76,Participants!$A$1:$F$600,5,FALSE)</f>
        <v>F</v>
      </c>
      <c r="J76" s="79">
        <f>+VLOOKUP(F76,Participants!$A$1:$F$600,3,FALSE)</f>
        <v>3</v>
      </c>
      <c r="K76" s="54" t="str">
        <f>+VLOOKUP(F76,Participants!$A$1:$G$600,7,FALSE)</f>
        <v>DEV GIRLS</v>
      </c>
      <c r="L76" s="112">
        <f t="shared" si="3"/>
        <v>44</v>
      </c>
      <c r="M76" s="79"/>
      <c r="N76" s="120">
        <v>5</v>
      </c>
      <c r="O76" s="134">
        <v>1</v>
      </c>
    </row>
    <row r="77" spans="1:15" ht="17.45" customHeight="1">
      <c r="A77" s="109"/>
      <c r="B77" s="119"/>
      <c r="C77" s="119"/>
      <c r="D77" s="130"/>
      <c r="E77" s="130"/>
      <c r="F77" s="130">
        <v>961</v>
      </c>
      <c r="G77" s="79" t="str">
        <f>+VLOOKUP(F77,Participants!$A$1:$F$600,2,FALSE)</f>
        <v>Madalyn Jones</v>
      </c>
      <c r="H77" s="79" t="str">
        <f>+VLOOKUP(F77,Participants!$A$1:$F$600,4,FALSE)</f>
        <v>BTA</v>
      </c>
      <c r="I77" s="79" t="str">
        <f>+VLOOKUP(F77,Participants!$A$1:$F$600,5,FALSE)</f>
        <v>F</v>
      </c>
      <c r="J77" s="79">
        <f>+VLOOKUP(F77,Participants!$A$1:$F$600,3,FALSE)</f>
        <v>4</v>
      </c>
      <c r="K77" s="54" t="str">
        <f>+VLOOKUP(F77,Participants!$A$1:$G$600,7,FALSE)</f>
        <v>DEV GIRLS</v>
      </c>
      <c r="L77" s="112">
        <f t="shared" si="3"/>
        <v>45</v>
      </c>
      <c r="M77" s="79"/>
      <c r="N77" s="120">
        <v>5</v>
      </c>
      <c r="O77" s="134">
        <v>1</v>
      </c>
    </row>
    <row r="78" spans="1:15" ht="17.45" customHeight="1">
      <c r="A78" s="109"/>
      <c r="B78" s="119"/>
      <c r="C78" s="119"/>
      <c r="D78" s="130"/>
      <c r="E78" s="130"/>
      <c r="F78" s="130">
        <v>963</v>
      </c>
      <c r="G78" s="79" t="str">
        <f>+VLOOKUP(F78,Participants!$A$1:$F$600,2,FALSE)</f>
        <v>Angelina Lukitsch</v>
      </c>
      <c r="H78" s="79" t="str">
        <f>+VLOOKUP(F78,Participants!$A$1:$F$600,4,FALSE)</f>
        <v>BTA</v>
      </c>
      <c r="I78" s="79" t="str">
        <f>+VLOOKUP(F78,Participants!$A$1:$F$600,5,FALSE)</f>
        <v>F</v>
      </c>
      <c r="J78" s="79">
        <f>+VLOOKUP(F78,Participants!$A$1:$F$600,3,FALSE)</f>
        <v>4</v>
      </c>
      <c r="K78" s="54" t="str">
        <f>+VLOOKUP(F78,Participants!$A$1:$G$600,7,FALSE)</f>
        <v>DEV GIRLS</v>
      </c>
      <c r="L78" s="112">
        <f t="shared" si="3"/>
        <v>46</v>
      </c>
      <c r="M78" s="79"/>
      <c r="N78" s="120">
        <v>4</v>
      </c>
      <c r="O78" s="134">
        <v>10</v>
      </c>
    </row>
    <row r="79" spans="1:15" ht="17.45" customHeight="1">
      <c r="A79" s="109"/>
      <c r="B79" s="119"/>
      <c r="C79" s="119"/>
      <c r="D79" s="130"/>
      <c r="E79" s="130"/>
      <c r="F79" s="130">
        <v>538</v>
      </c>
      <c r="G79" s="79" t="str">
        <f>+VLOOKUP(F79,Participants!$A$1:$F$600,2,FALSE)</f>
        <v>Reagan Bayne</v>
      </c>
      <c r="H79" s="79" t="str">
        <f>+VLOOKUP(F79,Participants!$A$1:$F$600,4,FALSE)</f>
        <v>BFS</v>
      </c>
      <c r="I79" s="79" t="str">
        <f>+VLOOKUP(F79,Participants!$A$1:$F$600,5,FALSE)</f>
        <v>F</v>
      </c>
      <c r="J79" s="79">
        <f>+VLOOKUP(F79,Participants!$A$1:$F$600,3,FALSE)</f>
        <v>3</v>
      </c>
      <c r="K79" s="54" t="str">
        <f>+VLOOKUP(F79,Participants!$A$1:$G$600,7,FALSE)</f>
        <v>DEV GIRLS</v>
      </c>
      <c r="L79" s="112">
        <f t="shared" si="3"/>
        <v>47</v>
      </c>
      <c r="M79" s="79"/>
      <c r="N79" s="120">
        <v>4</v>
      </c>
      <c r="O79" s="134">
        <v>9</v>
      </c>
    </row>
    <row r="80" spans="1:15" ht="17.45" customHeight="1">
      <c r="A80" s="109"/>
      <c r="B80" s="119"/>
      <c r="C80" s="119"/>
      <c r="D80" s="130"/>
      <c r="E80" s="130"/>
      <c r="F80" s="130">
        <v>448</v>
      </c>
      <c r="G80" s="79" t="str">
        <f>+VLOOKUP(F80,Participants!$A$1:$F$600,2,FALSE)</f>
        <v>Addelynn Stack</v>
      </c>
      <c r="H80" s="79" t="str">
        <f>+VLOOKUP(F80,Participants!$A$1:$F$600,4,FALSE)</f>
        <v>STT</v>
      </c>
      <c r="I80" s="79" t="str">
        <f>+VLOOKUP(F80,Participants!$A$1:$F$600,5,FALSE)</f>
        <v xml:space="preserve">F </v>
      </c>
      <c r="J80" s="79">
        <f>+VLOOKUP(F80,Participants!$A$1:$F$600,3,FALSE)</f>
        <v>3</v>
      </c>
      <c r="K80" s="54" t="str">
        <f>+VLOOKUP(F80,Participants!$A$1:$G$600,7,FALSE)</f>
        <v>DEV GIRLS</v>
      </c>
      <c r="L80" s="112">
        <f t="shared" si="3"/>
        <v>48</v>
      </c>
      <c r="M80" s="79"/>
      <c r="N80" s="120">
        <v>4</v>
      </c>
      <c r="O80" s="134">
        <v>8</v>
      </c>
    </row>
    <row r="81" spans="1:15" ht="17.45" customHeight="1">
      <c r="A81" s="109"/>
      <c r="B81" s="119"/>
      <c r="C81" s="119"/>
      <c r="D81" s="130"/>
      <c r="E81" s="130"/>
      <c r="F81" s="130">
        <v>531</v>
      </c>
      <c r="G81" s="79" t="str">
        <f>+VLOOKUP(F81,Participants!$A$1:$F$600,2,FALSE)</f>
        <v>Mirabella Davison</v>
      </c>
      <c r="H81" s="79" t="str">
        <f>+VLOOKUP(F81,Participants!$A$1:$F$600,4,FALSE)</f>
        <v>BFS</v>
      </c>
      <c r="I81" s="79" t="str">
        <f>+VLOOKUP(F81,Participants!$A$1:$F$600,5,FALSE)</f>
        <v>F</v>
      </c>
      <c r="J81" s="79">
        <f>+VLOOKUP(F81,Participants!$A$1:$F$600,3,FALSE)</f>
        <v>2</v>
      </c>
      <c r="K81" s="54" t="str">
        <f>+VLOOKUP(F81,Participants!$A$1:$G$600,7,FALSE)</f>
        <v>DEV GIRLS</v>
      </c>
      <c r="L81" s="112">
        <f t="shared" si="3"/>
        <v>49</v>
      </c>
      <c r="M81" s="79"/>
      <c r="N81" s="120">
        <v>4</v>
      </c>
      <c r="O81" s="134">
        <v>8</v>
      </c>
    </row>
    <row r="82" spans="1:15" ht="17.45" customHeight="1">
      <c r="A82" s="109"/>
      <c r="B82" s="119"/>
      <c r="C82" s="119"/>
      <c r="D82" s="130"/>
      <c r="E82" s="130"/>
      <c r="F82" s="130">
        <v>1002</v>
      </c>
      <c r="G82" s="79" t="str">
        <f>+VLOOKUP(F82,Participants!$A$1:$F$600,2,FALSE)</f>
        <v>Cora Cole</v>
      </c>
      <c r="H82" s="79" t="str">
        <f>+VLOOKUP(F82,Participants!$A$1:$F$600,4,FALSE)</f>
        <v>KIL</v>
      </c>
      <c r="I82" s="79" t="str">
        <f>+VLOOKUP(F82,Participants!$A$1:$F$600,5,FALSE)</f>
        <v xml:space="preserve">F </v>
      </c>
      <c r="J82" s="79">
        <f>+VLOOKUP(F82,Participants!$A$1:$F$600,3,FALSE)</f>
        <v>3</v>
      </c>
      <c r="K82" s="54" t="str">
        <f>+VLOOKUP(F82,Participants!$A$1:$G$600,7,FALSE)</f>
        <v>DEV GIRLS</v>
      </c>
      <c r="L82" s="112">
        <f t="shared" si="3"/>
        <v>50</v>
      </c>
      <c r="M82" s="79"/>
      <c r="N82" s="120">
        <v>4</v>
      </c>
      <c r="O82" s="134">
        <v>4</v>
      </c>
    </row>
    <row r="83" spans="1:15" ht="17.45" customHeight="1">
      <c r="A83" s="109"/>
      <c r="B83" s="119"/>
      <c r="C83" s="119"/>
      <c r="D83" s="130"/>
      <c r="E83" s="130"/>
      <c r="F83" s="145">
        <v>876</v>
      </c>
      <c r="G83" s="74" t="str">
        <f>+VLOOKUP(F83,Participants!$A$1:$F$600,2,FALSE)</f>
        <v>Remy Petrick</v>
      </c>
      <c r="H83" s="74" t="str">
        <f>+VLOOKUP(F83,Participants!$A$1:$F$600,4,FALSE)</f>
        <v>SSPP</v>
      </c>
      <c r="I83" s="74" t="str">
        <f>+VLOOKUP(F83,Participants!$A$1:$F$600,5,FALSE)</f>
        <v>F</v>
      </c>
      <c r="J83" s="74">
        <f>+VLOOKUP(F83,Participants!$A$1:$F$600,3,FALSE)</f>
        <v>3</v>
      </c>
      <c r="K83" s="54" t="str">
        <f>+VLOOKUP(F83,Participants!$A$1:$G$600,7,FALSE)</f>
        <v>DEV GIRLS</v>
      </c>
      <c r="L83" s="112">
        <f t="shared" si="3"/>
        <v>51</v>
      </c>
      <c r="M83" s="74"/>
      <c r="N83" s="50">
        <v>4</v>
      </c>
      <c r="O83" s="134">
        <v>3</v>
      </c>
    </row>
    <row r="84" spans="1:15" ht="17.45" customHeight="1">
      <c r="A84" s="109"/>
      <c r="B84" s="119"/>
      <c r="C84" s="119"/>
      <c r="D84" s="130"/>
      <c r="E84" s="130"/>
      <c r="F84" s="130">
        <v>1011</v>
      </c>
      <c r="G84" s="79" t="str">
        <f>+VLOOKUP(F84,Participants!$A$1:$F$600,2,FALSE)</f>
        <v>Olivia Menz</v>
      </c>
      <c r="H84" s="79" t="str">
        <f>+VLOOKUP(F84,Participants!$A$1:$F$600,4,FALSE)</f>
        <v>KIL</v>
      </c>
      <c r="I84" s="79" t="str">
        <f>+VLOOKUP(F84,Participants!$A$1:$F$600,5,FALSE)</f>
        <v xml:space="preserve">F </v>
      </c>
      <c r="J84" s="79">
        <f>+VLOOKUP(F84,Participants!$A$1:$F$600,3,FALSE)</f>
        <v>4</v>
      </c>
      <c r="K84" s="54" t="str">
        <f>+VLOOKUP(F84,Participants!$A$1:$G$600,7,FALSE)</f>
        <v>DEV GIRLS</v>
      </c>
      <c r="L84" s="112">
        <f t="shared" si="3"/>
        <v>52</v>
      </c>
      <c r="M84" s="79"/>
      <c r="N84" s="120">
        <v>4</v>
      </c>
      <c r="O84" s="134">
        <v>2</v>
      </c>
    </row>
    <row r="85" spans="1:15" ht="17.45" customHeight="1">
      <c r="A85" s="109"/>
      <c r="B85" s="119"/>
      <c r="C85" s="119"/>
      <c r="D85" s="130"/>
      <c r="E85" s="130"/>
      <c r="F85" s="130">
        <v>504</v>
      </c>
      <c r="G85" s="79" t="str">
        <f>+VLOOKUP(F85,Participants!$A$1:$F$600,2,FALSE)</f>
        <v>Avery Linette</v>
      </c>
      <c r="H85" s="79" t="str">
        <f>+VLOOKUP(F85,Participants!$A$1:$F$600,4,FALSE)</f>
        <v>STT</v>
      </c>
      <c r="I85" s="79" t="str">
        <f>+VLOOKUP(F85,Participants!$A$1:$F$600,5,FALSE)</f>
        <v xml:space="preserve">F </v>
      </c>
      <c r="J85" s="79">
        <f>+VLOOKUP(F85,Participants!$A$1:$F$600,3,FALSE)</f>
        <v>1</v>
      </c>
      <c r="K85" s="54" t="str">
        <f>+VLOOKUP(F85,Participants!$A$1:$G$600,7,FALSE)</f>
        <v>DEV GIRLS</v>
      </c>
      <c r="L85" s="112">
        <f t="shared" si="3"/>
        <v>53</v>
      </c>
      <c r="M85" s="79"/>
      <c r="N85" s="120">
        <v>3</v>
      </c>
      <c r="O85" s="134">
        <v>9</v>
      </c>
    </row>
    <row r="86" spans="1:15" ht="17.45" customHeight="1">
      <c r="A86" s="109"/>
      <c r="B86" s="119"/>
      <c r="C86" s="119"/>
      <c r="D86" s="130"/>
      <c r="E86" s="130"/>
      <c r="F86" s="130">
        <v>965</v>
      </c>
      <c r="G86" s="79" t="str">
        <f>+VLOOKUP(F86,Participants!$A$1:$F$600,2,FALSE)</f>
        <v>Ashley Stonfer</v>
      </c>
      <c r="H86" s="79" t="str">
        <f>+VLOOKUP(F86,Participants!$A$1:$F$600,4,FALSE)</f>
        <v>BTA</v>
      </c>
      <c r="I86" s="79" t="str">
        <f>+VLOOKUP(F86,Participants!$A$1:$F$600,5,FALSE)</f>
        <v>F</v>
      </c>
      <c r="J86" s="79">
        <f>+VLOOKUP(F86,Participants!$A$1:$F$600,3,FALSE)</f>
        <v>4</v>
      </c>
      <c r="K86" s="54" t="str">
        <f>+VLOOKUP(F86,Participants!$A$1:$G$600,7,FALSE)</f>
        <v>DEV GIRLS</v>
      </c>
      <c r="L86" s="112">
        <f t="shared" si="3"/>
        <v>54</v>
      </c>
      <c r="M86" s="79"/>
      <c r="N86" s="120">
        <v>3</v>
      </c>
      <c r="O86" s="134">
        <v>7</v>
      </c>
    </row>
    <row r="87" spans="1:15" ht="17.45" customHeight="1">
      <c r="A87" s="109"/>
      <c r="B87" s="119"/>
      <c r="C87" s="119"/>
      <c r="D87" s="130"/>
      <c r="E87" s="130"/>
      <c r="F87" s="130">
        <v>424</v>
      </c>
      <c r="G87" s="79" t="str">
        <f>+VLOOKUP(F87,Participants!$A$1:$F$600,2,FALSE)</f>
        <v>Eve Bovee</v>
      </c>
      <c r="H87" s="79" t="str">
        <f>+VLOOKUP(F87,Participants!$A$1:$F$600,4,FALSE)</f>
        <v>STT</v>
      </c>
      <c r="I87" s="79" t="str">
        <f>+VLOOKUP(F87,Participants!$A$1:$F$600,5,FALSE)</f>
        <v xml:space="preserve">F </v>
      </c>
      <c r="J87" s="79">
        <f>+VLOOKUP(F87,Participants!$A$1:$F$600,3,FALSE)</f>
        <v>2</v>
      </c>
      <c r="K87" s="54" t="str">
        <f>+VLOOKUP(F87,Participants!$A$1:$G$600,7,FALSE)</f>
        <v>DEV GIRLS</v>
      </c>
      <c r="L87" s="112">
        <f t="shared" si="3"/>
        <v>55</v>
      </c>
      <c r="M87" s="79"/>
      <c r="N87" s="120">
        <v>3</v>
      </c>
      <c r="O87" s="134">
        <v>1</v>
      </c>
    </row>
    <row r="88" spans="1:15" ht="17.45" customHeight="1">
      <c r="A88" s="109"/>
      <c r="B88" s="119"/>
      <c r="C88" s="119"/>
      <c r="D88" s="130"/>
      <c r="E88" s="130"/>
      <c r="F88" s="145">
        <v>866</v>
      </c>
      <c r="G88" s="74" t="str">
        <f>+VLOOKUP(F88,Participants!$A$1:$F$600,2,FALSE)</f>
        <v>Evelyn Phemester</v>
      </c>
      <c r="H88" s="74" t="str">
        <f>+VLOOKUP(F88,Participants!$A$1:$F$600,4,FALSE)</f>
        <v>SSPP</v>
      </c>
      <c r="I88" s="74" t="str">
        <f>+VLOOKUP(F88,Participants!$A$1:$F$600,5,FALSE)</f>
        <v>F</v>
      </c>
      <c r="J88" s="74" t="str">
        <f>+VLOOKUP(F88,Participants!$A$1:$F$600,3,FALSE)</f>
        <v>K</v>
      </c>
      <c r="K88" s="54" t="str">
        <f>+VLOOKUP(F88,Participants!$A$1:$G$600,7,FALSE)</f>
        <v>DEV GIRLS</v>
      </c>
      <c r="L88" s="112">
        <f t="shared" si="3"/>
        <v>56</v>
      </c>
      <c r="M88" s="74"/>
      <c r="N88" s="50">
        <v>3</v>
      </c>
      <c r="O88" s="134">
        <v>1</v>
      </c>
    </row>
    <row r="89" spans="1:15" ht="17.45" customHeight="1">
      <c r="A89" s="109"/>
      <c r="B89" s="119"/>
      <c r="C89" s="119"/>
      <c r="D89" s="130"/>
      <c r="E89" s="130"/>
      <c r="F89" s="145">
        <v>512</v>
      </c>
      <c r="G89" s="74" t="str">
        <f>+VLOOKUP(F89,Participants!$A$1:$F$600,2,FALSE)</f>
        <v>Beatrix Barr</v>
      </c>
      <c r="H89" s="74" t="str">
        <f>+VLOOKUP(F89,Participants!$A$1:$F$600,4,FALSE)</f>
        <v>STT</v>
      </c>
      <c r="I89" s="74" t="str">
        <f>+VLOOKUP(F89,Participants!$A$1:$F$600,5,FALSE)</f>
        <v xml:space="preserve">F </v>
      </c>
      <c r="J89" s="74" t="str">
        <f>+VLOOKUP(F89,Participants!$A$1:$F$600,3,FALSE)</f>
        <v>K</v>
      </c>
      <c r="K89" s="54" t="str">
        <f>+VLOOKUP(F89,Participants!$A$1:$G$600,7,FALSE)</f>
        <v>DEV GIRLS</v>
      </c>
      <c r="L89" s="112">
        <f t="shared" si="3"/>
        <v>57</v>
      </c>
      <c r="M89" s="74"/>
      <c r="N89" s="50">
        <v>2</v>
      </c>
      <c r="O89" s="134">
        <v>2</v>
      </c>
    </row>
    <row r="90" spans="1:15" ht="17.45" customHeight="1">
      <c r="A90" s="109"/>
      <c r="B90" s="119"/>
      <c r="C90" s="119"/>
      <c r="D90" s="130"/>
      <c r="E90" s="130"/>
      <c r="F90" s="145">
        <v>488</v>
      </c>
      <c r="G90" s="74" t="str">
        <f>+VLOOKUP(F90,Participants!$A$1:$F$600,2,FALSE)</f>
        <v>Aria Perri</v>
      </c>
      <c r="H90" s="74" t="str">
        <f>+VLOOKUP(F90,Participants!$A$1:$F$600,4,FALSE)</f>
        <v>STT</v>
      </c>
      <c r="I90" s="74" t="str">
        <f>+VLOOKUP(F90,Participants!$A$1:$F$600,5,FALSE)</f>
        <v xml:space="preserve">F </v>
      </c>
      <c r="J90" s="74">
        <f>+VLOOKUP(F90,Participants!$A$1:$F$600,3,FALSE)</f>
        <v>2</v>
      </c>
      <c r="K90" s="54" t="str">
        <f>+VLOOKUP(F90,Participants!$A$1:$G$600,7,FALSE)</f>
        <v>DEV GIRLS</v>
      </c>
      <c r="L90" s="112">
        <f t="shared" si="3"/>
        <v>58</v>
      </c>
      <c r="M90" s="74"/>
      <c r="N90" s="50">
        <v>0</v>
      </c>
      <c r="O90" s="134">
        <v>5</v>
      </c>
    </row>
    <row r="91" spans="1:15" ht="17.45" customHeight="1">
      <c r="A91" s="109"/>
      <c r="B91" s="119"/>
      <c r="C91" s="119"/>
      <c r="D91" s="130"/>
      <c r="E91" s="130"/>
      <c r="F91" s="130"/>
      <c r="G91" s="79"/>
      <c r="H91" s="79"/>
      <c r="I91" s="79"/>
      <c r="J91" s="79"/>
      <c r="K91" s="54"/>
      <c r="L91" s="150"/>
      <c r="M91" s="79"/>
      <c r="N91" s="120"/>
      <c r="O91" s="134"/>
    </row>
    <row r="92" spans="1:15" ht="17.45" customHeight="1">
      <c r="A92" s="109"/>
      <c r="B92" s="119"/>
      <c r="C92" s="119"/>
      <c r="D92" s="130"/>
      <c r="E92" s="130"/>
      <c r="F92" s="130"/>
      <c r="G92" s="79"/>
      <c r="H92" s="79"/>
      <c r="I92" s="79"/>
      <c r="J92" s="79"/>
      <c r="K92" s="54"/>
      <c r="L92" s="150"/>
      <c r="M92" s="79"/>
      <c r="N92" s="120"/>
      <c r="O92" s="134"/>
    </row>
    <row r="93" spans="1:15" ht="14.25" customHeight="1">
      <c r="A93" s="109"/>
      <c r="B93" s="118"/>
      <c r="C93" s="118"/>
      <c r="D93" s="145"/>
      <c r="E93" s="145"/>
      <c r="F93" s="145"/>
      <c r="G93" s="74"/>
      <c r="H93" s="74"/>
      <c r="I93" s="74"/>
      <c r="J93" s="74"/>
      <c r="K93" s="54"/>
      <c r="L93" s="150"/>
      <c r="M93" s="74"/>
      <c r="N93" s="50"/>
      <c r="O93" s="134"/>
    </row>
    <row r="94" spans="1:15" ht="14.25" customHeight="1">
      <c r="A94" s="114"/>
      <c r="B94" s="130" t="s">
        <v>1083</v>
      </c>
      <c r="C94" s="143">
        <v>44896</v>
      </c>
      <c r="D94" s="143">
        <v>44905</v>
      </c>
      <c r="E94" s="130"/>
      <c r="F94" s="130">
        <v>1048</v>
      </c>
      <c r="G94" s="79" t="str">
        <f>+VLOOKUP(F94,Participants!$A$1:$F$600,2,FALSE)</f>
        <v>Nicholas Gnandt</v>
      </c>
      <c r="H94" s="79" t="str">
        <f>+VLOOKUP(F94,Participants!$A$1:$F$600,4,FALSE)</f>
        <v>KIL</v>
      </c>
      <c r="I94" s="79" t="str">
        <f>+VLOOKUP(F94,Participants!$A$1:$F$600,5,FALSE)</f>
        <v>M</v>
      </c>
      <c r="J94" s="79">
        <f>+VLOOKUP(F94,Participants!$A$1:$F$600,3,FALSE)</f>
        <v>5</v>
      </c>
      <c r="K94" s="54" t="str">
        <f>+VLOOKUP(F94,Participants!$A$1:$G$600,7,FALSE)</f>
        <v>JV BOYS</v>
      </c>
      <c r="L94" s="151">
        <v>1</v>
      </c>
      <c r="M94" s="79">
        <v>10</v>
      </c>
      <c r="N94" s="113">
        <v>13</v>
      </c>
      <c r="O94" s="133">
        <v>2</v>
      </c>
    </row>
    <row r="95" spans="1:15" ht="14.25" customHeight="1">
      <c r="A95" s="109"/>
      <c r="B95" s="144">
        <v>44900</v>
      </c>
      <c r="C95" s="145" t="s">
        <v>1081</v>
      </c>
      <c r="D95" s="144">
        <v>44898</v>
      </c>
      <c r="E95" s="145"/>
      <c r="F95" s="145">
        <v>596</v>
      </c>
      <c r="G95" s="74" t="str">
        <f>+VLOOKUP(F95,Participants!$A$1:$F$600,2,FALSE)</f>
        <v>Max Radzvin</v>
      </c>
      <c r="H95" s="74" t="str">
        <f>+VLOOKUP(F95,Participants!$A$1:$F$600,4,FALSE)</f>
        <v>BFS</v>
      </c>
      <c r="I95" s="74" t="str">
        <f>+VLOOKUP(F95,Participants!$A$1:$F$600,5,FALSE)</f>
        <v>M</v>
      </c>
      <c r="J95" s="74">
        <f>+VLOOKUP(F95,Participants!$A$1:$F$600,3,FALSE)</f>
        <v>6</v>
      </c>
      <c r="K95" s="54" t="str">
        <f>+VLOOKUP(F95,Participants!$A$1:$G$600,7,FALSE)</f>
        <v>JV BOYS</v>
      </c>
      <c r="L95" s="150">
        <f>L94+1</f>
        <v>2</v>
      </c>
      <c r="M95" s="74">
        <v>8</v>
      </c>
      <c r="N95" s="49">
        <v>13</v>
      </c>
      <c r="O95" s="133">
        <v>1</v>
      </c>
    </row>
    <row r="96" spans="1:15" ht="14.25" customHeight="1">
      <c r="A96" s="114"/>
      <c r="B96" s="144">
        <v>44897</v>
      </c>
      <c r="C96" s="144">
        <v>44897</v>
      </c>
      <c r="D96" s="144"/>
      <c r="E96" s="145"/>
      <c r="F96" s="145">
        <v>1451</v>
      </c>
      <c r="G96" s="74" t="str">
        <f>+VLOOKUP(F96,Participants!$A$1:$F$600,2,FALSE)</f>
        <v>Tommy Edwards</v>
      </c>
      <c r="H96" s="74" t="str">
        <f>+VLOOKUP(F96,Participants!$A$1:$F$600,4,FALSE)</f>
        <v>BCS</v>
      </c>
      <c r="I96" s="74" t="str">
        <f>+VLOOKUP(F96,Participants!$A$1:$F$600,5,FALSE)</f>
        <v>M</v>
      </c>
      <c r="J96" s="74">
        <f>+VLOOKUP(F96,Participants!$A$1:$F$600,3,FALSE)</f>
        <v>5</v>
      </c>
      <c r="K96" s="54" t="str">
        <f>+VLOOKUP(F96,Participants!$A$1:$G$600,7,FALSE)</f>
        <v>JV BOYS</v>
      </c>
      <c r="L96" s="150">
        <f t="shared" ref="L96:L113" si="4">L95+1</f>
        <v>3</v>
      </c>
      <c r="M96" s="74">
        <v>6</v>
      </c>
      <c r="N96" s="49">
        <v>12</v>
      </c>
      <c r="O96" s="133">
        <v>2</v>
      </c>
    </row>
    <row r="97" spans="1:15" ht="14.25" customHeight="1">
      <c r="A97" s="109"/>
      <c r="B97" s="143">
        <v>44876</v>
      </c>
      <c r="C97" s="143">
        <v>44874</v>
      </c>
      <c r="D97" s="143">
        <v>44845</v>
      </c>
      <c r="E97" s="130"/>
      <c r="F97" s="49">
        <v>184</v>
      </c>
      <c r="G97" s="79" t="str">
        <f>+VLOOKUP(F97,Participants!$A$1:$F$600,2,FALSE)</f>
        <v>Alexander Fellin</v>
      </c>
      <c r="H97" s="79" t="str">
        <f>+VLOOKUP(F97,Participants!$A$1:$F$600,4,FALSE)</f>
        <v>AMA</v>
      </c>
      <c r="I97" s="79" t="str">
        <f>+VLOOKUP(F97,Participants!$A$1:$F$600,5,FALSE)</f>
        <v>M</v>
      </c>
      <c r="J97" s="79">
        <f>+VLOOKUP(F97,Participants!$A$1:$F$600,3,FALSE)</f>
        <v>6</v>
      </c>
      <c r="K97" s="54" t="str">
        <f>+VLOOKUP(F97,Participants!$A$1:$G$600,7,FALSE)</f>
        <v>JV BOYS</v>
      </c>
      <c r="L97" s="150">
        <f t="shared" si="4"/>
        <v>4</v>
      </c>
      <c r="M97" s="79">
        <v>5</v>
      </c>
      <c r="N97" s="113">
        <v>11</v>
      </c>
      <c r="O97" s="133">
        <v>11</v>
      </c>
    </row>
    <row r="98" spans="1:15" ht="14.25" customHeight="1">
      <c r="A98" s="114"/>
      <c r="B98" s="144">
        <v>44844</v>
      </c>
      <c r="C98" s="144">
        <v>44871</v>
      </c>
      <c r="D98" s="144">
        <v>44867</v>
      </c>
      <c r="E98" s="145"/>
      <c r="F98" s="145">
        <v>1454</v>
      </c>
      <c r="G98" s="74" t="str">
        <f>+VLOOKUP(F98,Participants!$A$1:$F$600,2,FALSE)</f>
        <v>Cameron Smith</v>
      </c>
      <c r="H98" s="74" t="str">
        <f>+VLOOKUP(F98,Participants!$A$1:$F$600,4,FALSE)</f>
        <v>BCS</v>
      </c>
      <c r="I98" s="74" t="str">
        <f>+VLOOKUP(F98,Participants!$A$1:$F$600,5,FALSE)</f>
        <v>M</v>
      </c>
      <c r="J98" s="74">
        <f>+VLOOKUP(F98,Participants!$A$1:$F$600,3,FALSE)</f>
        <v>6</v>
      </c>
      <c r="K98" s="54" t="str">
        <f>+VLOOKUP(F98,Participants!$A$1:$G$600,7,FALSE)</f>
        <v>JV BOYS</v>
      </c>
      <c r="L98" s="150">
        <f t="shared" si="4"/>
        <v>5</v>
      </c>
      <c r="M98" s="74">
        <v>4</v>
      </c>
      <c r="N98" s="49">
        <v>11</v>
      </c>
      <c r="O98" s="133">
        <v>6</v>
      </c>
    </row>
    <row r="99" spans="1:15" ht="14.25" customHeight="1">
      <c r="A99" s="109"/>
      <c r="B99" s="143">
        <v>44837</v>
      </c>
      <c r="C99" s="143">
        <v>44842</v>
      </c>
      <c r="D99" s="143">
        <v>44869</v>
      </c>
      <c r="E99" s="130"/>
      <c r="F99" s="130">
        <v>597</v>
      </c>
      <c r="G99" s="79" t="str">
        <f>+VLOOKUP(F99,Participants!$A$1:$F$600,2,FALSE)</f>
        <v>Rylan Greene</v>
      </c>
      <c r="H99" s="79" t="str">
        <f>+VLOOKUP(F99,Participants!$A$1:$F$600,4,FALSE)</f>
        <v>BFS</v>
      </c>
      <c r="I99" s="79" t="str">
        <f>+VLOOKUP(F99,Participants!$A$1:$F$600,5,FALSE)</f>
        <v>M</v>
      </c>
      <c r="J99" s="79">
        <f>+VLOOKUP(F99,Participants!$A$1:$F$600,3,FALSE)</f>
        <v>6</v>
      </c>
      <c r="K99" s="54" t="str">
        <f>+VLOOKUP(F99,Participants!$A$1:$G$600,7,FALSE)</f>
        <v>JV BOYS</v>
      </c>
      <c r="L99" s="150">
        <f t="shared" si="4"/>
        <v>6</v>
      </c>
      <c r="M99" s="79">
        <v>2.5</v>
      </c>
      <c r="N99" s="113">
        <v>11</v>
      </c>
      <c r="O99" s="133">
        <v>4</v>
      </c>
    </row>
    <row r="100" spans="1:15" ht="14.25" customHeight="1">
      <c r="A100" s="114"/>
      <c r="B100" s="143">
        <v>44844</v>
      </c>
      <c r="C100" s="143">
        <v>44869</v>
      </c>
      <c r="D100" s="143">
        <v>44866</v>
      </c>
      <c r="E100" s="130"/>
      <c r="F100" s="130">
        <v>1051</v>
      </c>
      <c r="G100" s="79" t="str">
        <f>+VLOOKUP(F100,Participants!$A$1:$F$600,2,FALSE)</f>
        <v>Andrew Spalvieri</v>
      </c>
      <c r="H100" s="79" t="str">
        <f>+VLOOKUP(F100,Participants!$A$1:$F$600,4,FALSE)</f>
        <v>KIL</v>
      </c>
      <c r="I100" s="79" t="str">
        <f>+VLOOKUP(F100,Participants!$A$1:$F$600,5,FALSE)</f>
        <v>M</v>
      </c>
      <c r="J100" s="79">
        <f>+VLOOKUP(F100,Participants!$A$1:$F$600,3,FALSE)</f>
        <v>6</v>
      </c>
      <c r="K100" s="54" t="str">
        <f>+VLOOKUP(F100,Participants!$A$1:$G$600,7,FALSE)</f>
        <v>JV BOYS</v>
      </c>
      <c r="L100" s="150">
        <v>6</v>
      </c>
      <c r="M100" s="79">
        <v>2.5</v>
      </c>
      <c r="N100" s="113">
        <v>11</v>
      </c>
      <c r="O100" s="133">
        <v>4</v>
      </c>
    </row>
    <row r="101" spans="1:15" ht="14.25" customHeight="1">
      <c r="A101" s="109"/>
      <c r="B101" s="143">
        <v>44837</v>
      </c>
      <c r="C101" s="143">
        <v>44840</v>
      </c>
      <c r="D101" s="130" t="s">
        <v>1076</v>
      </c>
      <c r="E101" s="130"/>
      <c r="F101" s="130">
        <v>417</v>
      </c>
      <c r="G101" s="79" t="str">
        <f>+VLOOKUP(F101,Participants!$A$1:$F$600,2,FALSE)</f>
        <v>Beau Peterson</v>
      </c>
      <c r="H101" s="79" t="str">
        <f>+VLOOKUP(F101,Participants!$A$1:$F$600,4,FALSE)</f>
        <v>STT</v>
      </c>
      <c r="I101" s="79" t="str">
        <f>+VLOOKUP(F101,Participants!$A$1:$F$600,5,FALSE)</f>
        <v>M</v>
      </c>
      <c r="J101" s="79">
        <f>+VLOOKUP(F101,Participants!$A$1:$F$600,3,FALSE)</f>
        <v>5</v>
      </c>
      <c r="K101" s="54" t="str">
        <f>+VLOOKUP(F101,Participants!$A$1:$G$600,7,FALSE)</f>
        <v>JV BOYS</v>
      </c>
      <c r="L101" s="150">
        <v>8</v>
      </c>
      <c r="M101" s="79">
        <v>1</v>
      </c>
      <c r="N101" s="113">
        <v>11</v>
      </c>
      <c r="O101" s="133">
        <v>0</v>
      </c>
    </row>
    <row r="102" spans="1:15" ht="14.25" customHeight="1">
      <c r="A102" s="114"/>
      <c r="B102" s="144">
        <v>44838</v>
      </c>
      <c r="C102" s="144">
        <v>44840</v>
      </c>
      <c r="D102" s="144">
        <v>44844</v>
      </c>
      <c r="E102" s="145"/>
      <c r="F102" s="145">
        <v>1050</v>
      </c>
      <c r="G102" s="74" t="str">
        <f>+VLOOKUP(F102,Participants!$A$1:$F$600,2,FALSE)</f>
        <v>Jack Croft</v>
      </c>
      <c r="H102" s="74" t="str">
        <f>+VLOOKUP(F102,Participants!$A$1:$F$600,4,FALSE)</f>
        <v>KIL</v>
      </c>
      <c r="I102" s="74" t="str">
        <f>+VLOOKUP(F102,Participants!$A$1:$F$600,5,FALSE)</f>
        <v>M</v>
      </c>
      <c r="J102" s="74">
        <f>+VLOOKUP(F102,Participants!$A$1:$F$600,3,FALSE)</f>
        <v>5</v>
      </c>
      <c r="K102" s="54" t="str">
        <f>+VLOOKUP(F102,Participants!$A$1:$G$600,7,FALSE)</f>
        <v>JV BOYS</v>
      </c>
      <c r="L102" s="150">
        <f t="shared" si="4"/>
        <v>9</v>
      </c>
      <c r="M102" s="74"/>
      <c r="N102" s="49">
        <v>10</v>
      </c>
      <c r="O102" s="133">
        <v>10</v>
      </c>
    </row>
    <row r="103" spans="1:15" ht="14.25" customHeight="1">
      <c r="A103" s="109"/>
      <c r="B103" s="144">
        <v>44837</v>
      </c>
      <c r="C103" s="144">
        <v>44842</v>
      </c>
      <c r="D103" s="145" t="s">
        <v>1075</v>
      </c>
      <c r="E103" s="145"/>
      <c r="F103" s="145">
        <v>594</v>
      </c>
      <c r="G103" s="74" t="str">
        <f>+VLOOKUP(F103,Participants!$A$1:$F$600,2,FALSE)</f>
        <v>Isaiah Thomas</v>
      </c>
      <c r="H103" s="74" t="str">
        <f>+VLOOKUP(F103,Participants!$A$1:$F$600,4,FALSE)</f>
        <v>BFS</v>
      </c>
      <c r="I103" s="74" t="str">
        <f>+VLOOKUP(F103,Participants!$A$1:$F$600,5,FALSE)</f>
        <v>M</v>
      </c>
      <c r="J103" s="74">
        <f>+VLOOKUP(F103,Participants!$A$1:$F$600,3,FALSE)</f>
        <v>5</v>
      </c>
      <c r="K103" s="54" t="str">
        <f>+VLOOKUP(F103,Participants!$A$1:$G$600,7,FALSE)</f>
        <v>JV BOYS</v>
      </c>
      <c r="L103" s="150">
        <f t="shared" si="4"/>
        <v>10</v>
      </c>
      <c r="M103" s="74"/>
      <c r="N103" s="49">
        <v>10</v>
      </c>
      <c r="O103" s="133">
        <v>8</v>
      </c>
    </row>
    <row r="104" spans="1:15" ht="14.25" customHeight="1">
      <c r="A104" s="114"/>
      <c r="B104" s="143">
        <v>44836</v>
      </c>
      <c r="C104" s="143">
        <v>44841</v>
      </c>
      <c r="D104" s="143">
        <v>44840</v>
      </c>
      <c r="E104" s="130"/>
      <c r="F104" s="130">
        <v>595</v>
      </c>
      <c r="G104" s="79" t="str">
        <f>+VLOOKUP(F104,Participants!$A$1:$F$600,2,FALSE)</f>
        <v>Jack Davison</v>
      </c>
      <c r="H104" s="79" t="str">
        <f>+VLOOKUP(F104,Participants!$A$1:$F$600,4,FALSE)</f>
        <v>BFS</v>
      </c>
      <c r="I104" s="79" t="str">
        <f>+VLOOKUP(F104,Participants!$A$1:$F$600,5,FALSE)</f>
        <v>M</v>
      </c>
      <c r="J104" s="79">
        <f>+VLOOKUP(F104,Participants!$A$1:$F$600,3,FALSE)</f>
        <v>6</v>
      </c>
      <c r="K104" s="54" t="str">
        <f>+VLOOKUP(F104,Participants!$A$1:$G$600,7,FALSE)</f>
        <v>JV BOYS</v>
      </c>
      <c r="L104" s="150">
        <f t="shared" si="4"/>
        <v>11</v>
      </c>
      <c r="M104" s="79"/>
      <c r="N104" s="113">
        <v>10</v>
      </c>
      <c r="O104" s="133">
        <v>7</v>
      </c>
    </row>
    <row r="105" spans="1:15" ht="14.25" customHeight="1">
      <c r="A105" s="109"/>
      <c r="B105" s="143">
        <v>44778</v>
      </c>
      <c r="C105" s="143">
        <v>44745</v>
      </c>
      <c r="D105" s="143">
        <v>44810</v>
      </c>
      <c r="E105" s="130"/>
      <c r="F105" s="49">
        <v>199</v>
      </c>
      <c r="G105" s="79" t="str">
        <f>+VLOOKUP(F105,Participants!$A$1:$F$600,2,FALSE)</f>
        <v>Gavin Shaffer</v>
      </c>
      <c r="H105" s="79" t="str">
        <f>+VLOOKUP(F105,Participants!$A$1:$F$600,4,FALSE)</f>
        <v>AMA</v>
      </c>
      <c r="I105" s="79" t="str">
        <f>+VLOOKUP(F105,Participants!$A$1:$F$600,5,FALSE)</f>
        <v>M</v>
      </c>
      <c r="J105" s="79">
        <f>+VLOOKUP(F105,Participants!$A$1:$F$600,3,FALSE)</f>
        <v>5</v>
      </c>
      <c r="K105" s="54" t="str">
        <f>+VLOOKUP(F105,Participants!$A$1:$G$600,7,FALSE)</f>
        <v>JV BOYS</v>
      </c>
      <c r="L105" s="150">
        <f t="shared" si="4"/>
        <v>12</v>
      </c>
      <c r="M105" s="79"/>
      <c r="N105" s="113">
        <v>9</v>
      </c>
      <c r="O105" s="133">
        <v>6</v>
      </c>
    </row>
    <row r="106" spans="1:15" ht="14.25" customHeight="1">
      <c r="A106" s="114"/>
      <c r="B106" s="144">
        <v>44808</v>
      </c>
      <c r="C106" s="145" t="s">
        <v>1075</v>
      </c>
      <c r="D106" s="144"/>
      <c r="E106" s="116"/>
      <c r="F106" s="115">
        <v>516</v>
      </c>
      <c r="G106" s="74" t="str">
        <f>+VLOOKUP(F106,Participants!$A$1:$F$600,2,FALSE)</f>
        <v>Liam Lawson</v>
      </c>
      <c r="H106" s="74" t="str">
        <f>+VLOOKUP(F106,Participants!$A$1:$F$600,4,FALSE)</f>
        <v>STT</v>
      </c>
      <c r="I106" s="74" t="str">
        <f>+VLOOKUP(F106,Participants!$A$1:$F$600,5,FALSE)</f>
        <v>M</v>
      </c>
      <c r="J106" s="74">
        <f>+VLOOKUP(F106,Participants!$A$1:$F$600,3,FALSE)</f>
        <v>5</v>
      </c>
      <c r="K106" s="54" t="str">
        <f>+VLOOKUP(F106,Participants!$A$1:$G$600,7,FALSE)</f>
        <v>JV BOYS</v>
      </c>
      <c r="L106" s="150">
        <f t="shared" si="4"/>
        <v>13</v>
      </c>
      <c r="M106" s="74"/>
      <c r="N106" s="49">
        <v>9</v>
      </c>
      <c r="O106" s="133">
        <v>4</v>
      </c>
    </row>
    <row r="107" spans="1:15" ht="14.25" customHeight="1">
      <c r="A107" s="109"/>
      <c r="B107" s="145" t="s">
        <v>1075</v>
      </c>
      <c r="C107" s="144">
        <v>44806</v>
      </c>
      <c r="D107" s="145"/>
      <c r="E107" s="145"/>
      <c r="F107" s="145">
        <v>437</v>
      </c>
      <c r="G107" s="74" t="str">
        <f>+VLOOKUP(F107,Participants!$A$1:$F$600,2,FALSE)</f>
        <v>Samuel Dumblosky</v>
      </c>
      <c r="H107" s="74" t="str">
        <f>+VLOOKUP(F107,Participants!$A$1:$F$600,4,FALSE)</f>
        <v>STT</v>
      </c>
      <c r="I107" s="74" t="str">
        <f>+VLOOKUP(F107,Participants!$A$1:$F$600,5,FALSE)</f>
        <v>M</v>
      </c>
      <c r="J107" s="74">
        <f>+VLOOKUP(F107,Participants!$A$1:$F$600,3,FALSE)</f>
        <v>5</v>
      </c>
      <c r="K107" s="54" t="str">
        <f>+VLOOKUP(F107,Participants!$A$1:$G$600,7,FALSE)</f>
        <v>JV BOYS</v>
      </c>
      <c r="L107" s="150">
        <f t="shared" si="4"/>
        <v>14</v>
      </c>
      <c r="M107" s="74"/>
      <c r="N107" s="49">
        <v>9</v>
      </c>
      <c r="O107" s="133">
        <v>2</v>
      </c>
    </row>
    <row r="108" spans="1:15" ht="14.25" customHeight="1">
      <c r="A108" s="114"/>
      <c r="B108" s="144">
        <v>44783</v>
      </c>
      <c r="C108" s="144">
        <v>44783</v>
      </c>
      <c r="D108" s="144">
        <v>44779</v>
      </c>
      <c r="E108" s="116"/>
      <c r="F108" s="115">
        <v>882</v>
      </c>
      <c r="G108" s="74" t="str">
        <f>+VLOOKUP(F108,Participants!$A$1:$F$600,2,FALSE)</f>
        <v>Vito Bianco</v>
      </c>
      <c r="H108" s="74" t="str">
        <f>+VLOOKUP(F108,Participants!$A$1:$F$600,4,FALSE)</f>
        <v>SSPP</v>
      </c>
      <c r="I108" s="74" t="str">
        <f>+VLOOKUP(F108,Participants!$A$1:$F$600,5,FALSE)</f>
        <v>M</v>
      </c>
      <c r="J108" s="74">
        <f>+VLOOKUP(F108,Participants!$A$1:$F$600,3,FALSE)</f>
        <v>6</v>
      </c>
      <c r="K108" s="54" t="str">
        <f>+VLOOKUP(F108,Participants!$A$1:$G$600,7,FALSE)</f>
        <v>JV BOYS</v>
      </c>
      <c r="L108" s="150">
        <f t="shared" si="4"/>
        <v>15</v>
      </c>
      <c r="M108" s="74"/>
      <c r="N108" s="49">
        <v>8</v>
      </c>
      <c r="O108" s="133">
        <v>10</v>
      </c>
    </row>
    <row r="109" spans="1:15" ht="14.25" customHeight="1">
      <c r="A109" s="109"/>
      <c r="B109" s="144">
        <v>44782</v>
      </c>
      <c r="C109" s="118"/>
      <c r="D109" s="145"/>
      <c r="E109" s="145"/>
      <c r="F109" s="145">
        <v>1053</v>
      </c>
      <c r="G109" s="74" t="str">
        <f>+VLOOKUP(F109,Participants!$A$1:$F$600,2,FALSE)</f>
        <v>Dominic Verdi</v>
      </c>
      <c r="H109" s="74" t="str">
        <f>+VLOOKUP(F109,Participants!$A$1:$F$600,4,FALSE)</f>
        <v>KIL</v>
      </c>
      <c r="I109" s="74" t="str">
        <f>+VLOOKUP(F109,Participants!$A$1:$F$600,5,FALSE)</f>
        <v>M</v>
      </c>
      <c r="J109" s="74">
        <f>+VLOOKUP(F109,Participants!$A$1:$F$600,3,FALSE)</f>
        <v>6</v>
      </c>
      <c r="K109" s="54" t="str">
        <f>+VLOOKUP(F109,Participants!$A$1:$G$600,7,FALSE)</f>
        <v>JV BOYS</v>
      </c>
      <c r="L109" s="150">
        <f t="shared" si="4"/>
        <v>16</v>
      </c>
      <c r="M109" s="74"/>
      <c r="N109" s="49">
        <v>8</v>
      </c>
      <c r="O109" s="133">
        <v>9</v>
      </c>
    </row>
    <row r="110" spans="1:15" ht="14.25" customHeight="1">
      <c r="A110" s="114"/>
      <c r="B110" s="144">
        <v>44752</v>
      </c>
      <c r="C110" s="144">
        <v>44775</v>
      </c>
      <c r="D110" s="145" t="s">
        <v>1074</v>
      </c>
      <c r="E110" s="145"/>
      <c r="F110" s="49">
        <v>186</v>
      </c>
      <c r="G110" s="74" t="str">
        <f>+VLOOKUP(F110,Participants!$A$1:$F$600,2,FALSE)</f>
        <v>Nathan Hannan</v>
      </c>
      <c r="H110" s="74" t="str">
        <f>+VLOOKUP(F110,Participants!$A$1:$F$600,4,FALSE)</f>
        <v>AMA</v>
      </c>
      <c r="I110" s="74" t="str">
        <f>+VLOOKUP(F110,Participants!$A$1:$F$600,5,FALSE)</f>
        <v>M</v>
      </c>
      <c r="J110" s="74">
        <f>+VLOOKUP(F110,Participants!$A$1:$F$600,3,FALSE)</f>
        <v>6</v>
      </c>
      <c r="K110" s="54" t="str">
        <f>+VLOOKUP(F110,Participants!$A$1:$G$600,7,FALSE)</f>
        <v>JV BOYS</v>
      </c>
      <c r="L110" s="150">
        <f t="shared" si="4"/>
        <v>17</v>
      </c>
      <c r="M110" s="74"/>
      <c r="N110" s="49">
        <v>8</v>
      </c>
      <c r="O110" s="133">
        <v>2</v>
      </c>
    </row>
    <row r="111" spans="1:15" ht="14.25" customHeight="1">
      <c r="A111" s="109"/>
      <c r="B111" s="144">
        <v>44747</v>
      </c>
      <c r="C111" s="144">
        <v>44746</v>
      </c>
      <c r="D111" s="144">
        <v>44717</v>
      </c>
      <c r="E111" s="145"/>
      <c r="F111" s="145">
        <v>1043</v>
      </c>
      <c r="G111" s="74" t="str">
        <f>+VLOOKUP(F111,Participants!$A$1:$F$600,2,FALSE)</f>
        <v>Thomas Baier</v>
      </c>
      <c r="H111" s="74" t="str">
        <f>+VLOOKUP(F111,Participants!$A$1:$F$600,4,FALSE)</f>
        <v>KIL</v>
      </c>
      <c r="I111" s="74" t="str">
        <f>+VLOOKUP(F111,Participants!$A$1:$F$600,5,FALSE)</f>
        <v>M</v>
      </c>
      <c r="J111" s="74">
        <f>+VLOOKUP(F111,Participants!$A$1:$F$600,3,FALSE)</f>
        <v>5</v>
      </c>
      <c r="K111" s="54" t="str">
        <f>+VLOOKUP(F111,Participants!$A$1:$G$600,7,FALSE)</f>
        <v>JV BOYS</v>
      </c>
      <c r="L111" s="150">
        <f t="shared" si="4"/>
        <v>18</v>
      </c>
      <c r="M111" s="74"/>
      <c r="N111" s="49">
        <v>7</v>
      </c>
      <c r="O111" s="133">
        <v>5</v>
      </c>
    </row>
    <row r="112" spans="1:15" ht="14.25" customHeight="1">
      <c r="A112" s="114"/>
      <c r="B112" s="119"/>
      <c r="C112" s="119"/>
      <c r="D112" s="130"/>
      <c r="E112" s="130"/>
      <c r="F112" s="157">
        <v>1115</v>
      </c>
      <c r="G112" s="158" t="str">
        <f>+VLOOKUP(F112,Participants!$A$1:$F$600,2,FALSE)</f>
        <v>Eric Wheeler</v>
      </c>
      <c r="H112" s="158" t="str">
        <f>+VLOOKUP(F112,Participants!$A$1:$F$600,4,FALSE)</f>
        <v>PHA</v>
      </c>
      <c r="I112" s="158" t="str">
        <f>+VLOOKUP(F112,Participants!$A$1:$F$600,5,FALSE)</f>
        <v>M</v>
      </c>
      <c r="J112" s="158">
        <f>+VLOOKUP(F112,Participants!$A$1:$F$600,3,FALSE)</f>
        <v>5</v>
      </c>
      <c r="K112" s="153" t="str">
        <f>+VLOOKUP(F112,Participants!$A$1:$G$600,7,FALSE)</f>
        <v>JV BOYS</v>
      </c>
      <c r="L112" s="150">
        <f t="shared" si="4"/>
        <v>19</v>
      </c>
      <c r="M112" s="158"/>
      <c r="N112" s="159">
        <v>6</v>
      </c>
      <c r="O112" s="156">
        <v>10</v>
      </c>
    </row>
    <row r="113" spans="1:15" ht="14.25" customHeight="1">
      <c r="A113" s="109"/>
      <c r="B113" s="143">
        <v>44715</v>
      </c>
      <c r="C113" s="119"/>
      <c r="D113" s="130"/>
      <c r="E113" s="111"/>
      <c r="F113" s="110">
        <v>879</v>
      </c>
      <c r="G113" s="79" t="str">
        <f>+VLOOKUP(F113,Participants!$A$1:$F$600,2,FALSE)</f>
        <v>Domenico Berarducci</v>
      </c>
      <c r="H113" s="79" t="str">
        <f>+VLOOKUP(F113,Participants!$A$1:$F$600,4,FALSE)</f>
        <v>SSPP</v>
      </c>
      <c r="I113" s="79" t="str">
        <f>+VLOOKUP(F113,Participants!$A$1:$F$600,5,FALSE)</f>
        <v>M</v>
      </c>
      <c r="J113" s="79">
        <f>+VLOOKUP(F113,Participants!$A$1:$F$600,3,FALSE)</f>
        <v>6</v>
      </c>
      <c r="K113" s="54" t="str">
        <f>+VLOOKUP(F113,Participants!$A$1:$G$600,7,FALSE)</f>
        <v>JV BOYS</v>
      </c>
      <c r="L113" s="150">
        <f t="shared" si="4"/>
        <v>20</v>
      </c>
      <c r="M113" s="79"/>
      <c r="N113" s="113">
        <v>6</v>
      </c>
      <c r="O113" s="133">
        <v>3</v>
      </c>
    </row>
    <row r="114" spans="1:15" ht="14.25" customHeight="1">
      <c r="A114" s="114"/>
      <c r="B114" s="144">
        <v>44684</v>
      </c>
      <c r="C114" s="144">
        <v>44661</v>
      </c>
      <c r="D114" s="144">
        <v>44659</v>
      </c>
      <c r="E114" s="145"/>
      <c r="F114" s="145">
        <v>1120</v>
      </c>
      <c r="G114" s="74" t="str">
        <f>+VLOOKUP(F114,Participants!$A$1:$F$600,2,FALSE)</f>
        <v>Andrew Beaman</v>
      </c>
      <c r="H114" s="74" t="str">
        <f>+VLOOKUP(F114,Participants!$A$1:$F$600,4,FALSE)</f>
        <v>PHA</v>
      </c>
      <c r="I114" s="74" t="str">
        <f>+VLOOKUP(F114,Participants!$A$1:$F$600,5,FALSE)</f>
        <v>M</v>
      </c>
      <c r="J114" s="74">
        <f>+VLOOKUP(F114,Participants!$A$1:$F$600,3,FALSE)</f>
        <v>5</v>
      </c>
      <c r="K114" s="54" t="str">
        <f>+VLOOKUP(F114,Participants!$A$1:$G$600,7,FALSE)</f>
        <v>JV BOYS</v>
      </c>
      <c r="L114" s="117"/>
      <c r="M114" s="74"/>
      <c r="N114" s="49">
        <v>4</v>
      </c>
      <c r="O114" s="133">
        <v>10</v>
      </c>
    </row>
    <row r="115" spans="1:15" ht="14.25" customHeight="1">
      <c r="A115" s="114"/>
      <c r="B115" s="144"/>
      <c r="C115" s="144"/>
      <c r="D115" s="144"/>
      <c r="E115" s="145"/>
      <c r="F115" s="145"/>
      <c r="G115" s="74"/>
      <c r="H115" s="74"/>
      <c r="I115" s="74"/>
      <c r="J115" s="74"/>
      <c r="K115" s="54"/>
      <c r="L115" s="150"/>
      <c r="M115" s="74"/>
      <c r="N115" s="49"/>
      <c r="O115" s="133"/>
    </row>
    <row r="116" spans="1:15" ht="14.25" customHeight="1">
      <c r="A116" s="109"/>
      <c r="B116" s="143">
        <v>44903</v>
      </c>
      <c r="C116" s="143">
        <v>44844</v>
      </c>
      <c r="D116" s="143">
        <v>44870</v>
      </c>
      <c r="E116" s="111"/>
      <c r="F116" s="110">
        <v>505</v>
      </c>
      <c r="G116" s="79" t="str">
        <f>+VLOOKUP(F116,Participants!$A$1:$F$600,2,FALSE)</f>
        <v>Emaya Green</v>
      </c>
      <c r="H116" s="79" t="str">
        <f>+VLOOKUP(F116,Participants!$A$1:$F$600,4,FALSE)</f>
        <v>STT</v>
      </c>
      <c r="I116" s="79" t="str">
        <f>+VLOOKUP(F116,Participants!$A$1:$F$600,5,FALSE)</f>
        <v xml:space="preserve">F </v>
      </c>
      <c r="J116" s="79">
        <f>+VLOOKUP(F116,Participants!$A$1:$F$600,3,FALSE)</f>
        <v>6</v>
      </c>
      <c r="K116" s="54" t="str">
        <f>+VLOOKUP(F116,Participants!$A$1:$G$600,7,FALSE)</f>
        <v>JV GIRLS</v>
      </c>
      <c r="L116" s="112">
        <v>1</v>
      </c>
      <c r="M116" s="79">
        <v>10</v>
      </c>
      <c r="N116" s="113">
        <v>12</v>
      </c>
      <c r="O116" s="133">
        <v>8</v>
      </c>
    </row>
    <row r="117" spans="1:15" ht="14.25" customHeight="1">
      <c r="A117" s="109"/>
      <c r="B117" s="143">
        <v>44902</v>
      </c>
      <c r="C117" s="143">
        <v>44902</v>
      </c>
      <c r="D117" s="143">
        <v>44867</v>
      </c>
      <c r="E117" s="111"/>
      <c r="F117" s="110">
        <v>1119</v>
      </c>
      <c r="G117" s="79" t="str">
        <f>+VLOOKUP(F117,Participants!$A$1:$F$600,2,FALSE)</f>
        <v>Morgan Kane</v>
      </c>
      <c r="H117" s="79" t="str">
        <f>+VLOOKUP(F117,Participants!$A$1:$F$600,4,FALSE)</f>
        <v>PHA</v>
      </c>
      <c r="I117" s="79" t="str">
        <f>+VLOOKUP(F117,Participants!$A$1:$F$600,5,FALSE)</f>
        <v xml:space="preserve">F </v>
      </c>
      <c r="J117" s="79">
        <f>+VLOOKUP(F117,Participants!$A$1:$F$600,3,FALSE)</f>
        <v>5</v>
      </c>
      <c r="K117" s="54" t="str">
        <f>+VLOOKUP(F117,Participants!$A$1:$G$600,7,FALSE)</f>
        <v>JV GIRLS</v>
      </c>
      <c r="L117" s="117">
        <v>2</v>
      </c>
      <c r="M117" s="79">
        <v>7</v>
      </c>
      <c r="N117" s="113">
        <v>12</v>
      </c>
      <c r="O117" s="133">
        <v>7</v>
      </c>
    </row>
    <row r="118" spans="1:15" ht="14.25" customHeight="1">
      <c r="A118" s="114"/>
      <c r="B118" s="144">
        <v>44902</v>
      </c>
      <c r="C118" s="144">
        <v>44873</v>
      </c>
      <c r="D118" s="144">
        <v>44876</v>
      </c>
      <c r="E118" s="116"/>
      <c r="F118" s="115">
        <v>587</v>
      </c>
      <c r="G118" s="74" t="str">
        <f>+VLOOKUP(F118,Participants!$A$1:$F$600,2,FALSE)</f>
        <v>Caroline Sell</v>
      </c>
      <c r="H118" s="74" t="str">
        <f>+VLOOKUP(F118,Participants!$A$1:$F$600,4,FALSE)</f>
        <v>BFS</v>
      </c>
      <c r="I118" s="74" t="str">
        <f>+VLOOKUP(F118,Participants!$A$1:$F$600,5,FALSE)</f>
        <v>F</v>
      </c>
      <c r="J118" s="74">
        <f>+VLOOKUP(F118,Participants!$A$1:$F$600,3,FALSE)</f>
        <v>6</v>
      </c>
      <c r="K118" s="54" t="str">
        <f>+VLOOKUP(F118,Participants!$A$1:$G$600,7,FALSE)</f>
        <v>JV GIRLS</v>
      </c>
      <c r="L118" s="117">
        <v>2</v>
      </c>
      <c r="M118" s="74">
        <v>7</v>
      </c>
      <c r="N118" s="49">
        <v>12</v>
      </c>
      <c r="O118" s="133">
        <v>7</v>
      </c>
    </row>
    <row r="119" spans="1:15" ht="14.25" customHeight="1">
      <c r="A119" s="114"/>
      <c r="B119" s="143">
        <v>44869</v>
      </c>
      <c r="C119" s="143">
        <v>44871</v>
      </c>
      <c r="D119" s="143">
        <v>44897</v>
      </c>
      <c r="E119" s="130"/>
      <c r="F119" s="130">
        <v>588</v>
      </c>
      <c r="G119" s="79" t="str">
        <f>+VLOOKUP(F119,Participants!$A$1:$F$600,2,FALSE)</f>
        <v>Madeline Sell</v>
      </c>
      <c r="H119" s="79" t="str">
        <f>+VLOOKUP(F119,Participants!$A$1:$F$600,4,FALSE)</f>
        <v>BFS</v>
      </c>
      <c r="I119" s="79" t="str">
        <f>+VLOOKUP(F119,Participants!$A$1:$F$600,5,FALSE)</f>
        <v>F</v>
      </c>
      <c r="J119" s="79">
        <f>+VLOOKUP(F119,Participants!$A$1:$F$600,3,FALSE)</f>
        <v>6</v>
      </c>
      <c r="K119" s="54" t="str">
        <f>+VLOOKUP(F119,Participants!$A$1:$G$600,7,FALSE)</f>
        <v>JV GIRLS</v>
      </c>
      <c r="L119" s="117">
        <v>4</v>
      </c>
      <c r="M119" s="79">
        <v>5</v>
      </c>
      <c r="N119" s="113">
        <v>12</v>
      </c>
      <c r="O119" s="133">
        <v>2</v>
      </c>
    </row>
    <row r="120" spans="1:15" ht="14.25" customHeight="1">
      <c r="A120" s="109"/>
      <c r="B120" s="144">
        <v>44876</v>
      </c>
      <c r="C120" s="144">
        <v>44870</v>
      </c>
      <c r="D120" s="144">
        <v>44841</v>
      </c>
      <c r="E120" s="145"/>
      <c r="F120" s="145">
        <v>969</v>
      </c>
      <c r="G120" s="74" t="str">
        <f>+VLOOKUP(F120,Participants!$A$1:$F$600,2,FALSE)</f>
        <v>Callie Kandravy</v>
      </c>
      <c r="H120" s="74" t="str">
        <f>+VLOOKUP(F120,Participants!$A$1:$F$600,4,FALSE)</f>
        <v>BTA</v>
      </c>
      <c r="I120" s="74" t="str">
        <f>+VLOOKUP(F120,Participants!$A$1:$F$600,5,FALSE)</f>
        <v>F</v>
      </c>
      <c r="J120" s="74">
        <f>+VLOOKUP(F120,Participants!$A$1:$F$600,3,FALSE)</f>
        <v>5</v>
      </c>
      <c r="K120" s="54" t="str">
        <f>+VLOOKUP(F120,Participants!$A$1:$G$600,7,FALSE)</f>
        <v>JV GIRLS</v>
      </c>
      <c r="L120" s="117">
        <f t="shared" ref="L120:L162" si="5">L119+1</f>
        <v>5</v>
      </c>
      <c r="M120" s="74">
        <v>4</v>
      </c>
      <c r="N120" s="49">
        <v>11</v>
      </c>
      <c r="O120" s="133">
        <v>11</v>
      </c>
    </row>
    <row r="121" spans="1:15" ht="14.25" customHeight="1">
      <c r="A121" s="114"/>
      <c r="B121" s="144">
        <v>44842</v>
      </c>
      <c r="C121" s="144">
        <v>44868</v>
      </c>
      <c r="D121" s="144">
        <v>44874</v>
      </c>
      <c r="E121" s="145"/>
      <c r="F121" s="145">
        <v>967</v>
      </c>
      <c r="G121" s="74" t="str">
        <f>+VLOOKUP(F121,Participants!$A$1:$F$600,2,FALSE)</f>
        <v>Alana Eiler</v>
      </c>
      <c r="H121" s="74" t="str">
        <f>+VLOOKUP(F121,Participants!$A$1:$F$600,4,FALSE)</f>
        <v>BTA</v>
      </c>
      <c r="I121" s="74" t="str">
        <f>+VLOOKUP(F121,Participants!$A$1:$F$600,5,FALSE)</f>
        <v>F</v>
      </c>
      <c r="J121" s="74">
        <f>+VLOOKUP(F121,Participants!$A$1:$F$600,3,FALSE)</f>
        <v>5</v>
      </c>
      <c r="K121" s="54" t="str">
        <f>+VLOOKUP(F121,Participants!$A$1:$G$600,7,FALSE)</f>
        <v>JV GIRLS</v>
      </c>
      <c r="L121" s="117">
        <f t="shared" si="5"/>
        <v>6</v>
      </c>
      <c r="M121" s="74">
        <v>3</v>
      </c>
      <c r="N121" s="49">
        <v>11</v>
      </c>
      <c r="O121" s="133">
        <v>9</v>
      </c>
    </row>
    <row r="122" spans="1:15" ht="14.25" customHeight="1">
      <c r="A122" s="109"/>
      <c r="B122" s="143">
        <v>44869</v>
      </c>
      <c r="C122" s="143">
        <v>44871</v>
      </c>
      <c r="D122" s="143">
        <v>44872</v>
      </c>
      <c r="E122" s="130"/>
      <c r="F122" s="130">
        <v>1038</v>
      </c>
      <c r="G122" s="79" t="str">
        <f>+VLOOKUP(F122,Participants!$A$1:$F$600,2,FALSE)</f>
        <v>Chloe Summerville</v>
      </c>
      <c r="H122" s="79" t="str">
        <f>+VLOOKUP(F122,Participants!$A$1:$F$600,4,FALSE)</f>
        <v>KIL</v>
      </c>
      <c r="I122" s="79" t="str">
        <f>+VLOOKUP(F122,Participants!$A$1:$F$600,5,FALSE)</f>
        <v xml:space="preserve">F </v>
      </c>
      <c r="J122" s="79">
        <f>+VLOOKUP(F122,Participants!$A$1:$F$600,3,FALSE)</f>
        <v>6</v>
      </c>
      <c r="K122" s="54" t="str">
        <f>+VLOOKUP(F122,Participants!$A$1:$G$600,7,FALSE)</f>
        <v>JV GIRLS</v>
      </c>
      <c r="L122" s="117">
        <f t="shared" si="5"/>
        <v>7</v>
      </c>
      <c r="M122" s="79">
        <v>2</v>
      </c>
      <c r="N122" s="113">
        <v>11</v>
      </c>
      <c r="O122" s="133">
        <v>7</v>
      </c>
    </row>
    <row r="123" spans="1:15" ht="14.25" customHeight="1">
      <c r="A123" s="114"/>
      <c r="B123" s="144">
        <v>44714</v>
      </c>
      <c r="C123" s="144">
        <v>44774</v>
      </c>
      <c r="D123" s="144">
        <v>44870</v>
      </c>
      <c r="E123" s="145"/>
      <c r="F123" s="49">
        <v>205</v>
      </c>
      <c r="G123" s="74" t="str">
        <f>+VLOOKUP(F123,Participants!$A$1:$F$600,2,FALSE)</f>
        <v>Emily Cramer</v>
      </c>
      <c r="H123" s="74" t="str">
        <f>+VLOOKUP(F123,Participants!$A$1:$F$600,4,FALSE)</f>
        <v>AMA</v>
      </c>
      <c r="I123" s="74" t="str">
        <f>+VLOOKUP(F123,Participants!$A$1:$F$600,5,FALSE)</f>
        <v>F</v>
      </c>
      <c r="J123" s="74">
        <f>+VLOOKUP(F123,Participants!$A$1:$F$600,3,FALSE)</f>
        <v>5</v>
      </c>
      <c r="K123" s="54" t="str">
        <f>+VLOOKUP(F123,Participants!$A$1:$G$600,7,FALSE)</f>
        <v>JV GIRLS</v>
      </c>
      <c r="L123" s="117">
        <f t="shared" si="5"/>
        <v>8</v>
      </c>
      <c r="M123" s="74">
        <v>1</v>
      </c>
      <c r="N123" s="49">
        <v>11</v>
      </c>
      <c r="O123" s="133">
        <v>5</v>
      </c>
    </row>
    <row r="124" spans="1:15" ht="14.25" customHeight="1">
      <c r="A124" s="109"/>
      <c r="B124" s="144">
        <v>44808</v>
      </c>
      <c r="C124" s="144">
        <v>44842</v>
      </c>
      <c r="D124" s="144">
        <v>44866</v>
      </c>
      <c r="E124" s="145"/>
      <c r="F124" s="145">
        <v>484</v>
      </c>
      <c r="G124" s="74" t="str">
        <f>+VLOOKUP(F124,Participants!$A$1:$F$600,2,FALSE)</f>
        <v>Reeve Flotta</v>
      </c>
      <c r="H124" s="74" t="str">
        <f>+VLOOKUP(F124,Participants!$A$1:$F$600,4,FALSE)</f>
        <v>STT</v>
      </c>
      <c r="I124" s="74" t="str">
        <f>+VLOOKUP(F124,Participants!$A$1:$F$600,5,FALSE)</f>
        <v>M</v>
      </c>
      <c r="J124" s="74">
        <f>+VLOOKUP(F124,Participants!$A$1:$F$600,3,FALSE)</f>
        <v>6</v>
      </c>
      <c r="K124" s="54" t="str">
        <f>+VLOOKUP(F124,Participants!$A$1:$G$600,7,FALSE)</f>
        <v>JV BOYS</v>
      </c>
      <c r="L124" s="117">
        <f t="shared" si="5"/>
        <v>9</v>
      </c>
      <c r="M124" s="74"/>
      <c r="N124" s="49">
        <v>11</v>
      </c>
      <c r="O124" s="133">
        <v>1</v>
      </c>
    </row>
    <row r="125" spans="1:15" ht="14.25" customHeight="1">
      <c r="A125" s="114"/>
      <c r="B125" s="145" t="s">
        <v>1076</v>
      </c>
      <c r="C125" s="145" t="s">
        <v>1077</v>
      </c>
      <c r="D125" s="144">
        <v>44779</v>
      </c>
      <c r="E125" s="145"/>
      <c r="F125" s="145">
        <v>1124</v>
      </c>
      <c r="G125" s="74" t="str">
        <f>+VLOOKUP(F125,Participants!$A$1:$F$600,2,FALSE)</f>
        <v>Claire Anthony</v>
      </c>
      <c r="H125" s="74" t="str">
        <f>+VLOOKUP(F125,Participants!$A$1:$F$600,4,FALSE)</f>
        <v>PHA</v>
      </c>
      <c r="I125" s="74" t="str">
        <f>+VLOOKUP(F125,Participants!$A$1:$F$600,5,FALSE)</f>
        <v xml:space="preserve">F </v>
      </c>
      <c r="J125" s="74">
        <f>+VLOOKUP(F125,Participants!$A$1:$F$600,3,FALSE)</f>
        <v>6</v>
      </c>
      <c r="K125" s="54" t="str">
        <f>+VLOOKUP(F125,Participants!$A$1:$G$600,7,FALSE)</f>
        <v>JV GIRLS</v>
      </c>
      <c r="L125" s="117">
        <f t="shared" si="5"/>
        <v>10</v>
      </c>
      <c r="M125" s="74"/>
      <c r="N125" s="49">
        <v>11</v>
      </c>
      <c r="O125" s="133">
        <v>0</v>
      </c>
    </row>
    <row r="126" spans="1:15" ht="14.25" customHeight="1">
      <c r="A126" s="109"/>
      <c r="B126" s="143">
        <v>44777</v>
      </c>
      <c r="C126" s="143">
        <v>44844</v>
      </c>
      <c r="D126" s="143">
        <v>44807</v>
      </c>
      <c r="E126" s="130"/>
      <c r="F126" s="130">
        <v>970</v>
      </c>
      <c r="G126" s="79" t="str">
        <f>+VLOOKUP(F126,Participants!$A$1:$F$600,2,FALSE)</f>
        <v>Sara Pomietto</v>
      </c>
      <c r="H126" s="79" t="str">
        <f>+VLOOKUP(F126,Participants!$A$1:$F$600,4,FALSE)</f>
        <v>BTA</v>
      </c>
      <c r="I126" s="79" t="str">
        <f>+VLOOKUP(F126,Participants!$A$1:$F$600,5,FALSE)</f>
        <v>F</v>
      </c>
      <c r="J126" s="79">
        <f>+VLOOKUP(F126,Participants!$A$1:$F$600,3,FALSE)</f>
        <v>5</v>
      </c>
      <c r="K126" s="54" t="str">
        <f>+VLOOKUP(F126,Participants!$A$1:$G$600,7,FALSE)</f>
        <v>JV GIRLS</v>
      </c>
      <c r="L126" s="117">
        <f t="shared" si="5"/>
        <v>11</v>
      </c>
      <c r="M126" s="79"/>
      <c r="N126" s="113">
        <v>10</v>
      </c>
      <c r="O126" s="133">
        <v>10</v>
      </c>
    </row>
    <row r="127" spans="1:15" ht="14.25" customHeight="1">
      <c r="A127" s="114"/>
      <c r="B127" s="143">
        <v>44843</v>
      </c>
      <c r="C127" s="143">
        <v>44814</v>
      </c>
      <c r="D127" s="130" t="s">
        <v>1077</v>
      </c>
      <c r="E127" s="130"/>
      <c r="F127" s="130">
        <v>452</v>
      </c>
      <c r="G127" s="79" t="str">
        <f>+VLOOKUP(F127,Participants!$A$1:$F$600,2,FALSE)</f>
        <v>Lexi Pearce</v>
      </c>
      <c r="H127" s="79" t="str">
        <f>+VLOOKUP(F127,Participants!$A$1:$F$600,4,FALSE)</f>
        <v>STT</v>
      </c>
      <c r="I127" s="79" t="str">
        <f>+VLOOKUP(F127,Participants!$A$1:$F$600,5,FALSE)</f>
        <v xml:space="preserve">F </v>
      </c>
      <c r="J127" s="79">
        <f>+VLOOKUP(F127,Participants!$A$1:$F$600,3,FALSE)</f>
        <v>5</v>
      </c>
      <c r="K127" s="54" t="str">
        <f>+VLOOKUP(F127,Participants!$A$1:$G$600,7,FALSE)</f>
        <v>JV GIRLS</v>
      </c>
      <c r="L127" s="117">
        <f t="shared" si="5"/>
        <v>12</v>
      </c>
      <c r="M127" s="79"/>
      <c r="N127" s="113">
        <v>10</v>
      </c>
      <c r="O127" s="133">
        <v>9</v>
      </c>
    </row>
    <row r="128" spans="1:15" ht="14.25" customHeight="1">
      <c r="A128" s="109"/>
      <c r="B128" s="143">
        <v>44778</v>
      </c>
      <c r="C128" s="143">
        <v>44840</v>
      </c>
      <c r="D128" s="143">
        <v>44843</v>
      </c>
      <c r="E128" s="111"/>
      <c r="F128" s="110">
        <v>1031</v>
      </c>
      <c r="G128" s="79" t="str">
        <f>+VLOOKUP(F128,Participants!$A$1:$F$600,2,FALSE)</f>
        <v>Evangeline Offi</v>
      </c>
      <c r="H128" s="79" t="str">
        <f>+VLOOKUP(F128,Participants!$A$1:$F$600,4,FALSE)</f>
        <v>KIL</v>
      </c>
      <c r="I128" s="79" t="str">
        <f>+VLOOKUP(F128,Participants!$A$1:$F$600,5,FALSE)</f>
        <v xml:space="preserve">F </v>
      </c>
      <c r="J128" s="79">
        <f>+VLOOKUP(F128,Participants!$A$1:$F$600,3,FALSE)</f>
        <v>5</v>
      </c>
      <c r="K128" s="54" t="str">
        <f>+VLOOKUP(F128,Participants!$A$1:$G$600,7,FALSE)</f>
        <v>JV GIRLS</v>
      </c>
      <c r="L128" s="117">
        <f t="shared" si="5"/>
        <v>13</v>
      </c>
      <c r="M128" s="79"/>
      <c r="N128" s="113">
        <v>10</v>
      </c>
      <c r="O128" s="133">
        <v>9</v>
      </c>
    </row>
    <row r="129" spans="1:15" ht="14.25" customHeight="1">
      <c r="A129" s="114"/>
      <c r="B129" s="144">
        <v>44813</v>
      </c>
      <c r="C129" s="144">
        <v>44812</v>
      </c>
      <c r="D129" s="144">
        <v>44842</v>
      </c>
      <c r="E129" s="145"/>
      <c r="F129" s="145">
        <v>508</v>
      </c>
      <c r="G129" s="74" t="str">
        <f>+VLOOKUP(F129,Participants!$A$1:$F$600,2,FALSE)</f>
        <v>Colleen Lee</v>
      </c>
      <c r="H129" s="74" t="str">
        <f>+VLOOKUP(F129,Participants!$A$1:$F$600,4,FALSE)</f>
        <v>STT</v>
      </c>
      <c r="I129" s="74" t="str">
        <f>+VLOOKUP(F129,Participants!$A$1:$F$600,5,FALSE)</f>
        <v xml:space="preserve">F </v>
      </c>
      <c r="J129" s="74">
        <f>+VLOOKUP(F129,Participants!$A$1:$F$600,3,FALSE)</f>
        <v>6</v>
      </c>
      <c r="K129" s="54" t="str">
        <f>+VLOOKUP(F129,Participants!$A$1:$G$600,7,FALSE)</f>
        <v>JV GIRLS</v>
      </c>
      <c r="L129" s="117">
        <f t="shared" si="5"/>
        <v>14</v>
      </c>
      <c r="M129" s="74"/>
      <c r="N129" s="49">
        <v>10</v>
      </c>
      <c r="O129" s="133">
        <v>8</v>
      </c>
    </row>
    <row r="130" spans="1:15" ht="14.25" customHeight="1">
      <c r="A130" s="109"/>
      <c r="B130" s="144">
        <v>44842</v>
      </c>
      <c r="C130" s="144">
        <v>44809</v>
      </c>
      <c r="D130" s="144">
        <v>44836</v>
      </c>
      <c r="E130" s="145"/>
      <c r="F130" s="145">
        <v>1034</v>
      </c>
      <c r="G130" s="74" t="str">
        <f>+VLOOKUP(F130,Participants!$A$1:$F$600,2,FALSE)</f>
        <v>Maite Lopez Foubert</v>
      </c>
      <c r="H130" s="74" t="str">
        <f>+VLOOKUP(F130,Participants!$A$1:$F$600,4,FALSE)</f>
        <v>KIL</v>
      </c>
      <c r="I130" s="74" t="str">
        <f>+VLOOKUP(F130,Participants!$A$1:$F$600,5,FALSE)</f>
        <v xml:space="preserve">F </v>
      </c>
      <c r="J130" s="74">
        <f>+VLOOKUP(F130,Participants!$A$1:$F$600,3,FALSE)</f>
        <v>6</v>
      </c>
      <c r="K130" s="54" t="str">
        <f>+VLOOKUP(F130,Participants!$A$1:$G$600,7,FALSE)</f>
        <v>JV GIRLS</v>
      </c>
      <c r="L130" s="117">
        <f t="shared" si="5"/>
        <v>15</v>
      </c>
      <c r="M130" s="74"/>
      <c r="N130" s="49">
        <v>10</v>
      </c>
      <c r="O130" s="133">
        <v>8</v>
      </c>
    </row>
    <row r="131" spans="1:15" ht="14.25" customHeight="1">
      <c r="A131" s="114"/>
      <c r="B131" s="144">
        <v>44836</v>
      </c>
      <c r="C131" s="144">
        <v>44840</v>
      </c>
      <c r="D131" s="144">
        <v>44839</v>
      </c>
      <c r="E131" s="145"/>
      <c r="F131" s="145">
        <v>219</v>
      </c>
      <c r="G131" s="74" t="str">
        <f>+VLOOKUP(F131,Participants!$A$1:$F$600,2,FALSE)</f>
        <v>Fiona O'Neill</v>
      </c>
      <c r="H131" s="74" t="str">
        <f>+VLOOKUP(F131,Participants!$A$1:$F$600,4,FALSE)</f>
        <v>AMA</v>
      </c>
      <c r="I131" s="74" t="str">
        <f>+VLOOKUP(F131,Participants!$A$1:$F$600,5,FALSE)</f>
        <v>F</v>
      </c>
      <c r="J131" s="74">
        <f>+VLOOKUP(F131,Participants!$A$1:$F$600,3,FALSE)</f>
        <v>6</v>
      </c>
      <c r="K131" s="54" t="str">
        <f>+VLOOKUP(F131,Participants!$A$1:$G$600,7,FALSE)</f>
        <v>JV GIRLS</v>
      </c>
      <c r="L131" s="117">
        <f t="shared" si="5"/>
        <v>16</v>
      </c>
      <c r="M131" s="74"/>
      <c r="N131" s="49">
        <v>10</v>
      </c>
      <c r="O131" s="133">
        <v>6</v>
      </c>
    </row>
    <row r="132" spans="1:15" ht="14.25" customHeight="1">
      <c r="A132" s="109"/>
      <c r="B132" s="144">
        <v>44805</v>
      </c>
      <c r="C132" s="145" t="s">
        <v>1075</v>
      </c>
      <c r="D132" s="144">
        <v>44837</v>
      </c>
      <c r="E132" s="145"/>
      <c r="F132" s="145">
        <v>453</v>
      </c>
      <c r="G132" s="74" t="str">
        <f>+VLOOKUP(F132,Participants!$A$1:$F$600,2,FALSE)</f>
        <v>Kennedy Williams</v>
      </c>
      <c r="H132" s="74" t="str">
        <f>+VLOOKUP(F132,Participants!$A$1:$F$600,4,FALSE)</f>
        <v>STT</v>
      </c>
      <c r="I132" s="74" t="str">
        <f>+VLOOKUP(F132,Participants!$A$1:$F$600,5,FALSE)</f>
        <v xml:space="preserve">F </v>
      </c>
      <c r="J132" s="74">
        <f>+VLOOKUP(F132,Participants!$A$1:$F$600,3,FALSE)</f>
        <v>5</v>
      </c>
      <c r="K132" s="54" t="str">
        <f>+VLOOKUP(F132,Participants!$A$1:$G$600,7,FALSE)</f>
        <v>JV GIRLS</v>
      </c>
      <c r="L132" s="117">
        <f t="shared" si="5"/>
        <v>17</v>
      </c>
      <c r="M132" s="74"/>
      <c r="N132" s="49">
        <v>10</v>
      </c>
      <c r="O132" s="133">
        <v>3</v>
      </c>
    </row>
    <row r="133" spans="1:15" ht="14.25" customHeight="1">
      <c r="A133" s="114"/>
      <c r="B133" s="143">
        <v>44777</v>
      </c>
      <c r="C133" s="143">
        <v>44780</v>
      </c>
      <c r="D133" s="143">
        <v>44836</v>
      </c>
      <c r="E133" s="130"/>
      <c r="F133" s="130">
        <v>976</v>
      </c>
      <c r="G133" s="79" t="str">
        <f>+VLOOKUP(F133,Participants!$A$1:$F$600,2,FALSE)</f>
        <v>Lila Miros</v>
      </c>
      <c r="H133" s="79" t="str">
        <f>+VLOOKUP(F133,Participants!$A$1:$F$600,4,FALSE)</f>
        <v>BTA</v>
      </c>
      <c r="I133" s="79" t="str">
        <f>+VLOOKUP(F133,Participants!$A$1:$F$600,5,FALSE)</f>
        <v>F</v>
      </c>
      <c r="J133" s="79">
        <f>+VLOOKUP(F133,Participants!$A$1:$F$600,3,FALSE)</f>
        <v>6</v>
      </c>
      <c r="K133" s="54" t="str">
        <f>+VLOOKUP(F133,Participants!$A$1:$G$600,7,FALSE)</f>
        <v>JV GIRLS</v>
      </c>
      <c r="L133" s="117">
        <f t="shared" si="5"/>
        <v>18</v>
      </c>
      <c r="M133" s="79"/>
      <c r="N133" s="113">
        <v>10</v>
      </c>
      <c r="O133" s="133">
        <v>2</v>
      </c>
    </row>
    <row r="134" spans="1:15" ht="14.25" customHeight="1">
      <c r="A134" s="109"/>
      <c r="B134" s="144">
        <v>44835</v>
      </c>
      <c r="C134" s="144">
        <v>44746</v>
      </c>
      <c r="D134" s="145"/>
      <c r="E134" s="145"/>
      <c r="F134" s="145">
        <v>1122</v>
      </c>
      <c r="G134" s="74" t="str">
        <f>+VLOOKUP(F134,Participants!$A$1:$F$600,2,FALSE)</f>
        <v>Sylvie Day</v>
      </c>
      <c r="H134" s="74" t="str">
        <f>+VLOOKUP(F134,Participants!$A$1:$F$600,4,FALSE)</f>
        <v>PHA</v>
      </c>
      <c r="I134" s="74" t="str">
        <f>+VLOOKUP(F134,Participants!$A$1:$F$600,5,FALSE)</f>
        <v xml:space="preserve">F </v>
      </c>
      <c r="J134" s="74">
        <f>+VLOOKUP(F134,Participants!$A$1:$F$600,3,FALSE)</f>
        <v>6</v>
      </c>
      <c r="K134" s="54" t="str">
        <f>+VLOOKUP(F134,Participants!$A$1:$G$600,7,FALSE)</f>
        <v>JV GIRLS</v>
      </c>
      <c r="L134" s="117">
        <f t="shared" si="5"/>
        <v>19</v>
      </c>
      <c r="M134" s="74"/>
      <c r="N134" s="49">
        <v>10</v>
      </c>
      <c r="O134" s="133">
        <v>1</v>
      </c>
    </row>
    <row r="135" spans="1:15" ht="14.25" customHeight="1">
      <c r="A135" s="114"/>
      <c r="B135" s="130" t="s">
        <v>1075</v>
      </c>
      <c r="C135" s="143">
        <v>44753</v>
      </c>
      <c r="D135" s="130" t="s">
        <v>1077</v>
      </c>
      <c r="E135" s="130"/>
      <c r="F135" s="130">
        <v>584</v>
      </c>
      <c r="G135" s="79" t="str">
        <f>+VLOOKUP(F135,Participants!$A$1:$F$600,2,FALSE)</f>
        <v>Lily Narvett</v>
      </c>
      <c r="H135" s="79" t="str">
        <f>+VLOOKUP(F135,Participants!$A$1:$F$600,4,FALSE)</f>
        <v>BFS</v>
      </c>
      <c r="I135" s="79" t="str">
        <f>+VLOOKUP(F135,Participants!$A$1:$F$600,5,FALSE)</f>
        <v>F</v>
      </c>
      <c r="J135" s="79">
        <f>+VLOOKUP(F135,Participants!$A$1:$F$600,3,FALSE)</f>
        <v>6</v>
      </c>
      <c r="K135" s="54" t="str">
        <f>+VLOOKUP(F135,Participants!$A$1:$G$600,7,FALSE)</f>
        <v>JV GIRLS</v>
      </c>
      <c r="L135" s="117">
        <f t="shared" si="5"/>
        <v>20</v>
      </c>
      <c r="M135" s="79"/>
      <c r="N135" s="113">
        <v>10</v>
      </c>
      <c r="O135" s="133">
        <v>0</v>
      </c>
    </row>
    <row r="136" spans="1:15" ht="14.25" customHeight="1">
      <c r="A136" s="109"/>
      <c r="B136" s="143">
        <v>44775</v>
      </c>
      <c r="C136" s="130" t="s">
        <v>1077</v>
      </c>
      <c r="D136" s="143">
        <v>44782</v>
      </c>
      <c r="E136" s="130"/>
      <c r="F136" s="130">
        <v>973</v>
      </c>
      <c r="G136" s="79" t="str">
        <f>+VLOOKUP(F136,Participants!$A$1:$F$600,2,FALSE)</f>
        <v>Caroline Tatar</v>
      </c>
      <c r="H136" s="79" t="str">
        <f>+VLOOKUP(F136,Participants!$A$1:$F$600,4,FALSE)</f>
        <v>BTA</v>
      </c>
      <c r="I136" s="79" t="str">
        <f>+VLOOKUP(F136,Participants!$A$1:$F$600,5,FALSE)</f>
        <v>F</v>
      </c>
      <c r="J136" s="79">
        <f>+VLOOKUP(F136,Participants!$A$1:$F$600,3,FALSE)</f>
        <v>5</v>
      </c>
      <c r="K136" s="54" t="str">
        <f>+VLOOKUP(F136,Participants!$A$1:$G$600,7,FALSE)</f>
        <v>JV GIRLS</v>
      </c>
      <c r="L136" s="117">
        <f t="shared" si="5"/>
        <v>21</v>
      </c>
      <c r="M136" s="79"/>
      <c r="N136" s="113">
        <v>10</v>
      </c>
      <c r="O136" s="133">
        <v>0</v>
      </c>
    </row>
    <row r="137" spans="1:15" ht="14.25" customHeight="1">
      <c r="A137" s="114"/>
      <c r="B137" s="143">
        <v>44806</v>
      </c>
      <c r="C137" s="143">
        <v>44811</v>
      </c>
      <c r="D137" s="143">
        <v>44813</v>
      </c>
      <c r="E137" s="130"/>
      <c r="F137" s="130">
        <v>1042</v>
      </c>
      <c r="G137" s="79" t="str">
        <f>+VLOOKUP(F137,Participants!$A$1:$F$600,2,FALSE)</f>
        <v>Addison Thiel</v>
      </c>
      <c r="H137" s="79" t="str">
        <f>+VLOOKUP(F137,Participants!$A$1:$F$600,4,FALSE)</f>
        <v>KIL</v>
      </c>
      <c r="I137" s="79" t="str">
        <f>+VLOOKUP(F137,Participants!$A$1:$F$600,5,FALSE)</f>
        <v xml:space="preserve">F </v>
      </c>
      <c r="J137" s="79">
        <f>+VLOOKUP(F137,Participants!$A$1:$F$600,3,FALSE)</f>
        <v>6</v>
      </c>
      <c r="K137" s="54" t="str">
        <f>+VLOOKUP(F137,Participants!$A$1:$G$600,7,FALSE)</f>
        <v>JV GIRLS</v>
      </c>
      <c r="L137" s="117">
        <f t="shared" si="5"/>
        <v>22</v>
      </c>
      <c r="M137" s="79"/>
      <c r="N137" s="113">
        <v>9</v>
      </c>
      <c r="O137" s="133">
        <v>9</v>
      </c>
    </row>
    <row r="138" spans="1:15" ht="14.25" customHeight="1">
      <c r="A138" s="109"/>
      <c r="B138" s="143">
        <v>44783</v>
      </c>
      <c r="C138" s="143">
        <v>44811</v>
      </c>
      <c r="D138" s="143">
        <v>44779</v>
      </c>
      <c r="E138" s="130"/>
      <c r="F138" s="130">
        <v>206</v>
      </c>
      <c r="G138" s="79" t="str">
        <f>+VLOOKUP(F138,Participants!$A$1:$F$600,2,FALSE)</f>
        <v>Francesca Dambrogio</v>
      </c>
      <c r="H138" s="79" t="str">
        <f>+VLOOKUP(F138,Participants!$A$1:$F$600,4,FALSE)</f>
        <v>AMA</v>
      </c>
      <c r="I138" s="79" t="str">
        <f>+VLOOKUP(F138,Participants!$A$1:$F$600,5,FALSE)</f>
        <v>F</v>
      </c>
      <c r="J138" s="79">
        <f>+VLOOKUP(F138,Participants!$A$1:$F$600,3,FALSE)</f>
        <v>6</v>
      </c>
      <c r="K138" s="54" t="str">
        <f>+VLOOKUP(F138,Participants!$A$1:$G$600,7,FALSE)</f>
        <v>JV GIRLS</v>
      </c>
      <c r="L138" s="117">
        <f t="shared" si="5"/>
        <v>23</v>
      </c>
      <c r="M138" s="79"/>
      <c r="N138" s="113">
        <v>9</v>
      </c>
      <c r="O138" s="133">
        <v>7</v>
      </c>
    </row>
    <row r="139" spans="1:15" ht="14.25" customHeight="1">
      <c r="A139" s="114"/>
      <c r="B139" s="143">
        <v>44776</v>
      </c>
      <c r="C139" s="143">
        <v>44810</v>
      </c>
      <c r="D139" s="143">
        <v>44778</v>
      </c>
      <c r="E139" s="130"/>
      <c r="F139" s="130">
        <v>1452</v>
      </c>
      <c r="G139" s="79" t="str">
        <f>+VLOOKUP(F139,Participants!$A$1:$F$600,2,FALSE)</f>
        <v>Gianna Shaffer</v>
      </c>
      <c r="H139" s="79" t="str">
        <f>+VLOOKUP(F139,Participants!$A$1:$F$600,4,FALSE)</f>
        <v>BCS</v>
      </c>
      <c r="I139" s="79" t="str">
        <f>+VLOOKUP(F139,Participants!$A$1:$F$600,5,FALSE)</f>
        <v>F</v>
      </c>
      <c r="J139" s="79">
        <f>+VLOOKUP(F139,Participants!$A$1:$F$600,3,FALSE)</f>
        <v>5</v>
      </c>
      <c r="K139" s="54" t="str">
        <f>+VLOOKUP(F139,Participants!$A$1:$G$600,7,FALSE)</f>
        <v>JV GIRLS</v>
      </c>
      <c r="L139" s="117">
        <f t="shared" si="5"/>
        <v>24</v>
      </c>
      <c r="M139" s="79"/>
      <c r="N139" s="113">
        <v>9</v>
      </c>
      <c r="O139" s="133">
        <v>6</v>
      </c>
    </row>
    <row r="140" spans="1:15" ht="14.25" customHeight="1">
      <c r="A140" s="109"/>
      <c r="B140" s="143">
        <v>44809</v>
      </c>
      <c r="C140" s="130" t="s">
        <v>1075</v>
      </c>
      <c r="D140" s="143">
        <v>44774</v>
      </c>
      <c r="E140" s="130"/>
      <c r="F140" s="130">
        <v>966</v>
      </c>
      <c r="G140" s="79" t="str">
        <f>+VLOOKUP(F140,Participants!$A$1:$F$600,2,FALSE)</f>
        <v>Claire Bandurski</v>
      </c>
      <c r="H140" s="79" t="str">
        <f>+VLOOKUP(F140,Participants!$A$1:$F$600,4,FALSE)</f>
        <v>BTA</v>
      </c>
      <c r="I140" s="79" t="str">
        <f>+VLOOKUP(F140,Participants!$A$1:$F$600,5,FALSE)</f>
        <v>F</v>
      </c>
      <c r="J140" s="79">
        <f>+VLOOKUP(F140,Participants!$A$1:$F$600,3,FALSE)</f>
        <v>5</v>
      </c>
      <c r="K140" s="54" t="str">
        <f>+VLOOKUP(F140,Participants!$A$1:$G$600,7,FALSE)</f>
        <v>JV GIRLS</v>
      </c>
      <c r="L140" s="117">
        <f t="shared" si="5"/>
        <v>25</v>
      </c>
      <c r="M140" s="79"/>
      <c r="N140" s="113">
        <v>9</v>
      </c>
      <c r="O140" s="133">
        <v>5</v>
      </c>
    </row>
    <row r="141" spans="1:15" ht="14.25" customHeight="1">
      <c r="A141" s="114"/>
      <c r="B141" s="144">
        <v>44747</v>
      </c>
      <c r="C141" s="145" t="s">
        <v>1075</v>
      </c>
      <c r="D141" s="145" t="s">
        <v>1075</v>
      </c>
      <c r="E141" s="145"/>
      <c r="F141" s="145">
        <v>419</v>
      </c>
      <c r="G141" s="74" t="str">
        <f>+VLOOKUP(F141,Participants!$A$1:$F$600,2,FALSE)</f>
        <v>Madison Bachner</v>
      </c>
      <c r="H141" s="74" t="str">
        <f>+VLOOKUP(F141,Participants!$A$1:$F$600,4,FALSE)</f>
        <v>STT</v>
      </c>
      <c r="I141" s="74" t="str">
        <f>+VLOOKUP(F141,Participants!$A$1:$F$600,5,FALSE)</f>
        <v xml:space="preserve">F </v>
      </c>
      <c r="J141" s="74">
        <f>+VLOOKUP(F141,Participants!$A$1:$F$600,3,FALSE)</f>
        <v>5</v>
      </c>
      <c r="K141" s="54" t="str">
        <f>+VLOOKUP(F141,Participants!$A$1:$G$600,7,FALSE)</f>
        <v>JV GIRLS</v>
      </c>
      <c r="L141" s="117">
        <f t="shared" si="5"/>
        <v>26</v>
      </c>
      <c r="M141" s="74"/>
      <c r="N141" s="49">
        <v>9</v>
      </c>
      <c r="O141" s="133">
        <v>0</v>
      </c>
    </row>
    <row r="142" spans="1:15" ht="14.25" customHeight="1">
      <c r="A142" s="109"/>
      <c r="B142" s="144">
        <v>44781</v>
      </c>
      <c r="C142" s="144">
        <v>44784</v>
      </c>
      <c r="D142" s="144">
        <v>44781</v>
      </c>
      <c r="E142" s="145"/>
      <c r="F142" s="145">
        <v>222</v>
      </c>
      <c r="G142" s="74" t="str">
        <f>+VLOOKUP(F142,Participants!$A$1:$F$600,2,FALSE)</f>
        <v>Faith Simon</v>
      </c>
      <c r="H142" s="74" t="str">
        <f>+VLOOKUP(F142,Participants!$A$1:$F$600,4,FALSE)</f>
        <v>AMA</v>
      </c>
      <c r="I142" s="74" t="str">
        <f>+VLOOKUP(F142,Participants!$A$1:$F$600,5,FALSE)</f>
        <v>F</v>
      </c>
      <c r="J142" s="74">
        <f>+VLOOKUP(F142,Participants!$A$1:$F$600,3,FALSE)</f>
        <v>6</v>
      </c>
      <c r="K142" s="54" t="str">
        <f>+VLOOKUP(F142,Participants!$A$1:$G$600,7,FALSE)</f>
        <v>JV GIRLS</v>
      </c>
      <c r="L142" s="117">
        <f t="shared" si="5"/>
        <v>27</v>
      </c>
      <c r="M142" s="74"/>
      <c r="N142" s="49">
        <v>8</v>
      </c>
      <c r="O142" s="133">
        <v>11</v>
      </c>
    </row>
    <row r="143" spans="1:15" ht="14.25" customHeight="1">
      <c r="A143" s="114"/>
      <c r="B143" s="143">
        <v>44782</v>
      </c>
      <c r="C143" s="143">
        <v>44777</v>
      </c>
      <c r="D143" s="143">
        <v>44783</v>
      </c>
      <c r="E143" s="130"/>
      <c r="F143" s="130">
        <v>490</v>
      </c>
      <c r="G143" s="79" t="str">
        <f>+VLOOKUP(F143,Participants!$A$1:$F$600,2,FALSE)</f>
        <v>Lucy Mason</v>
      </c>
      <c r="H143" s="79" t="str">
        <f>+VLOOKUP(F143,Participants!$A$1:$F$600,4,FALSE)</f>
        <v>STT</v>
      </c>
      <c r="I143" s="79" t="str">
        <f>+VLOOKUP(F143,Participants!$A$1:$F$600,5,FALSE)</f>
        <v xml:space="preserve">F </v>
      </c>
      <c r="J143" s="79">
        <f>+VLOOKUP(F143,Participants!$A$1:$F$600,3,FALSE)</f>
        <v>6</v>
      </c>
      <c r="K143" s="54" t="str">
        <f>+VLOOKUP(F143,Participants!$A$1:$G$600,7,FALSE)</f>
        <v>JV GIRLS</v>
      </c>
      <c r="L143" s="117">
        <f t="shared" si="5"/>
        <v>28</v>
      </c>
      <c r="M143" s="79"/>
      <c r="N143" s="113">
        <v>8</v>
      </c>
      <c r="O143" s="133">
        <v>10</v>
      </c>
    </row>
    <row r="144" spans="1:15" ht="14.25" customHeight="1">
      <c r="A144" s="109"/>
      <c r="B144" s="143">
        <v>44692</v>
      </c>
      <c r="C144" s="143">
        <v>44748</v>
      </c>
      <c r="D144" s="143">
        <v>44783</v>
      </c>
      <c r="E144" s="111"/>
      <c r="F144" s="111">
        <v>968</v>
      </c>
      <c r="G144" s="79" t="str">
        <f>+VLOOKUP(F144,Participants!$A$1:$F$600,2,FALSE)</f>
        <v>Cayden Ferguson</v>
      </c>
      <c r="H144" s="79" t="str">
        <f>+VLOOKUP(F144,Participants!$A$1:$F$600,4,FALSE)</f>
        <v>BTA</v>
      </c>
      <c r="I144" s="79" t="str">
        <f>+VLOOKUP(F144,Participants!$A$1:$F$600,5,FALSE)</f>
        <v>F</v>
      </c>
      <c r="J144" s="79">
        <f>+VLOOKUP(F144,Participants!$A$1:$F$600,3,FALSE)</f>
        <v>5</v>
      </c>
      <c r="K144" s="54" t="str">
        <f>+VLOOKUP(F144,Participants!$A$1:$G$600,7,FALSE)</f>
        <v>JV GIRLS</v>
      </c>
      <c r="L144" s="117">
        <f t="shared" si="5"/>
        <v>29</v>
      </c>
      <c r="M144" s="79"/>
      <c r="N144" s="113">
        <v>8</v>
      </c>
      <c r="O144" s="133">
        <v>10</v>
      </c>
    </row>
    <row r="145" spans="1:15" ht="14.25" customHeight="1">
      <c r="A145" s="114"/>
      <c r="B145" s="145" t="s">
        <v>1074</v>
      </c>
      <c r="C145" s="144">
        <v>44783</v>
      </c>
      <c r="D145" s="144"/>
      <c r="E145" s="116"/>
      <c r="F145" s="116">
        <v>971</v>
      </c>
      <c r="G145" s="74" t="str">
        <f>+VLOOKUP(F145,Participants!$A$1:$F$600,2,FALSE)</f>
        <v>Savannah Vogel</v>
      </c>
      <c r="H145" s="74" t="str">
        <f>+VLOOKUP(F145,Participants!$A$1:$F$600,4,FALSE)</f>
        <v>BTA</v>
      </c>
      <c r="I145" s="74" t="str">
        <f>+VLOOKUP(F145,Participants!$A$1:$F$600,5,FALSE)</f>
        <v>F</v>
      </c>
      <c r="J145" s="74">
        <f>+VLOOKUP(F145,Participants!$A$1:$F$600,3,FALSE)</f>
        <v>5</v>
      </c>
      <c r="K145" s="54" t="str">
        <f>+VLOOKUP(F145,Participants!$A$1:$G$600,7,FALSE)</f>
        <v>JV GIRLS</v>
      </c>
      <c r="L145" s="117">
        <f t="shared" si="5"/>
        <v>30</v>
      </c>
      <c r="M145" s="74"/>
      <c r="N145" s="49">
        <v>8</v>
      </c>
      <c r="O145" s="133">
        <v>10</v>
      </c>
    </row>
    <row r="146" spans="1:15" ht="14.25" customHeight="1">
      <c r="A146" s="109"/>
      <c r="B146" s="143">
        <v>44780</v>
      </c>
      <c r="C146" s="143">
        <v>44777</v>
      </c>
      <c r="D146" s="143">
        <v>44782</v>
      </c>
      <c r="E146" s="111"/>
      <c r="F146" s="111">
        <v>1028</v>
      </c>
      <c r="G146" s="79" t="str">
        <f>+VLOOKUP(F146,Participants!$A$1:$F$600,2,FALSE)</f>
        <v>Cecelia Chirdon</v>
      </c>
      <c r="H146" s="79" t="str">
        <f>+VLOOKUP(F146,Participants!$A$1:$F$600,4,FALSE)</f>
        <v>KIL</v>
      </c>
      <c r="I146" s="79" t="str">
        <f>+VLOOKUP(F146,Participants!$A$1:$F$600,5,FALSE)</f>
        <v xml:space="preserve">F </v>
      </c>
      <c r="J146" s="79">
        <f>+VLOOKUP(F146,Participants!$A$1:$F$600,3,FALSE)</f>
        <v>5</v>
      </c>
      <c r="K146" s="54" t="str">
        <f>+VLOOKUP(F146,Participants!$A$1:$G$600,7,FALSE)</f>
        <v>JV GIRLS</v>
      </c>
      <c r="L146" s="117">
        <f t="shared" si="5"/>
        <v>31</v>
      </c>
      <c r="M146" s="79"/>
      <c r="N146" s="113">
        <v>8</v>
      </c>
      <c r="O146" s="133">
        <v>9</v>
      </c>
    </row>
    <row r="147" spans="1:15" ht="14.25" customHeight="1">
      <c r="A147" s="114"/>
      <c r="B147" s="144">
        <v>44687</v>
      </c>
      <c r="C147" s="145" t="s">
        <v>1080</v>
      </c>
      <c r="D147" s="144">
        <v>44780</v>
      </c>
      <c r="E147" s="116"/>
      <c r="F147" s="116">
        <v>583</v>
      </c>
      <c r="G147" s="74" t="str">
        <f>+VLOOKUP(F147,Participants!$A$1:$F$600,2,FALSE)</f>
        <v>Sarah Mlecko</v>
      </c>
      <c r="H147" s="74" t="str">
        <f>+VLOOKUP(F147,Participants!$A$1:$F$600,4,FALSE)</f>
        <v>BFS</v>
      </c>
      <c r="I147" s="74" t="str">
        <f>+VLOOKUP(F147,Participants!$A$1:$F$600,5,FALSE)</f>
        <v>F</v>
      </c>
      <c r="J147" s="74">
        <f>+VLOOKUP(F147,Participants!$A$1:$F$600,3,FALSE)</f>
        <v>5</v>
      </c>
      <c r="K147" s="54" t="str">
        <f>+VLOOKUP(F147,Participants!$A$1:$G$600,7,FALSE)</f>
        <v>JV GIRLS</v>
      </c>
      <c r="L147" s="117">
        <f t="shared" si="5"/>
        <v>32</v>
      </c>
      <c r="M147" s="74"/>
      <c r="N147" s="49">
        <v>8</v>
      </c>
      <c r="O147" s="133">
        <v>7</v>
      </c>
    </row>
    <row r="148" spans="1:15" ht="14.25" customHeight="1">
      <c r="A148" s="109"/>
      <c r="B148" s="145" t="s">
        <v>1079</v>
      </c>
      <c r="C148" s="144">
        <v>44779</v>
      </c>
      <c r="D148" s="145"/>
      <c r="E148" s="145"/>
      <c r="F148" s="145">
        <v>1039</v>
      </c>
      <c r="G148" s="74" t="str">
        <f>+VLOOKUP(F148,Participants!$A$1:$F$600,2,FALSE)</f>
        <v>Anne DiPlacido</v>
      </c>
      <c r="H148" s="74" t="str">
        <f>+VLOOKUP(F148,Participants!$A$1:$F$600,4,FALSE)</f>
        <v>KIL</v>
      </c>
      <c r="I148" s="74" t="str">
        <f>+VLOOKUP(F148,Participants!$A$1:$F$600,5,FALSE)</f>
        <v xml:space="preserve">F </v>
      </c>
      <c r="J148" s="74">
        <f>+VLOOKUP(F148,Participants!$A$1:$F$600,3,FALSE)</f>
        <v>6</v>
      </c>
      <c r="K148" s="54" t="str">
        <f>+VLOOKUP(F148,Participants!$A$1:$G$600,7,FALSE)</f>
        <v>JV GIRLS</v>
      </c>
      <c r="L148" s="117">
        <f t="shared" si="5"/>
        <v>33</v>
      </c>
      <c r="M148" s="74"/>
      <c r="N148" s="49">
        <v>8</v>
      </c>
      <c r="O148" s="133">
        <v>6</v>
      </c>
    </row>
    <row r="149" spans="1:15" ht="14.25" customHeight="1">
      <c r="A149" s="114"/>
      <c r="B149" s="143">
        <v>44749</v>
      </c>
      <c r="C149" s="130" t="s">
        <v>1079</v>
      </c>
      <c r="D149" s="143">
        <v>44777</v>
      </c>
      <c r="E149" s="130"/>
      <c r="F149" s="130">
        <v>1450</v>
      </c>
      <c r="G149" s="79" t="str">
        <f>+VLOOKUP(F149,Participants!$A$1:$F$600,2,FALSE)</f>
        <v>Megan Eicher</v>
      </c>
      <c r="H149" s="79" t="str">
        <f>+VLOOKUP(F149,Participants!$A$1:$F$600,4,FALSE)</f>
        <v>BCS</v>
      </c>
      <c r="I149" s="79" t="str">
        <f>+VLOOKUP(F149,Participants!$A$1:$F$600,5,FALSE)</f>
        <v>F</v>
      </c>
      <c r="J149" s="79">
        <f>+VLOOKUP(F149,Participants!$A$1:$F$600,3,FALSE)</f>
        <v>5</v>
      </c>
      <c r="K149" s="54" t="str">
        <f>+VLOOKUP(F149,Participants!$A$1:$G$600,7,FALSE)</f>
        <v>JV GIRLS</v>
      </c>
      <c r="L149" s="117">
        <f t="shared" si="5"/>
        <v>34</v>
      </c>
      <c r="M149" s="79"/>
      <c r="N149" s="113">
        <v>8</v>
      </c>
      <c r="O149" s="133">
        <v>4</v>
      </c>
    </row>
    <row r="150" spans="1:15" ht="14.25" customHeight="1">
      <c r="A150" s="109"/>
      <c r="B150" s="143">
        <v>44775</v>
      </c>
      <c r="C150" s="143">
        <v>44752</v>
      </c>
      <c r="D150" s="143">
        <v>44751</v>
      </c>
      <c r="E150" s="111"/>
      <c r="F150" s="111">
        <v>221</v>
      </c>
      <c r="G150" s="79" t="str">
        <f>+VLOOKUP(F150,Participants!$A$1:$F$600,2,FALSE)</f>
        <v>Liliana Silvis</v>
      </c>
      <c r="H150" s="79" t="str">
        <f>+VLOOKUP(F150,Participants!$A$1:$F$600,4,FALSE)</f>
        <v>AMA</v>
      </c>
      <c r="I150" s="79" t="str">
        <f>+VLOOKUP(F150,Participants!$A$1:$F$600,5,FALSE)</f>
        <v>F</v>
      </c>
      <c r="J150" s="79">
        <f>+VLOOKUP(F150,Participants!$A$1:$F$600,3,FALSE)</f>
        <v>6</v>
      </c>
      <c r="K150" s="54" t="str">
        <f>+VLOOKUP(F150,Participants!$A$1:$G$600,7,FALSE)</f>
        <v>JV GIRLS</v>
      </c>
      <c r="L150" s="117">
        <f t="shared" si="5"/>
        <v>35</v>
      </c>
      <c r="M150" s="79"/>
      <c r="N150" s="113">
        <v>8</v>
      </c>
      <c r="O150" s="133">
        <v>2</v>
      </c>
    </row>
    <row r="151" spans="1:15" ht="14.25" customHeight="1">
      <c r="A151" s="114"/>
      <c r="B151" s="130" t="s">
        <v>1074</v>
      </c>
      <c r="C151" s="143">
        <v>44752</v>
      </c>
      <c r="D151" s="143">
        <v>44746</v>
      </c>
      <c r="E151" s="130"/>
      <c r="F151" s="130">
        <v>431</v>
      </c>
      <c r="G151" s="79" t="str">
        <f>+VLOOKUP(F151,Participants!$A$1:$F$600,2,FALSE)</f>
        <v>Ellie Moss</v>
      </c>
      <c r="H151" s="79" t="str">
        <f>+VLOOKUP(F151,Participants!$A$1:$F$600,4,FALSE)</f>
        <v>STT</v>
      </c>
      <c r="I151" s="79" t="str">
        <f>+VLOOKUP(F151,Participants!$A$1:$F$600,5,FALSE)</f>
        <v xml:space="preserve">F </v>
      </c>
      <c r="J151" s="79">
        <f>+VLOOKUP(F151,Participants!$A$1:$F$600,3,FALSE)</f>
        <v>5</v>
      </c>
      <c r="K151" s="54" t="str">
        <f>+VLOOKUP(F151,Participants!$A$1:$G$600,7,FALSE)</f>
        <v>JV GIRLS</v>
      </c>
      <c r="L151" s="117">
        <f t="shared" si="5"/>
        <v>36</v>
      </c>
      <c r="M151" s="79"/>
      <c r="N151" s="113">
        <v>8</v>
      </c>
      <c r="O151" s="133">
        <v>0</v>
      </c>
    </row>
    <row r="152" spans="1:15" ht="14.25" customHeight="1">
      <c r="A152" s="109"/>
      <c r="B152" s="144">
        <v>44752</v>
      </c>
      <c r="C152" s="144">
        <v>44748</v>
      </c>
      <c r="D152" s="144">
        <v>44752</v>
      </c>
      <c r="E152" s="145"/>
      <c r="F152" s="145">
        <v>975</v>
      </c>
      <c r="G152" s="74" t="str">
        <f>+VLOOKUP(F152,Participants!$A$1:$F$600,2,FALSE)</f>
        <v>Emily Stevens</v>
      </c>
      <c r="H152" s="74" t="str">
        <f>+VLOOKUP(F152,Participants!$A$1:$F$600,4,FALSE)</f>
        <v>BTA</v>
      </c>
      <c r="I152" s="74" t="str">
        <f>+VLOOKUP(F152,Participants!$A$1:$F$600,5,FALSE)</f>
        <v>F</v>
      </c>
      <c r="J152" s="74">
        <f>+VLOOKUP(F152,Participants!$A$1:$F$600,3,FALSE)</f>
        <v>6</v>
      </c>
      <c r="K152" s="54" t="str">
        <f>+VLOOKUP(F152,Participants!$A$1:$G$600,7,FALSE)</f>
        <v>JV GIRLS</v>
      </c>
      <c r="L152" s="117">
        <f t="shared" si="5"/>
        <v>37</v>
      </c>
      <c r="M152" s="74"/>
      <c r="N152" s="49">
        <v>7</v>
      </c>
      <c r="O152" s="133">
        <v>10</v>
      </c>
    </row>
    <row r="153" spans="1:15" ht="14.25" customHeight="1">
      <c r="A153" s="114"/>
      <c r="B153" s="144">
        <v>44715</v>
      </c>
      <c r="C153" s="144">
        <v>44752</v>
      </c>
      <c r="D153" s="116" t="s">
        <v>1080</v>
      </c>
      <c r="E153" s="116"/>
      <c r="F153" s="116">
        <v>1021</v>
      </c>
      <c r="G153" s="74" t="str">
        <f>+VLOOKUP(F153,Participants!$A$1:$F$600,2,FALSE)</f>
        <v>Chloe Cole</v>
      </c>
      <c r="H153" s="74" t="str">
        <f>+VLOOKUP(F153,Participants!$A$1:$F$600,4,FALSE)</f>
        <v>KIL</v>
      </c>
      <c r="I153" s="74" t="str">
        <f>+VLOOKUP(F153,Participants!$A$1:$F$600,5,FALSE)</f>
        <v xml:space="preserve">F </v>
      </c>
      <c r="J153" s="74">
        <f>+VLOOKUP(F153,Participants!$A$1:$F$600,3,FALSE)</f>
        <v>5</v>
      </c>
      <c r="K153" s="54" t="str">
        <f>+VLOOKUP(F153,Participants!$A$1:$G$600,7,FALSE)</f>
        <v>JV GIRLS</v>
      </c>
      <c r="L153" s="117">
        <f t="shared" si="5"/>
        <v>38</v>
      </c>
      <c r="M153" s="74"/>
      <c r="N153" s="49">
        <v>7</v>
      </c>
      <c r="O153" s="133">
        <v>10</v>
      </c>
    </row>
    <row r="154" spans="1:15" ht="14.25" customHeight="1">
      <c r="A154" s="109"/>
      <c r="B154" s="144">
        <v>44750</v>
      </c>
      <c r="C154" s="145" t="s">
        <v>1079</v>
      </c>
      <c r="D154" s="144">
        <v>44751</v>
      </c>
      <c r="E154" s="145"/>
      <c r="F154" s="145">
        <v>499</v>
      </c>
      <c r="G154" s="74" t="str">
        <f>+VLOOKUP(F154,Participants!$A$1:$F$600,2,FALSE)</f>
        <v>Emma Molyneaux</v>
      </c>
      <c r="H154" s="74" t="str">
        <f>+VLOOKUP(F154,Participants!$A$1:$F$600,4,FALSE)</f>
        <v>STT</v>
      </c>
      <c r="I154" s="74" t="str">
        <f>+VLOOKUP(F154,Participants!$A$1:$F$600,5,FALSE)</f>
        <v xml:space="preserve">F </v>
      </c>
      <c r="J154" s="74">
        <f>+VLOOKUP(F154,Participants!$A$1:$F$600,3,FALSE)</f>
        <v>6</v>
      </c>
      <c r="K154" s="54" t="str">
        <f>+VLOOKUP(F154,Participants!$A$1:$G$600,7,FALSE)</f>
        <v>JV GIRLS</v>
      </c>
      <c r="L154" s="117">
        <f t="shared" si="5"/>
        <v>39</v>
      </c>
      <c r="M154" s="74"/>
      <c r="N154" s="49">
        <v>7</v>
      </c>
      <c r="O154" s="133">
        <v>9</v>
      </c>
    </row>
    <row r="155" spans="1:15" ht="14.25" customHeight="1">
      <c r="A155" s="114"/>
      <c r="B155" s="143">
        <v>44746</v>
      </c>
      <c r="C155" s="143">
        <v>44746</v>
      </c>
      <c r="D155" s="143">
        <v>44750</v>
      </c>
      <c r="E155" s="130"/>
      <c r="F155" s="130">
        <v>420</v>
      </c>
      <c r="G155" s="79" t="str">
        <f>+VLOOKUP(F155,Participants!$A$1:$F$600,2,FALSE)</f>
        <v>Emily Horensky</v>
      </c>
      <c r="H155" s="79" t="str">
        <f>+VLOOKUP(F155,Participants!$A$1:$F$600,4,FALSE)</f>
        <v>STT</v>
      </c>
      <c r="I155" s="79" t="str">
        <f>+VLOOKUP(F155,Participants!$A$1:$F$600,5,FALSE)</f>
        <v xml:space="preserve">F </v>
      </c>
      <c r="J155" s="79">
        <f>+VLOOKUP(F155,Participants!$A$1:$F$600,3,FALSE)</f>
        <v>5</v>
      </c>
      <c r="K155" s="54" t="str">
        <f>+VLOOKUP(F155,Participants!$A$1:$G$600,7,FALSE)</f>
        <v>JV GIRLS</v>
      </c>
      <c r="L155" s="117">
        <f t="shared" si="5"/>
        <v>40</v>
      </c>
      <c r="M155" s="79"/>
      <c r="N155" s="113">
        <v>7</v>
      </c>
      <c r="O155" s="133">
        <v>8</v>
      </c>
    </row>
    <row r="156" spans="1:15" ht="14.25" customHeight="1">
      <c r="A156" s="109"/>
      <c r="B156" s="143">
        <v>44746</v>
      </c>
      <c r="C156" s="143">
        <v>44748</v>
      </c>
      <c r="D156" s="111" t="s">
        <v>1079</v>
      </c>
      <c r="E156" s="111"/>
      <c r="F156" s="111">
        <v>1117</v>
      </c>
      <c r="G156" s="79" t="str">
        <f>+VLOOKUP(F156,Participants!$A$1:$F$600,2,FALSE)</f>
        <v>Amelia Ondos</v>
      </c>
      <c r="H156" s="79" t="str">
        <f>+VLOOKUP(F156,Participants!$A$1:$F$600,4,FALSE)</f>
        <v>PHA</v>
      </c>
      <c r="I156" s="79" t="str">
        <f>+VLOOKUP(F156,Participants!$A$1:$F$600,5,FALSE)</f>
        <v xml:space="preserve">F </v>
      </c>
      <c r="J156" s="79">
        <f>+VLOOKUP(F156,Participants!$A$1:$F$600,3,FALSE)</f>
        <v>5</v>
      </c>
      <c r="K156" s="54" t="str">
        <f>+VLOOKUP(F156,Participants!$A$1:$G$600,7,FALSE)</f>
        <v>JV GIRLS</v>
      </c>
      <c r="L156" s="117">
        <f t="shared" si="5"/>
        <v>41</v>
      </c>
      <c r="M156" s="79"/>
      <c r="N156" s="113">
        <v>7</v>
      </c>
      <c r="O156" s="133">
        <v>6</v>
      </c>
    </row>
    <row r="157" spans="1:15" ht="14.25" customHeight="1">
      <c r="A157" s="114"/>
      <c r="B157" s="143">
        <v>44690</v>
      </c>
      <c r="C157" s="143">
        <v>44688</v>
      </c>
      <c r="D157" s="143">
        <v>44745</v>
      </c>
      <c r="E157" s="130"/>
      <c r="F157" s="130">
        <v>577</v>
      </c>
      <c r="G157" s="79" t="str">
        <f>+VLOOKUP(F157,Participants!$A$1:$F$600,2,FALSE)</f>
        <v>Luciana Ganoza</v>
      </c>
      <c r="H157" s="79" t="str">
        <f>+VLOOKUP(F157,Participants!$A$1:$F$600,4,FALSE)</f>
        <v>BFS</v>
      </c>
      <c r="I157" s="79" t="str">
        <f>+VLOOKUP(F157,Participants!$A$1:$F$600,5,FALSE)</f>
        <v>F</v>
      </c>
      <c r="J157" s="79">
        <f>+VLOOKUP(F157,Participants!$A$1:$F$600,3,FALSE)</f>
        <v>5</v>
      </c>
      <c r="K157" s="54" t="str">
        <f>+VLOOKUP(F157,Participants!$A$1:$G$600,7,FALSE)</f>
        <v>JV GIRLS</v>
      </c>
      <c r="L157" s="117">
        <f t="shared" si="5"/>
        <v>42</v>
      </c>
      <c r="M157" s="79"/>
      <c r="N157" s="113">
        <v>7</v>
      </c>
      <c r="O157" s="133">
        <v>3</v>
      </c>
    </row>
    <row r="158" spans="1:15" ht="14.25" customHeight="1">
      <c r="A158" s="109"/>
      <c r="B158" s="143">
        <v>44722</v>
      </c>
      <c r="C158" s="143">
        <v>44690</v>
      </c>
      <c r="D158" s="111" t="s">
        <v>1079</v>
      </c>
      <c r="E158" s="111"/>
      <c r="F158" s="111">
        <v>1025</v>
      </c>
      <c r="G158" s="79" t="str">
        <f>+VLOOKUP(F158,Participants!$A$1:$F$600,2,FALSE)</f>
        <v>Elle Degnan</v>
      </c>
      <c r="H158" s="79" t="str">
        <f>+VLOOKUP(F158,Participants!$A$1:$F$600,4,FALSE)</f>
        <v>KIL</v>
      </c>
      <c r="I158" s="79" t="str">
        <f>+VLOOKUP(F158,Participants!$A$1:$F$600,5,FALSE)</f>
        <v xml:space="preserve">F </v>
      </c>
      <c r="J158" s="79">
        <f>+VLOOKUP(F158,Participants!$A$1:$F$600,3,FALSE)</f>
        <v>5</v>
      </c>
      <c r="K158" s="54" t="str">
        <f>+VLOOKUP(F158,Participants!$A$1:$G$600,7,FALSE)</f>
        <v>JV GIRLS</v>
      </c>
      <c r="L158" s="117">
        <f t="shared" si="5"/>
        <v>43</v>
      </c>
      <c r="M158" s="79"/>
      <c r="N158" s="113">
        <v>7</v>
      </c>
      <c r="O158" s="133">
        <v>0</v>
      </c>
    </row>
    <row r="159" spans="1:15" ht="14.25" customHeight="1">
      <c r="A159" s="114"/>
      <c r="B159" s="144">
        <v>44714</v>
      </c>
      <c r="C159" s="144">
        <v>44714</v>
      </c>
      <c r="D159" s="144">
        <v>44721</v>
      </c>
      <c r="E159" s="116"/>
      <c r="F159" s="116">
        <v>1027</v>
      </c>
      <c r="G159" s="74" t="str">
        <f>+VLOOKUP(F159,Participants!$A$1:$F$600,2,FALSE)</f>
        <v>Rachel Barry</v>
      </c>
      <c r="H159" s="74" t="str">
        <f>+VLOOKUP(F159,Participants!$A$1:$F$600,4,FALSE)</f>
        <v>KIL</v>
      </c>
      <c r="I159" s="74" t="str">
        <f>+VLOOKUP(F159,Participants!$A$1:$F$600,5,FALSE)</f>
        <v xml:space="preserve">F </v>
      </c>
      <c r="J159" s="74">
        <f>+VLOOKUP(F159,Participants!$A$1:$F$600,3,FALSE)</f>
        <v>5</v>
      </c>
      <c r="K159" s="54" t="str">
        <f>+VLOOKUP(F159,Participants!$A$1:$G$600,7,FALSE)</f>
        <v>JV GIRLS</v>
      </c>
      <c r="L159" s="117">
        <f t="shared" si="5"/>
        <v>44</v>
      </c>
      <c r="M159" s="74"/>
      <c r="N159" s="49">
        <v>6</v>
      </c>
      <c r="O159" s="133">
        <v>9</v>
      </c>
    </row>
    <row r="160" spans="1:15" ht="14.25" customHeight="1">
      <c r="A160" s="109"/>
      <c r="B160" s="144">
        <v>44721</v>
      </c>
      <c r="C160" s="144"/>
      <c r="D160" s="145"/>
      <c r="E160" s="145"/>
      <c r="F160" s="145">
        <v>1029</v>
      </c>
      <c r="G160" s="74" t="str">
        <f>+VLOOKUP(F160,Participants!$A$1:$F$600,2,FALSE)</f>
        <v>Isabella Montinola</v>
      </c>
      <c r="H160" s="74" t="str">
        <f>+VLOOKUP(F160,Participants!$A$1:$F$600,4,FALSE)</f>
        <v>KIL</v>
      </c>
      <c r="I160" s="74" t="str">
        <f>+VLOOKUP(F160,Participants!$A$1:$F$600,5,FALSE)</f>
        <v xml:space="preserve">F </v>
      </c>
      <c r="J160" s="74">
        <f>+VLOOKUP(F160,Participants!$A$1:$F$600,3,FALSE)</f>
        <v>5</v>
      </c>
      <c r="K160" s="54" t="str">
        <f>+VLOOKUP(F160,Participants!$A$1:$G$600,7,FALSE)</f>
        <v>JV GIRLS</v>
      </c>
      <c r="L160" s="117">
        <f t="shared" si="5"/>
        <v>45</v>
      </c>
      <c r="M160" s="74"/>
      <c r="N160" s="49">
        <v>6</v>
      </c>
      <c r="O160" s="133">
        <v>9</v>
      </c>
    </row>
    <row r="161" spans="1:15" ht="14.25" customHeight="1">
      <c r="A161" s="114"/>
      <c r="B161" s="118"/>
      <c r="C161" s="118"/>
      <c r="D161" s="116"/>
      <c r="E161" s="116"/>
      <c r="F161" s="179">
        <v>590</v>
      </c>
      <c r="G161" s="180" t="str">
        <f>+VLOOKUP(F161,Participants!$A$1:$F$600,2,FALSE)</f>
        <v>Gina Talarico</v>
      </c>
      <c r="H161" s="180" t="str">
        <f>+VLOOKUP(F161,Participants!$A$1:$F$600,4,FALSE)</f>
        <v>BFS</v>
      </c>
      <c r="I161" s="180" t="str">
        <f>+VLOOKUP(F161,Participants!$A$1:$F$600,5,FALSE)</f>
        <v>F</v>
      </c>
      <c r="J161" s="180">
        <f>+VLOOKUP(F161,Participants!$A$1:$F$600,3,FALSE)</f>
        <v>6</v>
      </c>
      <c r="K161" s="181" t="str">
        <f>+VLOOKUP(F161,Participants!$A$1:$G$600,7,FALSE)</f>
        <v>JV GIRLS</v>
      </c>
      <c r="L161" s="182">
        <f t="shared" si="5"/>
        <v>46</v>
      </c>
      <c r="M161" s="180"/>
      <c r="N161" s="181">
        <v>6</v>
      </c>
      <c r="O161" s="181">
        <v>8</v>
      </c>
    </row>
    <row r="162" spans="1:15" ht="14.25" customHeight="1">
      <c r="A162" s="109"/>
      <c r="B162" s="143">
        <v>44714</v>
      </c>
      <c r="C162" s="143">
        <v>44715</v>
      </c>
      <c r="D162" s="143">
        <v>44714</v>
      </c>
      <c r="E162" s="111"/>
      <c r="F162" s="111">
        <v>455</v>
      </c>
      <c r="G162" s="79" t="str">
        <f>+VLOOKUP(F162,Participants!$A$1:$F$600,2,FALSE)</f>
        <v>Nina Rhodehamel</v>
      </c>
      <c r="H162" s="79" t="str">
        <f>+VLOOKUP(F162,Participants!$A$1:$F$600,4,FALSE)</f>
        <v>STT</v>
      </c>
      <c r="I162" s="79" t="str">
        <f>+VLOOKUP(F162,Participants!$A$1:$F$600,5,FALSE)</f>
        <v xml:space="preserve">F </v>
      </c>
      <c r="J162" s="79">
        <f>+VLOOKUP(F162,Participants!$A$1:$F$600,3,FALSE)</f>
        <v>5</v>
      </c>
      <c r="K162" s="54" t="str">
        <f>+VLOOKUP(F162,Participants!$A$1:$G$600,7,FALSE)</f>
        <v>JV GIRLS</v>
      </c>
      <c r="L162" s="117">
        <f t="shared" si="5"/>
        <v>47</v>
      </c>
      <c r="M162" s="79"/>
      <c r="N162" s="113">
        <v>6</v>
      </c>
      <c r="O162" s="133">
        <v>3</v>
      </c>
    </row>
    <row r="163" spans="1:15" ht="14.25" customHeight="1">
      <c r="A163" s="109"/>
      <c r="B163" s="143"/>
      <c r="C163" s="143"/>
      <c r="D163" s="143"/>
      <c r="E163" s="130"/>
      <c r="F163" s="130"/>
      <c r="G163" s="79"/>
      <c r="H163" s="79"/>
      <c r="I163" s="79"/>
      <c r="J163" s="79"/>
      <c r="K163" s="54"/>
      <c r="L163" s="150"/>
      <c r="M163" s="79"/>
      <c r="N163" s="113"/>
      <c r="O163" s="133"/>
    </row>
    <row r="164" spans="1:15" ht="14.25" customHeight="1">
      <c r="A164" s="114"/>
      <c r="B164" s="145" t="s">
        <v>1082</v>
      </c>
      <c r="C164" s="145" t="s">
        <v>824</v>
      </c>
      <c r="D164" s="116" t="s">
        <v>1084</v>
      </c>
      <c r="E164" s="116"/>
      <c r="F164" s="116">
        <v>1079</v>
      </c>
      <c r="G164" s="74" t="str">
        <f>+VLOOKUP(F164,Participants!$A$1:$F$600,2,FALSE)</f>
        <v>John Flerl</v>
      </c>
      <c r="H164" s="74" t="str">
        <f>+VLOOKUP(F164,Participants!$A$1:$F$600,4,FALSE)</f>
        <v>KIL</v>
      </c>
      <c r="I164" s="74" t="str">
        <f>+VLOOKUP(F164,Participants!$A$1:$F$600,5,FALSE)</f>
        <v>M</v>
      </c>
      <c r="J164" s="74">
        <f>+VLOOKUP(F164,Participants!$A$1:$F$600,3,FALSE)</f>
        <v>7</v>
      </c>
      <c r="K164" s="54" t="str">
        <f>+VLOOKUP(F164,Participants!$A$1:$G$600,7,FALSE)</f>
        <v>VARSITY BOYS</v>
      </c>
      <c r="L164" s="117">
        <v>1</v>
      </c>
      <c r="M164" s="74">
        <v>10</v>
      </c>
      <c r="N164" s="49">
        <v>15</v>
      </c>
      <c r="O164" s="133">
        <v>10</v>
      </c>
    </row>
    <row r="165" spans="1:15" ht="14.25" customHeight="1">
      <c r="A165" s="109"/>
      <c r="B165" s="144">
        <v>44843</v>
      </c>
      <c r="C165" s="144">
        <v>44897</v>
      </c>
      <c r="D165" s="145" t="s">
        <v>1078</v>
      </c>
      <c r="E165" s="145"/>
      <c r="F165" s="145">
        <v>493</v>
      </c>
      <c r="G165" s="74" t="str">
        <f>+VLOOKUP(F165,Participants!$A$1:$F$600,2,FALSE)</f>
        <v>A'darius Brown</v>
      </c>
      <c r="H165" s="74" t="str">
        <f>+VLOOKUP(F165,Participants!$A$1:$F$600,4,FALSE)</f>
        <v>STT</v>
      </c>
      <c r="I165" s="74" t="str">
        <f>+VLOOKUP(F165,Participants!$A$1:$F$600,5,FALSE)</f>
        <v>M</v>
      </c>
      <c r="J165" s="74">
        <f>+VLOOKUP(F165,Participants!$A$1:$F$600,3,FALSE)</f>
        <v>8</v>
      </c>
      <c r="K165" s="54" t="str">
        <f>+VLOOKUP(F165,Participants!$A$1:$G$600,7,FALSE)</f>
        <v>VARSITY BOYS</v>
      </c>
      <c r="L165" s="150">
        <f t="shared" ref="L165:L175" si="6">L164+1</f>
        <v>2</v>
      </c>
      <c r="M165" s="74">
        <v>7</v>
      </c>
      <c r="N165" s="49">
        <v>13</v>
      </c>
      <c r="O165" s="133">
        <v>5</v>
      </c>
    </row>
    <row r="166" spans="1:15" ht="14.25" customHeight="1">
      <c r="A166" s="114"/>
      <c r="B166" s="145" t="s">
        <v>1078</v>
      </c>
      <c r="C166" s="118"/>
      <c r="D166" s="116"/>
      <c r="E166" s="116"/>
      <c r="F166" s="116">
        <v>615</v>
      </c>
      <c r="G166" s="74" t="str">
        <f>+VLOOKUP(F166,Participants!$A$1:$F$600,2,FALSE)</f>
        <v>Justin Peoples</v>
      </c>
      <c r="H166" s="74" t="str">
        <f>+VLOOKUP(F166,Participants!$A$1:$F$600,4,FALSE)</f>
        <v>BFS</v>
      </c>
      <c r="I166" s="74" t="str">
        <f>+VLOOKUP(F166,Participants!$A$1:$F$600,5,FALSE)</f>
        <v>M</v>
      </c>
      <c r="J166" s="74">
        <f>+VLOOKUP(F166,Participants!$A$1:$F$600,3,FALSE)</f>
        <v>8</v>
      </c>
      <c r="K166" s="54" t="str">
        <f>+VLOOKUP(F166,Participants!$A$1:$G$600,7,FALSE)</f>
        <v>VARSITY BOYS</v>
      </c>
      <c r="L166" s="150">
        <v>2</v>
      </c>
      <c r="M166" s="74">
        <v>7</v>
      </c>
      <c r="N166" s="49">
        <v>13</v>
      </c>
      <c r="O166" s="133">
        <v>5</v>
      </c>
    </row>
    <row r="167" spans="1:15" ht="14.25" customHeight="1">
      <c r="A167" s="109"/>
      <c r="B167" s="144">
        <v>44812</v>
      </c>
      <c r="C167" s="145" t="s">
        <v>1083</v>
      </c>
      <c r="D167" s="144">
        <v>44873</v>
      </c>
      <c r="E167" s="145"/>
      <c r="F167" s="145">
        <v>1078</v>
      </c>
      <c r="G167" s="74" t="str">
        <f>+VLOOKUP(F167,Participants!$A$1:$F$600,2,FALSE)</f>
        <v>Louie Iaquinta</v>
      </c>
      <c r="H167" s="74" t="str">
        <f>+VLOOKUP(F167,Participants!$A$1:$F$600,4,FALSE)</f>
        <v>KIL</v>
      </c>
      <c r="I167" s="74" t="str">
        <f>+VLOOKUP(F167,Participants!$A$1:$F$600,5,FALSE)</f>
        <v>M</v>
      </c>
      <c r="J167" s="74">
        <f>+VLOOKUP(F167,Participants!$A$1:$F$600,3,FALSE)</f>
        <v>7</v>
      </c>
      <c r="K167" s="54" t="str">
        <f>+VLOOKUP(F167,Participants!$A$1:$G$600,7,FALSE)</f>
        <v>VARSITY BOYS</v>
      </c>
      <c r="L167" s="150">
        <v>4</v>
      </c>
      <c r="M167" s="74">
        <v>5</v>
      </c>
      <c r="N167" s="49">
        <v>13</v>
      </c>
      <c r="O167" s="133">
        <v>2</v>
      </c>
    </row>
    <row r="168" spans="1:15" ht="14.25" customHeight="1">
      <c r="A168" s="114"/>
      <c r="B168" s="143">
        <v>44873</v>
      </c>
      <c r="C168" s="143">
        <v>44906</v>
      </c>
      <c r="D168" s="130"/>
      <c r="E168" s="130"/>
      <c r="F168" s="130">
        <v>462</v>
      </c>
      <c r="G168" s="79" t="str">
        <f>+VLOOKUP(F168,Participants!$A$1:$F$600,2,FALSE)</f>
        <v>Tristian White</v>
      </c>
      <c r="H168" s="79" t="str">
        <f>+VLOOKUP(F168,Participants!$A$1:$F$600,4,FALSE)</f>
        <v>STT</v>
      </c>
      <c r="I168" s="79" t="str">
        <f>+VLOOKUP(F168,Participants!$A$1:$F$600,5,FALSE)</f>
        <v>M</v>
      </c>
      <c r="J168" s="79">
        <f>+VLOOKUP(F168,Participants!$A$1:$F$600,3,FALSE)</f>
        <v>8</v>
      </c>
      <c r="K168" s="54" t="str">
        <f>+VLOOKUP(F168,Participants!$A$1:$G$600,7,FALSE)</f>
        <v>VARSITY BOYS</v>
      </c>
      <c r="L168" s="150">
        <f t="shared" si="6"/>
        <v>5</v>
      </c>
      <c r="M168" s="79">
        <v>4</v>
      </c>
      <c r="N168" s="113">
        <v>12</v>
      </c>
      <c r="O168" s="133">
        <v>11</v>
      </c>
    </row>
    <row r="169" spans="1:15" ht="14.25" customHeight="1">
      <c r="A169" s="109"/>
      <c r="B169" s="143">
        <v>44900</v>
      </c>
      <c r="C169" s="143">
        <v>44897</v>
      </c>
      <c r="D169" s="111" t="s">
        <v>848</v>
      </c>
      <c r="E169" s="111"/>
      <c r="F169" s="111">
        <v>1082</v>
      </c>
      <c r="G169" s="79" t="str">
        <f>+VLOOKUP(F169,Participants!$A$1:$F$600,2,FALSE)</f>
        <v>Brady Wilson</v>
      </c>
      <c r="H169" s="79" t="str">
        <f>+VLOOKUP(F169,Participants!$A$1:$F$600,4,FALSE)</f>
        <v>KIL</v>
      </c>
      <c r="I169" s="79" t="str">
        <f>+VLOOKUP(F169,Participants!$A$1:$F$600,5,FALSE)</f>
        <v>M</v>
      </c>
      <c r="J169" s="79">
        <f>+VLOOKUP(F169,Participants!$A$1:$F$600,3,FALSE)</f>
        <v>7</v>
      </c>
      <c r="K169" s="54" t="str">
        <f>+VLOOKUP(F169,Participants!$A$1:$G$600,7,FALSE)</f>
        <v>VARSITY BOYS</v>
      </c>
      <c r="L169" s="150">
        <f t="shared" si="6"/>
        <v>6</v>
      </c>
      <c r="M169" s="79">
        <v>3</v>
      </c>
      <c r="N169" s="113">
        <v>12</v>
      </c>
      <c r="O169" s="133">
        <v>5</v>
      </c>
    </row>
    <row r="170" spans="1:15" ht="14.25" customHeight="1">
      <c r="A170" s="114"/>
      <c r="B170" s="143">
        <v>44874</v>
      </c>
      <c r="C170" s="143">
        <v>44876</v>
      </c>
      <c r="D170" s="130" t="s">
        <v>848</v>
      </c>
      <c r="E170" s="130"/>
      <c r="F170" s="130">
        <v>986</v>
      </c>
      <c r="G170" s="79" t="str">
        <f>+VLOOKUP(F170,Participants!$A$1:$F$600,2,FALSE)</f>
        <v>Nicklas Graper</v>
      </c>
      <c r="H170" s="79" t="str">
        <f>+VLOOKUP(F170,Participants!$A$1:$F$600,4,FALSE)</f>
        <v>BTA</v>
      </c>
      <c r="I170" s="79" t="str">
        <f>+VLOOKUP(F170,Participants!$A$1:$F$600,5,FALSE)</f>
        <v>M</v>
      </c>
      <c r="J170" s="79">
        <f>+VLOOKUP(F170,Participants!$A$1:$F$600,3,FALSE)</f>
        <v>8</v>
      </c>
      <c r="K170" s="54" t="str">
        <f>+VLOOKUP(F170,Participants!$A$1:$G$600,7,FALSE)</f>
        <v>VARSITY BOYS</v>
      </c>
      <c r="L170" s="150">
        <f t="shared" si="6"/>
        <v>7</v>
      </c>
      <c r="M170" s="79">
        <v>2</v>
      </c>
      <c r="N170" s="113">
        <v>12</v>
      </c>
      <c r="O170" s="133">
        <v>0</v>
      </c>
    </row>
    <row r="171" spans="1:15" ht="14.25" customHeight="1">
      <c r="A171" s="109"/>
      <c r="B171" s="144">
        <v>44869</v>
      </c>
      <c r="C171" s="144">
        <v>44876</v>
      </c>
      <c r="D171" s="144">
        <v>44873</v>
      </c>
      <c r="E171" s="145"/>
      <c r="F171" s="145">
        <v>977</v>
      </c>
      <c r="G171" s="74" t="str">
        <f>+VLOOKUP(F171,Participants!$A$1:$F$600,2,FALSE)</f>
        <v>Jacob Bridgeman</v>
      </c>
      <c r="H171" s="74" t="str">
        <f>+VLOOKUP(F171,Participants!$A$1:$F$600,4,FALSE)</f>
        <v>BTA</v>
      </c>
      <c r="I171" s="74" t="str">
        <f>+VLOOKUP(F171,Participants!$A$1:$F$600,5,FALSE)</f>
        <v>M</v>
      </c>
      <c r="J171" s="74">
        <f>+VLOOKUP(F171,Participants!$A$1:$F$600,3,FALSE)</f>
        <v>7</v>
      </c>
      <c r="K171" s="54" t="str">
        <f>+VLOOKUP(F171,Participants!$A$1:$G$600,7,FALSE)</f>
        <v>VARSITY BOYS</v>
      </c>
      <c r="L171" s="150">
        <f t="shared" si="6"/>
        <v>8</v>
      </c>
      <c r="M171" s="74">
        <v>1</v>
      </c>
      <c r="N171" s="49">
        <v>11</v>
      </c>
      <c r="O171" s="133">
        <v>11</v>
      </c>
    </row>
    <row r="172" spans="1:15" ht="14.25" customHeight="1">
      <c r="A172" s="114"/>
      <c r="B172" s="143">
        <v>44845</v>
      </c>
      <c r="C172" s="143"/>
      <c r="D172" s="130"/>
      <c r="E172" s="130"/>
      <c r="F172" s="130">
        <v>990</v>
      </c>
      <c r="G172" s="79" t="str">
        <f>+VLOOKUP(F172,Participants!$A$1:$F$600,2,FALSE)</f>
        <v>Alex Miros</v>
      </c>
      <c r="H172" s="79" t="str">
        <f>+VLOOKUP(F172,Participants!$A$1:$F$600,4,FALSE)</f>
        <v>BTA</v>
      </c>
      <c r="I172" s="79" t="str">
        <f>+VLOOKUP(F172,Participants!$A$1:$F$600,5,FALSE)</f>
        <v>M</v>
      </c>
      <c r="J172" s="79">
        <f>+VLOOKUP(F172,Participants!$A$1:$F$600,3,FALSE)</f>
        <v>8</v>
      </c>
      <c r="K172" s="54" t="str">
        <f>+VLOOKUP(F172,Participants!$A$1:$G$600,7,FALSE)</f>
        <v>VARSITY BOYS</v>
      </c>
      <c r="L172" s="150">
        <f t="shared" si="6"/>
        <v>9</v>
      </c>
      <c r="M172" s="79"/>
      <c r="N172" s="113">
        <v>10</v>
      </c>
      <c r="O172" s="133">
        <v>11</v>
      </c>
    </row>
    <row r="173" spans="1:15" ht="14.25" customHeight="1">
      <c r="A173" s="109"/>
      <c r="B173" s="143">
        <v>44838</v>
      </c>
      <c r="C173" s="119"/>
      <c r="D173" s="111"/>
      <c r="E173" s="111"/>
      <c r="F173" s="111">
        <v>494</v>
      </c>
      <c r="G173" s="79" t="str">
        <f>+VLOOKUP(F173,Participants!$A$1:$F$600,2,FALSE)</f>
        <v>Jonathan Patton</v>
      </c>
      <c r="H173" s="79" t="str">
        <f>+VLOOKUP(F173,Participants!$A$1:$F$600,4,FALSE)</f>
        <v>STT</v>
      </c>
      <c r="I173" s="79" t="str">
        <f>+VLOOKUP(F173,Participants!$A$1:$F$600,5,FALSE)</f>
        <v>M</v>
      </c>
      <c r="J173" s="79">
        <f>+VLOOKUP(F173,Participants!$A$1:$F$600,3,FALSE)</f>
        <v>7</v>
      </c>
      <c r="K173" s="54" t="str">
        <f>+VLOOKUP(F173,Participants!$A$1:$G$600,7,FALSE)</f>
        <v>VARSITY BOYS</v>
      </c>
      <c r="L173" s="150">
        <f t="shared" si="6"/>
        <v>10</v>
      </c>
      <c r="M173" s="79"/>
      <c r="N173" s="113">
        <v>10</v>
      </c>
      <c r="O173" s="133">
        <v>4</v>
      </c>
    </row>
    <row r="174" spans="1:15" ht="14.25" customHeight="1">
      <c r="A174" s="114"/>
      <c r="B174" s="143">
        <v>44806</v>
      </c>
      <c r="C174" s="119"/>
      <c r="D174" s="130"/>
      <c r="E174" s="130"/>
      <c r="F174" s="130">
        <v>1077</v>
      </c>
      <c r="G174" s="79" t="str">
        <f>+VLOOKUP(F174,Participants!$A$1:$F$600,2,FALSE)</f>
        <v>Jeremy Lichtenwalter</v>
      </c>
      <c r="H174" s="79" t="str">
        <f>+VLOOKUP(F174,Participants!$A$1:$F$600,4,FALSE)</f>
        <v>KIL</v>
      </c>
      <c r="I174" s="79" t="str">
        <f>+VLOOKUP(F174,Participants!$A$1:$F$600,5,FALSE)</f>
        <v>M</v>
      </c>
      <c r="J174" s="79">
        <f>+VLOOKUP(F174,Participants!$A$1:$F$600,3,FALSE)</f>
        <v>7</v>
      </c>
      <c r="K174" s="54" t="str">
        <f>+VLOOKUP(F174,Participants!$A$1:$G$600,7,FALSE)</f>
        <v>VARSITY BOYS</v>
      </c>
      <c r="L174" s="150">
        <f t="shared" si="6"/>
        <v>11</v>
      </c>
      <c r="M174" s="79"/>
      <c r="N174" s="113">
        <v>9</v>
      </c>
      <c r="O174" s="133">
        <v>2</v>
      </c>
    </row>
    <row r="175" spans="1:15" ht="14.25" customHeight="1">
      <c r="A175" s="109"/>
      <c r="B175" s="144">
        <v>44775</v>
      </c>
      <c r="C175" s="145" t="s">
        <v>1074</v>
      </c>
      <c r="D175" s="145" t="s">
        <v>1074</v>
      </c>
      <c r="E175" s="145"/>
      <c r="F175" s="145">
        <v>1462</v>
      </c>
      <c r="G175" s="74" t="str">
        <f>+VLOOKUP(F175,Participants!$A$1:$F$600,2,FALSE)</f>
        <v>Dominic Shaffer</v>
      </c>
      <c r="H175" s="74" t="str">
        <f>+VLOOKUP(F175,Participants!$A$1:$F$600,4,FALSE)</f>
        <v>BCS</v>
      </c>
      <c r="I175" s="74" t="str">
        <f>+VLOOKUP(F175,Participants!$A$1:$F$600,5,FALSE)</f>
        <v>M</v>
      </c>
      <c r="J175" s="74">
        <f>+VLOOKUP(F175,Participants!$A$1:$F$600,3,FALSE)</f>
        <v>7</v>
      </c>
      <c r="K175" s="54" t="str">
        <f>+VLOOKUP(F175,Participants!$A$1:$G$600,7,FALSE)</f>
        <v>VARSITY BOYS</v>
      </c>
      <c r="L175" s="150">
        <f t="shared" si="6"/>
        <v>12</v>
      </c>
      <c r="M175" s="74"/>
      <c r="N175" s="49">
        <v>8</v>
      </c>
      <c r="O175" s="133">
        <v>2</v>
      </c>
    </row>
    <row r="176" spans="1:15" ht="14.25" customHeight="1">
      <c r="A176" s="109"/>
      <c r="B176" s="144"/>
      <c r="C176" s="145"/>
      <c r="D176" s="145"/>
      <c r="E176" s="145"/>
      <c r="F176" s="145"/>
      <c r="G176" s="74"/>
      <c r="H176" s="74"/>
      <c r="I176" s="74"/>
      <c r="J176" s="74"/>
      <c r="K176" s="54"/>
      <c r="L176" s="150"/>
      <c r="M176" s="74"/>
      <c r="N176" s="49"/>
      <c r="O176" s="133"/>
    </row>
    <row r="177" spans="1:15" ht="14.25" customHeight="1">
      <c r="A177" s="114"/>
      <c r="B177" s="130" t="s">
        <v>1082</v>
      </c>
      <c r="C177" s="130" t="s">
        <v>823</v>
      </c>
      <c r="D177" s="130" t="s">
        <v>823</v>
      </c>
      <c r="E177" s="130"/>
      <c r="F177" s="130">
        <v>606</v>
      </c>
      <c r="G177" s="79" t="str">
        <f>+VLOOKUP(F177,Participants!$A$1:$F$600,2,FALSE)</f>
        <v>Audra Lazzara</v>
      </c>
      <c r="H177" s="79" t="str">
        <f>+VLOOKUP(F177,Participants!$A$1:$F$600,4,FALSE)</f>
        <v>BFS</v>
      </c>
      <c r="I177" s="79" t="str">
        <f>+VLOOKUP(F177,Participants!$A$1:$F$600,5,FALSE)</f>
        <v>F</v>
      </c>
      <c r="J177" s="79">
        <f>+VLOOKUP(F177,Participants!$A$1:$F$600,3,FALSE)</f>
        <v>7</v>
      </c>
      <c r="K177" s="54" t="str">
        <f>+VLOOKUP(F177,Participants!$A$1:$G$600,7,FALSE)</f>
        <v>VARSITY GIRLS</v>
      </c>
      <c r="L177" s="151">
        <v>1</v>
      </c>
      <c r="M177" s="79">
        <v>10</v>
      </c>
      <c r="N177" s="113">
        <v>15</v>
      </c>
      <c r="O177" s="133">
        <v>0</v>
      </c>
    </row>
    <row r="178" spans="1:15" ht="14.25" customHeight="1">
      <c r="A178" s="109"/>
      <c r="B178" s="143">
        <v>44838</v>
      </c>
      <c r="C178" s="143">
        <v>44903</v>
      </c>
      <c r="D178" s="143">
        <v>44815</v>
      </c>
      <c r="E178" s="111"/>
      <c r="F178" s="111">
        <v>978</v>
      </c>
      <c r="G178" s="79" t="str">
        <f>+VLOOKUP(F178,Participants!$A$1:$F$600,2,FALSE)</f>
        <v>Ella Eiler</v>
      </c>
      <c r="H178" s="79" t="str">
        <f>+VLOOKUP(F178,Participants!$A$1:$F$600,4,FALSE)</f>
        <v>BTA</v>
      </c>
      <c r="I178" s="79" t="str">
        <f>+VLOOKUP(F178,Participants!$A$1:$F$600,5,FALSE)</f>
        <v>F</v>
      </c>
      <c r="J178" s="79">
        <f>+VLOOKUP(F178,Participants!$A$1:$F$600,3,FALSE)</f>
        <v>7</v>
      </c>
      <c r="K178" s="54" t="str">
        <f>+VLOOKUP(F178,Participants!$A$1:$G$600,7,FALSE)</f>
        <v>VARSITY GIRLS</v>
      </c>
      <c r="L178" s="112">
        <f>L177+1</f>
        <v>2</v>
      </c>
      <c r="M178" s="79">
        <v>8</v>
      </c>
      <c r="N178" s="113">
        <v>12</v>
      </c>
      <c r="O178" s="133">
        <v>8</v>
      </c>
    </row>
    <row r="179" spans="1:15" ht="14.25" customHeight="1">
      <c r="A179" s="114"/>
      <c r="B179" s="143">
        <v>44873</v>
      </c>
      <c r="C179" s="143">
        <v>44875</v>
      </c>
      <c r="D179" s="143">
        <v>44844</v>
      </c>
      <c r="E179" s="130"/>
      <c r="F179" s="130">
        <v>1127</v>
      </c>
      <c r="G179" s="79" t="str">
        <f>+VLOOKUP(F179,Participants!$A$1:$F$600,2,FALSE)</f>
        <v>Agnes Bitz</v>
      </c>
      <c r="H179" s="79" t="str">
        <f>+VLOOKUP(F179,Participants!$A$1:$F$600,4,FALSE)</f>
        <v>PHA</v>
      </c>
      <c r="I179" s="79" t="str">
        <f>+VLOOKUP(F179,Participants!$A$1:$F$600,5,FALSE)</f>
        <v xml:space="preserve">F </v>
      </c>
      <c r="J179" s="79">
        <f>+VLOOKUP(F179,Participants!$A$1:$F$600,3,FALSE)</f>
        <v>8</v>
      </c>
      <c r="K179" s="54" t="str">
        <f>+VLOOKUP(F179,Participants!$A$1:$G$600,7,FALSE)</f>
        <v>VARSITY GIRLS</v>
      </c>
      <c r="L179" s="112">
        <f t="shared" ref="L179:L201" si="7">L178+1</f>
        <v>3</v>
      </c>
      <c r="M179" s="79">
        <v>6</v>
      </c>
      <c r="N179" s="113">
        <v>11</v>
      </c>
      <c r="O179" s="133">
        <v>10</v>
      </c>
    </row>
    <row r="180" spans="1:15" ht="14.25" customHeight="1">
      <c r="A180" s="109"/>
      <c r="B180" s="144">
        <v>44813</v>
      </c>
      <c r="C180" s="144">
        <v>44839</v>
      </c>
      <c r="D180" s="144">
        <v>44873</v>
      </c>
      <c r="E180" s="145"/>
      <c r="F180" s="145">
        <v>1062</v>
      </c>
      <c r="G180" s="74" t="str">
        <f>+VLOOKUP(F180,Participants!$A$1:$F$600,2,FALSE)</f>
        <v>Gracie Plastino</v>
      </c>
      <c r="H180" s="74" t="str">
        <f>+VLOOKUP(F180,Participants!$A$1:$F$600,4,FALSE)</f>
        <v>KIL</v>
      </c>
      <c r="I180" s="74" t="str">
        <f>+VLOOKUP(F180,Participants!$A$1:$F$600,5,FALSE)</f>
        <v xml:space="preserve">F </v>
      </c>
      <c r="J180" s="74">
        <f>+VLOOKUP(F180,Participants!$A$1:$F$600,3,FALSE)</f>
        <v>7</v>
      </c>
      <c r="K180" s="54" t="str">
        <f>+VLOOKUP(F180,Participants!$A$1:$G$600,7,FALSE)</f>
        <v>VARSITY GIRLS</v>
      </c>
      <c r="L180" s="112">
        <f t="shared" si="7"/>
        <v>4</v>
      </c>
      <c r="M180" s="74">
        <v>5</v>
      </c>
      <c r="N180" s="49">
        <v>11</v>
      </c>
      <c r="O180" s="133">
        <v>8</v>
      </c>
    </row>
    <row r="181" spans="1:15" ht="14.25" customHeight="1">
      <c r="A181" s="114"/>
      <c r="B181" s="144">
        <v>44871</v>
      </c>
      <c r="C181" s="118"/>
      <c r="D181" s="116"/>
      <c r="E181" s="116"/>
      <c r="F181" s="116">
        <v>1058</v>
      </c>
      <c r="G181" s="74" t="str">
        <f>+VLOOKUP(F181,Participants!$A$1:$F$600,2,FALSE)</f>
        <v>Alexa Stoltz</v>
      </c>
      <c r="H181" s="74" t="str">
        <f>+VLOOKUP(F181,Participants!$A$1:$F$600,4,FALSE)</f>
        <v>KIL</v>
      </c>
      <c r="I181" s="74" t="str">
        <f>+VLOOKUP(F181,Participants!$A$1:$F$600,5,FALSE)</f>
        <v xml:space="preserve">F </v>
      </c>
      <c r="J181" s="74">
        <f>+VLOOKUP(F181,Participants!$A$1:$F$600,3,FALSE)</f>
        <v>7</v>
      </c>
      <c r="K181" s="54" t="str">
        <f>+VLOOKUP(F181,Participants!$A$1:$G$600,7,FALSE)</f>
        <v>VARSITY GIRLS</v>
      </c>
      <c r="L181" s="112">
        <f t="shared" si="7"/>
        <v>5</v>
      </c>
      <c r="M181" s="74">
        <v>4</v>
      </c>
      <c r="N181" s="49">
        <v>11</v>
      </c>
      <c r="O181" s="133">
        <v>6</v>
      </c>
    </row>
    <row r="182" spans="1:15" ht="14.25" customHeight="1">
      <c r="A182" s="114"/>
      <c r="B182" s="143">
        <v>44836</v>
      </c>
      <c r="C182" s="143">
        <v>44869</v>
      </c>
      <c r="D182" s="143">
        <v>44815</v>
      </c>
      <c r="E182" s="130"/>
      <c r="F182" s="130">
        <v>1066</v>
      </c>
      <c r="G182" s="79" t="str">
        <f>+VLOOKUP(F182,Participants!$A$1:$F$600,2,FALSE)</f>
        <v>Arianna Rhedrick</v>
      </c>
      <c r="H182" s="79" t="str">
        <f>+VLOOKUP(F182,Participants!$A$1:$F$600,4,FALSE)</f>
        <v>KIL</v>
      </c>
      <c r="I182" s="79" t="str">
        <f>+VLOOKUP(F182,Participants!$A$1:$F$600,5,FALSE)</f>
        <v xml:space="preserve">F </v>
      </c>
      <c r="J182" s="79">
        <f>+VLOOKUP(F182,Participants!$A$1:$F$600,3,FALSE)</f>
        <v>7</v>
      </c>
      <c r="K182" s="54" t="str">
        <f>+VLOOKUP(F182,Participants!$A$1:$G$600,7,FALSE)</f>
        <v>VARSITY GIRLS</v>
      </c>
      <c r="L182" s="112">
        <v>6</v>
      </c>
      <c r="M182" s="79">
        <v>2.5</v>
      </c>
      <c r="N182" s="113">
        <v>11</v>
      </c>
      <c r="O182" s="133">
        <v>4</v>
      </c>
    </row>
    <row r="183" spans="1:15" ht="14.25" customHeight="1">
      <c r="A183" s="109"/>
      <c r="B183" s="144">
        <v>44808</v>
      </c>
      <c r="C183" s="144">
        <v>44869</v>
      </c>
      <c r="D183" s="145"/>
      <c r="E183" s="145"/>
      <c r="F183" s="145">
        <v>989</v>
      </c>
      <c r="G183" s="74" t="str">
        <f>+VLOOKUP(F183,Participants!$A$1:$F$600,2,FALSE)</f>
        <v>Mia Tavella</v>
      </c>
      <c r="H183" s="74" t="str">
        <f>+VLOOKUP(F183,Participants!$A$1:$F$600,4,FALSE)</f>
        <v>BTA</v>
      </c>
      <c r="I183" s="74" t="str">
        <f>+VLOOKUP(F183,Participants!$A$1:$F$600,5,FALSE)</f>
        <v>F</v>
      </c>
      <c r="J183" s="74">
        <f>+VLOOKUP(F183,Participants!$A$1:$F$600,3,FALSE)</f>
        <v>8</v>
      </c>
      <c r="K183" s="54" t="str">
        <f>+VLOOKUP(F183,Participants!$A$1:$G$600,7,FALSE)</f>
        <v>VARSITY GIRLS</v>
      </c>
      <c r="L183" s="112">
        <v>6</v>
      </c>
      <c r="M183" s="74">
        <v>2.5</v>
      </c>
      <c r="N183" s="49">
        <v>11</v>
      </c>
      <c r="O183" s="133">
        <v>4</v>
      </c>
    </row>
    <row r="184" spans="1:15" ht="14.25" customHeight="1">
      <c r="A184" s="109"/>
      <c r="B184" s="143">
        <v>44868</v>
      </c>
      <c r="C184" s="143">
        <v>44867</v>
      </c>
      <c r="D184" s="143">
        <v>44843</v>
      </c>
      <c r="E184" s="111"/>
      <c r="F184" s="111">
        <v>884</v>
      </c>
      <c r="G184" s="79" t="str">
        <f>+VLOOKUP(F184,Participants!$A$1:$F$600,2,FALSE)</f>
        <v>Grace Kenney</v>
      </c>
      <c r="H184" s="79" t="str">
        <f>+VLOOKUP(F184,Participants!$A$1:$F$600,4,FALSE)</f>
        <v>SSPP</v>
      </c>
      <c r="I184" s="79" t="str">
        <f>+VLOOKUP(F184,Participants!$A$1:$F$600,5,FALSE)</f>
        <v>F</v>
      </c>
      <c r="J184" s="79">
        <f>+VLOOKUP(F184,Participants!$A$1:$F$600,3,FALSE)</f>
        <v>7</v>
      </c>
      <c r="K184" s="54" t="str">
        <f>+VLOOKUP(F184,Participants!$A$1:$G$600,7,FALSE)</f>
        <v>VARSITY GIRLS</v>
      </c>
      <c r="L184" s="112">
        <v>8</v>
      </c>
      <c r="M184" s="79">
        <v>1</v>
      </c>
      <c r="N184" s="113">
        <v>11</v>
      </c>
      <c r="O184" s="133">
        <v>3</v>
      </c>
    </row>
    <row r="185" spans="1:15" ht="14.25" customHeight="1">
      <c r="A185" s="114"/>
      <c r="B185" s="143">
        <v>44868</v>
      </c>
      <c r="C185" s="143">
        <v>44867</v>
      </c>
      <c r="D185" s="130"/>
      <c r="E185" s="130"/>
      <c r="F185" s="130">
        <v>1056</v>
      </c>
      <c r="G185" s="79" t="str">
        <f>+VLOOKUP(F185,Participants!$A$1:$F$600,2,FALSE)</f>
        <v>Kassidy Flynn</v>
      </c>
      <c r="H185" s="79" t="str">
        <f>+VLOOKUP(F185,Participants!$A$1:$F$600,4,FALSE)</f>
        <v>KIL</v>
      </c>
      <c r="I185" s="79" t="str">
        <f>+VLOOKUP(F185,Participants!$A$1:$F$600,5,FALSE)</f>
        <v xml:space="preserve">F </v>
      </c>
      <c r="J185" s="79">
        <f>+VLOOKUP(F185,Participants!$A$1:$F$600,3,FALSE)</f>
        <v>7</v>
      </c>
      <c r="K185" s="54" t="str">
        <f>+VLOOKUP(F185,Participants!$A$1:$G$600,7,FALSE)</f>
        <v>VARSITY GIRLS</v>
      </c>
      <c r="L185" s="112">
        <f t="shared" si="7"/>
        <v>9</v>
      </c>
      <c r="M185" s="79"/>
      <c r="N185" s="113">
        <v>11</v>
      </c>
      <c r="O185" s="133">
        <v>3</v>
      </c>
    </row>
    <row r="186" spans="1:15" ht="14.25" customHeight="1">
      <c r="A186" s="109"/>
      <c r="B186" s="143">
        <v>44812</v>
      </c>
      <c r="C186" s="143">
        <v>44867</v>
      </c>
      <c r="D186" s="143">
        <v>44777</v>
      </c>
      <c r="E186" s="111"/>
      <c r="F186" s="111">
        <v>241</v>
      </c>
      <c r="G186" s="79" t="str">
        <f>+VLOOKUP(F186,Participants!$A$1:$F$600,2,FALSE)</f>
        <v>Vienna DiPaolo</v>
      </c>
      <c r="H186" s="79" t="str">
        <f>+VLOOKUP(F186,Participants!$A$1:$F$600,4,FALSE)</f>
        <v>AMA</v>
      </c>
      <c r="I186" s="79" t="str">
        <f>+VLOOKUP(F186,Participants!$A$1:$F$600,5,FALSE)</f>
        <v>F</v>
      </c>
      <c r="J186" s="79">
        <f>+VLOOKUP(F186,Participants!$A$1:$F$600,3,FALSE)</f>
        <v>7</v>
      </c>
      <c r="K186" s="54" t="str">
        <f>+VLOOKUP(F186,Participants!$A$1:$G$600,7,FALSE)</f>
        <v>VARSITY GIRLS</v>
      </c>
      <c r="L186" s="112">
        <f t="shared" si="7"/>
        <v>10</v>
      </c>
      <c r="M186" s="79"/>
      <c r="N186" s="113">
        <v>11</v>
      </c>
      <c r="O186" s="133">
        <v>2</v>
      </c>
    </row>
    <row r="187" spans="1:15" ht="14.25" customHeight="1">
      <c r="A187" s="114"/>
      <c r="B187" s="143">
        <v>44866</v>
      </c>
      <c r="C187" s="143">
        <v>44842</v>
      </c>
      <c r="D187" s="143">
        <v>44807</v>
      </c>
      <c r="E187" s="130"/>
      <c r="F187" s="130">
        <v>1128</v>
      </c>
      <c r="G187" s="79" t="str">
        <f>+VLOOKUP(F187,Participants!$A$1:$F$600,2,FALSE)</f>
        <v>Zoe Bitz</v>
      </c>
      <c r="H187" s="79" t="str">
        <f>+VLOOKUP(F187,Participants!$A$1:$F$600,4,FALSE)</f>
        <v>PHA</v>
      </c>
      <c r="I187" s="79" t="str">
        <f>+VLOOKUP(F187,Participants!$A$1:$F$600,5,FALSE)</f>
        <v xml:space="preserve">F </v>
      </c>
      <c r="J187" s="79">
        <f>+VLOOKUP(F187,Participants!$A$1:$F$600,3,FALSE)</f>
        <v>8</v>
      </c>
      <c r="K187" s="54" t="str">
        <f>+VLOOKUP(F187,Participants!$A$1:$G$600,7,FALSE)</f>
        <v>VARSITY GIRLS</v>
      </c>
      <c r="L187" s="112">
        <f t="shared" si="7"/>
        <v>11</v>
      </c>
      <c r="M187" s="79"/>
      <c r="N187" s="113">
        <v>11</v>
      </c>
      <c r="O187" s="133">
        <v>1</v>
      </c>
    </row>
    <row r="188" spans="1:15" ht="14.25" customHeight="1">
      <c r="A188" s="109"/>
      <c r="B188" s="144">
        <v>44814</v>
      </c>
      <c r="C188" s="144">
        <v>44843</v>
      </c>
      <c r="D188" s="144">
        <v>44841</v>
      </c>
      <c r="E188" s="145"/>
      <c r="F188" s="145">
        <v>887</v>
      </c>
      <c r="G188" s="74" t="str">
        <f>+VLOOKUP(F188,Participants!$A$1:$F$600,2,FALSE)</f>
        <v>Malissa Martin</v>
      </c>
      <c r="H188" s="74" t="str">
        <f>+VLOOKUP(F188,Participants!$A$1:$F$600,4,FALSE)</f>
        <v>SSPP</v>
      </c>
      <c r="I188" s="74" t="str">
        <f>+VLOOKUP(F188,Participants!$A$1:$F$600,5,FALSE)</f>
        <v>F</v>
      </c>
      <c r="J188" s="74">
        <f>+VLOOKUP(F188,Participants!$A$1:$F$600,3,FALSE)</f>
        <v>7</v>
      </c>
      <c r="K188" s="54" t="str">
        <f>+VLOOKUP(F188,Participants!$A$1:$G$600,7,FALSE)</f>
        <v>VARSITY GIRLS</v>
      </c>
      <c r="L188" s="112">
        <f t="shared" si="7"/>
        <v>12</v>
      </c>
      <c r="M188" s="74"/>
      <c r="N188" s="49">
        <v>10</v>
      </c>
      <c r="O188" s="133">
        <v>9</v>
      </c>
    </row>
    <row r="189" spans="1:15" ht="14.25" customHeight="1">
      <c r="A189" s="114"/>
      <c r="B189" s="143">
        <v>44841</v>
      </c>
      <c r="C189" s="130" t="s">
        <v>1075</v>
      </c>
      <c r="D189" s="143">
        <v>44838</v>
      </c>
      <c r="E189" s="130"/>
      <c r="F189" s="130">
        <v>1063</v>
      </c>
      <c r="G189" s="79" t="str">
        <f>+VLOOKUP(F189,Participants!$A$1:$F$600,2,FALSE)</f>
        <v>Elizabeth Long</v>
      </c>
      <c r="H189" s="79" t="str">
        <f>+VLOOKUP(F189,Participants!$A$1:$F$600,4,FALSE)</f>
        <v>KIL</v>
      </c>
      <c r="I189" s="79" t="str">
        <f>+VLOOKUP(F189,Participants!$A$1:$F$600,5,FALSE)</f>
        <v xml:space="preserve">F </v>
      </c>
      <c r="J189" s="79">
        <f>+VLOOKUP(F189,Participants!$A$1:$F$600,3,FALSE)</f>
        <v>7</v>
      </c>
      <c r="K189" s="54" t="str">
        <f>+VLOOKUP(F189,Participants!$A$1:$G$600,7,FALSE)</f>
        <v>VARSITY GIRLS</v>
      </c>
      <c r="L189" s="112">
        <f t="shared" si="7"/>
        <v>13</v>
      </c>
      <c r="M189" s="79"/>
      <c r="N189" s="113">
        <v>10</v>
      </c>
      <c r="O189" s="133">
        <v>7</v>
      </c>
    </row>
    <row r="190" spans="1:15" ht="14.25" customHeight="1">
      <c r="A190" s="109"/>
      <c r="B190" s="145" t="s">
        <v>1075</v>
      </c>
      <c r="C190" s="144">
        <v>44815</v>
      </c>
      <c r="D190" s="144">
        <v>44840</v>
      </c>
      <c r="E190" s="145"/>
      <c r="F190" s="145">
        <v>457</v>
      </c>
      <c r="G190" s="74" t="str">
        <f>+VLOOKUP(F190,Participants!$A$1:$F$600,2,FALSE)</f>
        <v>Raegan Mascaro</v>
      </c>
      <c r="H190" s="74" t="str">
        <f>+VLOOKUP(F190,Participants!$A$1:$F$600,4,FALSE)</f>
        <v>STT</v>
      </c>
      <c r="I190" s="74" t="str">
        <f>+VLOOKUP(F190,Participants!$A$1:$F$600,5,FALSE)</f>
        <v xml:space="preserve">F </v>
      </c>
      <c r="J190" s="74">
        <f>+VLOOKUP(F190,Participants!$A$1:$F$600,3,FALSE)</f>
        <v>7</v>
      </c>
      <c r="K190" s="54" t="str">
        <f>+VLOOKUP(F190,Participants!$A$1:$G$600,7,FALSE)</f>
        <v>VARSITY GIRLS</v>
      </c>
      <c r="L190" s="112">
        <f t="shared" si="7"/>
        <v>14</v>
      </c>
      <c r="M190" s="74"/>
      <c r="N190" s="49">
        <v>10</v>
      </c>
      <c r="O190" s="133">
        <v>6</v>
      </c>
    </row>
    <row r="191" spans="1:15" ht="14.25" customHeight="1">
      <c r="A191" s="114"/>
      <c r="B191" s="144">
        <v>44783</v>
      </c>
      <c r="C191" s="144">
        <v>44840</v>
      </c>
      <c r="D191" s="144">
        <v>44806</v>
      </c>
      <c r="E191" s="116"/>
      <c r="F191" s="116">
        <v>1069</v>
      </c>
      <c r="G191" s="74" t="str">
        <f>+VLOOKUP(F191,Participants!$A$1:$F$600,2,FALSE)</f>
        <v>Tessa Driehorst</v>
      </c>
      <c r="H191" s="74" t="str">
        <f>+VLOOKUP(F191,Participants!$A$1:$F$600,4,FALSE)</f>
        <v>KIL</v>
      </c>
      <c r="I191" s="74" t="str">
        <f>+VLOOKUP(F191,Participants!$A$1:$F$600,5,FALSE)</f>
        <v xml:space="preserve">F </v>
      </c>
      <c r="J191" s="74">
        <f>+VLOOKUP(F191,Participants!$A$1:$F$600,3,FALSE)</f>
        <v>8</v>
      </c>
      <c r="K191" s="54" t="str">
        <f>+VLOOKUP(F191,Participants!$A$1:$G$600,7,FALSE)</f>
        <v>VARSITY GIRLS</v>
      </c>
      <c r="L191" s="112">
        <f t="shared" si="7"/>
        <v>15</v>
      </c>
      <c r="M191" s="74"/>
      <c r="N191" s="49">
        <v>10</v>
      </c>
      <c r="O191" s="133">
        <v>6</v>
      </c>
    </row>
    <row r="192" spans="1:15" ht="14.25" customHeight="1">
      <c r="A192" s="109"/>
      <c r="B192" s="143">
        <v>44837</v>
      </c>
      <c r="C192" s="143">
        <v>44809</v>
      </c>
      <c r="D192" s="143">
        <v>44836</v>
      </c>
      <c r="E192" s="111"/>
      <c r="F192" s="111">
        <v>886</v>
      </c>
      <c r="G192" s="79" t="str">
        <f>+VLOOKUP(F192,Participants!$A$1:$F$600,2,FALSE)</f>
        <v>Jordyn Kunselman</v>
      </c>
      <c r="H192" s="79" t="str">
        <f>+VLOOKUP(F192,Participants!$A$1:$F$600,4,FALSE)</f>
        <v>SSPP</v>
      </c>
      <c r="I192" s="79" t="str">
        <f>+VLOOKUP(F192,Participants!$A$1:$F$600,5,FALSE)</f>
        <v>F</v>
      </c>
      <c r="J192" s="79">
        <f>+VLOOKUP(F192,Participants!$A$1:$F$600,3,FALSE)</f>
        <v>7</v>
      </c>
      <c r="K192" s="54" t="str">
        <f>+VLOOKUP(F192,Participants!$A$1:$G$600,7,FALSE)</f>
        <v>VARSITY GIRLS</v>
      </c>
      <c r="L192" s="112">
        <f t="shared" si="7"/>
        <v>16</v>
      </c>
      <c r="M192" s="79"/>
      <c r="N192" s="113">
        <v>10</v>
      </c>
      <c r="O192" s="133">
        <v>3</v>
      </c>
    </row>
    <row r="193" spans="1:25" ht="14.25" customHeight="1">
      <c r="A193" s="114"/>
      <c r="B193" s="145" t="s">
        <v>1077</v>
      </c>
      <c r="C193" s="144">
        <v>44837</v>
      </c>
      <c r="D193" s="144">
        <v>44806</v>
      </c>
      <c r="E193" s="116"/>
      <c r="F193" s="116">
        <v>1064</v>
      </c>
      <c r="G193" s="74" t="str">
        <f>+VLOOKUP(F193,Participants!$A$1:$F$600,2,FALSE)</f>
        <v>Sophia Deabrunzzo</v>
      </c>
      <c r="H193" s="74" t="str">
        <f>+VLOOKUP(F193,Participants!$A$1:$F$600,4,FALSE)</f>
        <v>KIL</v>
      </c>
      <c r="I193" s="74" t="str">
        <f>+VLOOKUP(F193,Participants!$A$1:$F$600,5,FALSE)</f>
        <v xml:space="preserve">F </v>
      </c>
      <c r="J193" s="74">
        <f>+VLOOKUP(F193,Participants!$A$1:$F$600,3,FALSE)</f>
        <v>7</v>
      </c>
      <c r="K193" s="54" t="str">
        <f>+VLOOKUP(F193,Participants!$A$1:$G$600,7,FALSE)</f>
        <v>VARSITY GIRLS</v>
      </c>
      <c r="L193" s="112">
        <f t="shared" si="7"/>
        <v>17</v>
      </c>
      <c r="M193" s="74"/>
      <c r="N193" s="49">
        <v>10</v>
      </c>
      <c r="O193" s="133">
        <v>3</v>
      </c>
    </row>
    <row r="194" spans="1:25" ht="14.25" customHeight="1">
      <c r="A194" s="109"/>
      <c r="B194" s="144">
        <v>44810</v>
      </c>
      <c r="C194" s="144">
        <v>44809</v>
      </c>
      <c r="D194" s="144">
        <v>44835</v>
      </c>
      <c r="E194" s="145"/>
      <c r="F194" s="145">
        <v>885</v>
      </c>
      <c r="G194" s="74" t="str">
        <f>+VLOOKUP(F194,Participants!$A$1:$F$600,2,FALSE)</f>
        <v>Abigail Getch</v>
      </c>
      <c r="H194" s="74" t="str">
        <f>+VLOOKUP(F194,Participants!$A$1:$F$600,4,FALSE)</f>
        <v>SSPP</v>
      </c>
      <c r="I194" s="74" t="str">
        <f>+VLOOKUP(F194,Participants!$A$1:$F$600,5,FALSE)</f>
        <v>F</v>
      </c>
      <c r="J194" s="74">
        <f>+VLOOKUP(F194,Participants!$A$1:$F$600,3,FALSE)</f>
        <v>7</v>
      </c>
      <c r="K194" s="54" t="str">
        <f>+VLOOKUP(F194,Participants!$A$1:$G$600,7,FALSE)</f>
        <v>VARSITY GIRLS</v>
      </c>
      <c r="L194" s="112">
        <f t="shared" si="7"/>
        <v>18</v>
      </c>
      <c r="M194" s="74"/>
      <c r="N194" s="49">
        <v>10</v>
      </c>
      <c r="O194" s="133">
        <v>1</v>
      </c>
    </row>
    <row r="195" spans="1:25" ht="14.25" customHeight="1">
      <c r="A195" s="114"/>
      <c r="B195" s="130" t="s">
        <v>1077</v>
      </c>
      <c r="C195" s="119"/>
      <c r="D195" s="130"/>
      <c r="E195" s="130"/>
      <c r="F195" s="130">
        <v>1061</v>
      </c>
      <c r="G195" s="79" t="str">
        <f>+VLOOKUP(F195,Participants!$A$1:$F$600,2,FALSE)</f>
        <v>Julia Siket</v>
      </c>
      <c r="H195" s="79" t="str">
        <f>+VLOOKUP(F195,Participants!$A$1:$F$600,4,FALSE)</f>
        <v>KIL</v>
      </c>
      <c r="I195" s="79" t="str">
        <f>+VLOOKUP(F195,Participants!$A$1:$F$600,5,FALSE)</f>
        <v xml:space="preserve">F </v>
      </c>
      <c r="J195" s="79">
        <f>+VLOOKUP(F195,Participants!$A$1:$F$600,3,FALSE)</f>
        <v>7</v>
      </c>
      <c r="K195" s="54" t="str">
        <f>+VLOOKUP(F195,Participants!$A$1:$G$600,7,FALSE)</f>
        <v>VARSITY GIRLS</v>
      </c>
      <c r="L195" s="112">
        <f t="shared" si="7"/>
        <v>19</v>
      </c>
      <c r="M195" s="79"/>
      <c r="N195" s="113">
        <v>10</v>
      </c>
      <c r="O195" s="133">
        <v>0</v>
      </c>
    </row>
    <row r="196" spans="1:25" ht="14.25" customHeight="1">
      <c r="A196" s="109"/>
      <c r="B196" s="143">
        <v>44780</v>
      </c>
      <c r="C196" s="143">
        <v>44808</v>
      </c>
      <c r="D196" s="143">
        <v>44815</v>
      </c>
      <c r="E196" s="111"/>
      <c r="F196" s="111">
        <v>514</v>
      </c>
      <c r="G196" s="79" t="str">
        <f>+VLOOKUP(F196,Participants!$A$1:$F$600,2,FALSE)</f>
        <v>Nahbila  Dinga</v>
      </c>
      <c r="H196" s="79" t="str">
        <f>+VLOOKUP(F196,Participants!$A$1:$F$600,4,FALSE)</f>
        <v>STT</v>
      </c>
      <c r="I196" s="79" t="str">
        <f>+VLOOKUP(F196,Participants!$A$1:$F$600,5,FALSE)</f>
        <v xml:space="preserve">F </v>
      </c>
      <c r="J196" s="79">
        <f>+VLOOKUP(F196,Participants!$A$1:$F$600,3,FALSE)</f>
        <v>7</v>
      </c>
      <c r="K196" s="54" t="str">
        <f>+VLOOKUP(F196,Participants!$A$1:$G$600,7,FALSE)</f>
        <v>VARSITY GIRLS</v>
      </c>
      <c r="L196" s="112">
        <f t="shared" si="7"/>
        <v>20</v>
      </c>
      <c r="M196" s="79"/>
      <c r="N196" s="113">
        <v>9</v>
      </c>
      <c r="O196" s="133">
        <v>11</v>
      </c>
    </row>
    <row r="197" spans="1:25" ht="14.25" customHeight="1">
      <c r="A197" s="114"/>
      <c r="B197" s="145" t="s">
        <v>1075</v>
      </c>
      <c r="C197" s="145" t="s">
        <v>1075</v>
      </c>
      <c r="D197" s="144">
        <v>44811</v>
      </c>
      <c r="E197" s="116"/>
      <c r="F197" s="116">
        <v>248</v>
      </c>
      <c r="G197" s="74" t="str">
        <f>+VLOOKUP(F197,Participants!$A$1:$F$600,2,FALSE)</f>
        <v>Makayla O'Neill</v>
      </c>
      <c r="H197" s="74" t="str">
        <f>+VLOOKUP(F197,Participants!$A$1:$F$600,4,FALSE)</f>
        <v>AMA</v>
      </c>
      <c r="I197" s="74" t="str">
        <f>+VLOOKUP(F197,Participants!$A$1:$F$600,5,FALSE)</f>
        <v>F</v>
      </c>
      <c r="J197" s="74">
        <f>+VLOOKUP(F197,Participants!$A$1:$F$600,3,FALSE)</f>
        <v>8</v>
      </c>
      <c r="K197" s="54" t="str">
        <f>+VLOOKUP(F197,Participants!$A$1:$G$600,7,FALSE)</f>
        <v>VARSITY GIRLS</v>
      </c>
      <c r="L197" s="112">
        <f t="shared" si="7"/>
        <v>21</v>
      </c>
      <c r="M197" s="74"/>
      <c r="N197" s="49">
        <v>9</v>
      </c>
      <c r="O197" s="133">
        <v>7</v>
      </c>
    </row>
    <row r="198" spans="1:25" ht="14.25" customHeight="1">
      <c r="A198" s="109"/>
      <c r="B198" s="144">
        <v>44805</v>
      </c>
      <c r="C198" s="144">
        <v>44777</v>
      </c>
      <c r="D198" s="144">
        <v>44811</v>
      </c>
      <c r="E198" s="145"/>
      <c r="F198" s="145">
        <v>600</v>
      </c>
      <c r="G198" s="74" t="str">
        <f>+VLOOKUP(F198,Participants!$A$1:$F$600,2,FALSE)</f>
        <v>Lauren Becker</v>
      </c>
      <c r="H198" s="74" t="str">
        <f>+VLOOKUP(F198,Participants!$A$1:$F$600,4,FALSE)</f>
        <v>BFS</v>
      </c>
      <c r="I198" s="74" t="str">
        <f>+VLOOKUP(F198,Participants!$A$1:$F$600,5,FALSE)</f>
        <v>F</v>
      </c>
      <c r="J198" s="74">
        <f>+VLOOKUP(F198,Participants!$A$1:$F$600,3,FALSE)</f>
        <v>8</v>
      </c>
      <c r="K198" s="54" t="str">
        <f>+VLOOKUP(F198,Participants!$A$1:$G$600,7,FALSE)</f>
        <v>VARSITY GIRLS</v>
      </c>
      <c r="L198" s="112">
        <f t="shared" si="7"/>
        <v>22</v>
      </c>
      <c r="M198" s="74"/>
      <c r="N198" s="49">
        <v>9</v>
      </c>
      <c r="O198" s="133">
        <v>7</v>
      </c>
    </row>
    <row r="199" spans="1:25" ht="14.25" customHeight="1">
      <c r="A199" s="114"/>
      <c r="B199" s="144">
        <v>44806</v>
      </c>
      <c r="C199" s="145" t="s">
        <v>1074</v>
      </c>
      <c r="D199" s="144">
        <v>44775</v>
      </c>
      <c r="E199" s="116"/>
      <c r="F199" s="116">
        <v>430</v>
      </c>
      <c r="G199" s="74" t="str">
        <f>+VLOOKUP(F199,Participants!$A$1:$F$600,2,FALSE)</f>
        <v>Emma Moss</v>
      </c>
      <c r="H199" s="74" t="str">
        <f>+VLOOKUP(F199,Participants!$A$1:$F$600,4,FALSE)</f>
        <v>STT</v>
      </c>
      <c r="I199" s="74" t="str">
        <f>+VLOOKUP(F199,Participants!$A$1:$F$600,5,FALSE)</f>
        <v xml:space="preserve">F </v>
      </c>
      <c r="J199" s="74">
        <f>+VLOOKUP(F199,Participants!$A$1:$F$600,3,FALSE)</f>
        <v>8</v>
      </c>
      <c r="K199" s="54" t="str">
        <f>+VLOOKUP(F199,Participants!$A$1:$G$600,7,FALSE)</f>
        <v>VARSITY GIRLS</v>
      </c>
      <c r="L199" s="112">
        <f t="shared" si="7"/>
        <v>23</v>
      </c>
      <c r="M199" s="74"/>
      <c r="N199" s="49">
        <v>9</v>
      </c>
      <c r="O199" s="133">
        <v>2</v>
      </c>
    </row>
    <row r="200" spans="1:25" ht="14.25" customHeight="1">
      <c r="A200" s="109"/>
      <c r="B200" s="144">
        <v>44805</v>
      </c>
      <c r="C200" s="144">
        <v>44777</v>
      </c>
      <c r="D200" s="145" t="s">
        <v>1074</v>
      </c>
      <c r="E200" s="145"/>
      <c r="F200" s="145">
        <v>981</v>
      </c>
      <c r="G200" s="74" t="str">
        <f>+VLOOKUP(F200,Participants!$A$1:$F$600,2,FALSE)</f>
        <v>Kaitlyn Miller</v>
      </c>
      <c r="H200" s="74" t="str">
        <f>+VLOOKUP(F200,Participants!$A$1:$F$600,4,FALSE)</f>
        <v>BTA</v>
      </c>
      <c r="I200" s="74" t="str">
        <f>+VLOOKUP(F200,Participants!$A$1:$F$600,5,FALSE)</f>
        <v>F</v>
      </c>
      <c r="J200" s="74">
        <f>+VLOOKUP(F200,Participants!$A$1:$F$600,3,FALSE)</f>
        <v>7</v>
      </c>
      <c r="K200" s="54" t="str">
        <f>+VLOOKUP(F200,Participants!$A$1:$G$600,7,FALSE)</f>
        <v>VARSITY GIRLS</v>
      </c>
      <c r="L200" s="112">
        <f t="shared" si="7"/>
        <v>24</v>
      </c>
      <c r="M200" s="74"/>
      <c r="N200" s="49">
        <v>9</v>
      </c>
      <c r="O200" s="133">
        <v>1</v>
      </c>
    </row>
    <row r="201" spans="1:25" ht="14.25" customHeight="1">
      <c r="A201" s="114"/>
      <c r="B201" s="143">
        <v>44776</v>
      </c>
      <c r="C201" s="143">
        <v>44723</v>
      </c>
      <c r="D201" s="143">
        <v>44780</v>
      </c>
      <c r="E201" s="130"/>
      <c r="F201" s="130">
        <v>1460</v>
      </c>
      <c r="G201" s="79" t="str">
        <f>+VLOOKUP(F201,Participants!$A$1:$F$600,2,FALSE)</f>
        <v>Addison Eicher</v>
      </c>
      <c r="H201" s="79" t="str">
        <f>+VLOOKUP(F201,Participants!$A$1:$F$600,4,FALSE)</f>
        <v>BCS</v>
      </c>
      <c r="I201" s="79" t="str">
        <f>+VLOOKUP(F201,Participants!$A$1:$F$600,5,FALSE)</f>
        <v>F</v>
      </c>
      <c r="J201" s="79">
        <f>+VLOOKUP(F201,Participants!$A$1:$F$600,3,FALSE)</f>
        <v>7</v>
      </c>
      <c r="K201" s="54" t="str">
        <f>+VLOOKUP(F201,Participants!$A$1:$G$600,7,FALSE)</f>
        <v>VARSITY GIRLS</v>
      </c>
      <c r="L201" s="112">
        <f t="shared" si="7"/>
        <v>25</v>
      </c>
      <c r="M201" s="79"/>
      <c r="N201" s="113">
        <v>8</v>
      </c>
      <c r="O201" s="133">
        <v>7</v>
      </c>
    </row>
    <row r="202" spans="1:25" ht="14.25" customHeight="1">
      <c r="A202" s="102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spans="1:25" ht="14.25" customHeight="1">
      <c r="A203" s="102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</row>
    <row r="204" spans="1:25" ht="14.25" customHeight="1">
      <c r="A204" s="102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spans="1:25" ht="14.25" customHeight="1">
      <c r="A205" s="121"/>
      <c r="B205" s="59" t="s">
        <v>8</v>
      </c>
      <c r="C205" s="59" t="s">
        <v>15</v>
      </c>
      <c r="D205" s="59" t="s">
        <v>18</v>
      </c>
      <c r="E205" s="60" t="s">
        <v>21</v>
      </c>
      <c r="F205" s="59" t="s">
        <v>24</v>
      </c>
      <c r="G205" s="59" t="s">
        <v>27</v>
      </c>
      <c r="H205" s="59" t="s">
        <v>30</v>
      </c>
      <c r="I205" s="59" t="s">
        <v>33</v>
      </c>
      <c r="J205" s="59" t="s">
        <v>36</v>
      </c>
      <c r="K205" s="59" t="s">
        <v>39</v>
      </c>
      <c r="L205" s="59" t="s">
        <v>44</v>
      </c>
      <c r="M205" s="59" t="s">
        <v>47</v>
      </c>
      <c r="N205" s="59" t="s">
        <v>50</v>
      </c>
      <c r="O205" s="59" t="s">
        <v>53</v>
      </c>
      <c r="P205" s="59" t="s">
        <v>10</v>
      </c>
      <c r="Q205" s="59" t="s">
        <v>61</v>
      </c>
      <c r="R205" s="59" t="s">
        <v>67</v>
      </c>
      <c r="S205" s="59" t="s">
        <v>70</v>
      </c>
      <c r="T205" s="59" t="s">
        <v>73</v>
      </c>
      <c r="U205" s="59" t="s">
        <v>76</v>
      </c>
      <c r="V205" s="59" t="s">
        <v>79</v>
      </c>
      <c r="W205" s="59" t="s">
        <v>64</v>
      </c>
      <c r="X205" s="59" t="s">
        <v>82</v>
      </c>
      <c r="Y205" s="59" t="s">
        <v>688</v>
      </c>
    </row>
    <row r="206" spans="1:25" ht="14.25" customHeight="1">
      <c r="A206" s="121"/>
    </row>
    <row r="207" spans="1:25" ht="14.25" customHeight="1">
      <c r="A207" s="121" t="s">
        <v>131</v>
      </c>
      <c r="B207" s="61">
        <f t="shared" ref="B207:K212" si="8">+SUMIFS($M$2:$M$201,$K$2:$K$201,$A207,$H$2:$H$201,B$205)</f>
        <v>0</v>
      </c>
      <c r="C207" s="61">
        <f t="shared" si="8"/>
        <v>0</v>
      </c>
      <c r="D207" s="61">
        <f t="shared" si="8"/>
        <v>7</v>
      </c>
      <c r="E207" s="61">
        <f t="shared" si="8"/>
        <v>0</v>
      </c>
      <c r="F207" s="61">
        <f t="shared" si="8"/>
        <v>0</v>
      </c>
      <c r="G207" s="61">
        <f t="shared" si="8"/>
        <v>12</v>
      </c>
      <c r="H207" s="61">
        <f t="shared" si="8"/>
        <v>0</v>
      </c>
      <c r="I207" s="61">
        <f t="shared" si="8"/>
        <v>2</v>
      </c>
      <c r="J207" s="61">
        <f t="shared" si="8"/>
        <v>0</v>
      </c>
      <c r="K207" s="61">
        <f t="shared" si="8"/>
        <v>0</v>
      </c>
      <c r="L207" s="61">
        <f t="shared" ref="L207:X212" si="9">+SUMIFS($M$2:$M$201,$K$2:$K$201,$A207,$H$2:$H$201,L$205)</f>
        <v>0</v>
      </c>
      <c r="M207" s="61">
        <f t="shared" si="9"/>
        <v>0</v>
      </c>
      <c r="N207" s="61">
        <f t="shared" si="9"/>
        <v>0</v>
      </c>
      <c r="O207" s="61">
        <f t="shared" si="9"/>
        <v>7</v>
      </c>
      <c r="P207" s="61">
        <f t="shared" si="9"/>
        <v>1</v>
      </c>
      <c r="Q207" s="61">
        <f t="shared" si="9"/>
        <v>0</v>
      </c>
      <c r="R207" s="61">
        <f t="shared" si="9"/>
        <v>10</v>
      </c>
      <c r="S207" s="61">
        <f t="shared" si="9"/>
        <v>0</v>
      </c>
      <c r="T207" s="61">
        <f t="shared" si="9"/>
        <v>0</v>
      </c>
      <c r="U207" s="61">
        <f t="shared" si="9"/>
        <v>0</v>
      </c>
      <c r="V207" s="61">
        <f t="shared" si="9"/>
        <v>0</v>
      </c>
      <c r="W207" s="61">
        <f t="shared" si="9"/>
        <v>0</v>
      </c>
      <c r="X207" s="61">
        <f t="shared" si="9"/>
        <v>0</v>
      </c>
      <c r="Y207" s="61">
        <f t="shared" ref="Y207:Y212" si="10">SUM(B207:X207)</f>
        <v>39</v>
      </c>
    </row>
    <row r="208" spans="1:25" ht="14.25" customHeight="1">
      <c r="A208" s="121" t="s">
        <v>94</v>
      </c>
      <c r="B208" s="61">
        <f t="shared" si="8"/>
        <v>0</v>
      </c>
      <c r="C208" s="61">
        <f t="shared" si="8"/>
        <v>0</v>
      </c>
      <c r="D208" s="61">
        <f t="shared" si="8"/>
        <v>0</v>
      </c>
      <c r="E208" s="61">
        <f t="shared" si="8"/>
        <v>0</v>
      </c>
      <c r="F208" s="61">
        <f t="shared" si="8"/>
        <v>0</v>
      </c>
      <c r="G208" s="61">
        <f t="shared" si="8"/>
        <v>10.5</v>
      </c>
      <c r="H208" s="61">
        <f t="shared" si="8"/>
        <v>0</v>
      </c>
      <c r="I208" s="61">
        <f t="shared" si="8"/>
        <v>12.5</v>
      </c>
      <c r="J208" s="61">
        <f t="shared" si="8"/>
        <v>0</v>
      </c>
      <c r="K208" s="61">
        <f t="shared" si="8"/>
        <v>0</v>
      </c>
      <c r="L208" s="61">
        <f t="shared" si="9"/>
        <v>0</v>
      </c>
      <c r="M208" s="61">
        <f t="shared" si="9"/>
        <v>0</v>
      </c>
      <c r="N208" s="61">
        <f t="shared" si="9"/>
        <v>0</v>
      </c>
      <c r="O208" s="61">
        <f t="shared" si="9"/>
        <v>0</v>
      </c>
      <c r="P208" s="61">
        <f t="shared" si="9"/>
        <v>5</v>
      </c>
      <c r="Q208" s="61">
        <f t="shared" si="9"/>
        <v>0</v>
      </c>
      <c r="R208" s="61">
        <f t="shared" si="9"/>
        <v>1</v>
      </c>
      <c r="S208" s="61">
        <f t="shared" si="9"/>
        <v>0</v>
      </c>
      <c r="T208" s="61">
        <f t="shared" si="9"/>
        <v>0</v>
      </c>
      <c r="U208" s="61">
        <f t="shared" si="9"/>
        <v>10</v>
      </c>
      <c r="V208" s="61">
        <f t="shared" si="9"/>
        <v>0</v>
      </c>
      <c r="W208" s="61">
        <f t="shared" si="9"/>
        <v>0</v>
      </c>
      <c r="X208" s="61">
        <f t="shared" si="9"/>
        <v>0</v>
      </c>
      <c r="Y208" s="61">
        <f t="shared" si="10"/>
        <v>39</v>
      </c>
    </row>
    <row r="209" spans="1:25" ht="14.25" customHeight="1">
      <c r="A209" s="121" t="s">
        <v>168</v>
      </c>
      <c r="B209" s="61">
        <f t="shared" si="8"/>
        <v>0</v>
      </c>
      <c r="C209" s="61">
        <f t="shared" si="8"/>
        <v>0</v>
      </c>
      <c r="D209" s="61">
        <f t="shared" si="8"/>
        <v>10.5</v>
      </c>
      <c r="E209" s="61">
        <f t="shared" si="8"/>
        <v>0</v>
      </c>
      <c r="F209" s="61">
        <f t="shared" si="8"/>
        <v>0</v>
      </c>
      <c r="G209" s="61">
        <f t="shared" si="8"/>
        <v>10</v>
      </c>
      <c r="H209" s="61">
        <f t="shared" si="8"/>
        <v>0</v>
      </c>
      <c r="I209" s="61">
        <f t="shared" si="8"/>
        <v>11.5</v>
      </c>
      <c r="J209" s="61">
        <f t="shared" si="8"/>
        <v>0</v>
      </c>
      <c r="K209" s="61">
        <f t="shared" si="8"/>
        <v>0</v>
      </c>
      <c r="L209" s="61">
        <f t="shared" si="9"/>
        <v>0</v>
      </c>
      <c r="M209" s="61">
        <f t="shared" si="9"/>
        <v>0</v>
      </c>
      <c r="N209" s="61">
        <f t="shared" si="9"/>
        <v>0</v>
      </c>
      <c r="O209" s="61">
        <f t="shared" si="9"/>
        <v>6</v>
      </c>
      <c r="P209" s="61">
        <f t="shared" si="9"/>
        <v>0</v>
      </c>
      <c r="Q209" s="61">
        <f t="shared" si="9"/>
        <v>0</v>
      </c>
      <c r="R209" s="61">
        <f t="shared" si="9"/>
        <v>0</v>
      </c>
      <c r="S209" s="61">
        <f t="shared" si="9"/>
        <v>0</v>
      </c>
      <c r="T209" s="61">
        <f t="shared" si="9"/>
        <v>0</v>
      </c>
      <c r="U209" s="61">
        <f t="shared" si="9"/>
        <v>0</v>
      </c>
      <c r="V209" s="61">
        <f t="shared" si="9"/>
        <v>0</v>
      </c>
      <c r="W209" s="61">
        <f t="shared" si="9"/>
        <v>0</v>
      </c>
      <c r="X209" s="61">
        <f t="shared" si="9"/>
        <v>1</v>
      </c>
      <c r="Y209" s="61">
        <f t="shared" si="10"/>
        <v>39</v>
      </c>
    </row>
    <row r="210" spans="1:25" ht="14.25" customHeight="1">
      <c r="A210" s="121" t="s">
        <v>156</v>
      </c>
      <c r="B210" s="61">
        <f t="shared" si="8"/>
        <v>0</v>
      </c>
      <c r="C210" s="61">
        <f t="shared" si="8"/>
        <v>0</v>
      </c>
      <c r="D210" s="61">
        <f t="shared" si="8"/>
        <v>3</v>
      </c>
      <c r="E210" s="61">
        <f t="shared" si="8"/>
        <v>0</v>
      </c>
      <c r="F210" s="61">
        <f t="shared" si="8"/>
        <v>0</v>
      </c>
      <c r="G210" s="61">
        <f t="shared" si="8"/>
        <v>7</v>
      </c>
      <c r="H210" s="61">
        <f t="shared" si="8"/>
        <v>0</v>
      </c>
      <c r="I210" s="61">
        <f t="shared" si="8"/>
        <v>18</v>
      </c>
      <c r="J210" s="61">
        <f t="shared" si="8"/>
        <v>0</v>
      </c>
      <c r="K210" s="61">
        <f t="shared" si="8"/>
        <v>0</v>
      </c>
      <c r="L210" s="61">
        <f t="shared" si="9"/>
        <v>0</v>
      </c>
      <c r="M210" s="61">
        <f t="shared" si="9"/>
        <v>0</v>
      </c>
      <c r="N210" s="61">
        <f t="shared" si="9"/>
        <v>0</v>
      </c>
      <c r="O210" s="61">
        <f t="shared" si="9"/>
        <v>0</v>
      </c>
      <c r="P210" s="61">
        <f t="shared" si="9"/>
        <v>0</v>
      </c>
      <c r="Q210" s="61">
        <f t="shared" si="9"/>
        <v>0</v>
      </c>
      <c r="R210" s="61">
        <f t="shared" si="9"/>
        <v>11</v>
      </c>
      <c r="S210" s="61">
        <f t="shared" si="9"/>
        <v>0</v>
      </c>
      <c r="T210" s="61">
        <f t="shared" si="9"/>
        <v>0</v>
      </c>
      <c r="U210" s="61">
        <f t="shared" si="9"/>
        <v>0</v>
      </c>
      <c r="V210" s="61">
        <f t="shared" si="9"/>
        <v>0</v>
      </c>
      <c r="W210" s="61">
        <f t="shared" si="9"/>
        <v>0</v>
      </c>
      <c r="X210" s="61">
        <f t="shared" si="9"/>
        <v>0</v>
      </c>
      <c r="Y210" s="61">
        <f t="shared" si="10"/>
        <v>39</v>
      </c>
    </row>
    <row r="211" spans="1:25" ht="14.25" customHeight="1">
      <c r="A211" s="102" t="s">
        <v>42</v>
      </c>
      <c r="B211" s="84">
        <f t="shared" si="8"/>
        <v>0</v>
      </c>
      <c r="C211" s="84">
        <f t="shared" si="8"/>
        <v>0</v>
      </c>
      <c r="D211" s="84">
        <f t="shared" si="8"/>
        <v>2</v>
      </c>
      <c r="E211" s="84">
        <f t="shared" si="8"/>
        <v>0</v>
      </c>
      <c r="F211" s="84">
        <f t="shared" si="8"/>
        <v>0</v>
      </c>
      <c r="G211" s="84">
        <f t="shared" si="8"/>
        <v>23.5</v>
      </c>
      <c r="H211" s="84">
        <f t="shared" si="8"/>
        <v>0</v>
      </c>
      <c r="I211" s="84">
        <f t="shared" si="8"/>
        <v>0</v>
      </c>
      <c r="J211" s="84">
        <f t="shared" si="8"/>
        <v>0</v>
      </c>
      <c r="K211" s="84">
        <f t="shared" si="8"/>
        <v>0</v>
      </c>
      <c r="L211" s="84">
        <f t="shared" si="9"/>
        <v>0</v>
      </c>
      <c r="M211" s="84">
        <f t="shared" si="9"/>
        <v>0</v>
      </c>
      <c r="N211" s="178">
        <f t="shared" si="9"/>
        <v>0</v>
      </c>
      <c r="O211" s="178">
        <f t="shared" si="9"/>
        <v>0</v>
      </c>
      <c r="P211" s="178">
        <f t="shared" si="9"/>
        <v>3.5</v>
      </c>
      <c r="Q211" s="178">
        <f t="shared" si="9"/>
        <v>0</v>
      </c>
      <c r="R211" s="178">
        <f t="shared" si="9"/>
        <v>0</v>
      </c>
      <c r="S211" s="178">
        <f t="shared" si="9"/>
        <v>0</v>
      </c>
      <c r="T211" s="178">
        <f t="shared" si="9"/>
        <v>0</v>
      </c>
      <c r="U211" s="178">
        <f t="shared" si="9"/>
        <v>0</v>
      </c>
      <c r="V211" s="178">
        <f t="shared" si="9"/>
        <v>0</v>
      </c>
      <c r="W211" s="178">
        <f t="shared" si="9"/>
        <v>0</v>
      </c>
      <c r="X211" s="178">
        <f t="shared" si="9"/>
        <v>10</v>
      </c>
      <c r="Y211" s="178">
        <f t="shared" si="10"/>
        <v>39</v>
      </c>
    </row>
    <row r="212" spans="1:25" ht="14.25" customHeight="1">
      <c r="A212" s="102" t="s">
        <v>13</v>
      </c>
      <c r="B212" s="84">
        <f t="shared" si="8"/>
        <v>0</v>
      </c>
      <c r="C212" s="84">
        <f t="shared" si="8"/>
        <v>0</v>
      </c>
      <c r="D212" s="84">
        <f t="shared" si="8"/>
        <v>0</v>
      </c>
      <c r="E212" s="84">
        <f t="shared" si="8"/>
        <v>0</v>
      </c>
      <c r="F212" s="84">
        <f t="shared" si="8"/>
        <v>0</v>
      </c>
      <c r="G212" s="84">
        <f t="shared" si="8"/>
        <v>20</v>
      </c>
      <c r="H212" s="84">
        <f t="shared" si="8"/>
        <v>0</v>
      </c>
      <c r="I212" s="84">
        <f t="shared" si="8"/>
        <v>16</v>
      </c>
      <c r="J212" s="84">
        <f t="shared" si="8"/>
        <v>0</v>
      </c>
      <c r="K212" s="84">
        <f t="shared" si="8"/>
        <v>0</v>
      </c>
      <c r="L212" s="84">
        <f t="shared" si="9"/>
        <v>0</v>
      </c>
      <c r="M212" s="84">
        <f t="shared" si="9"/>
        <v>0</v>
      </c>
      <c r="N212" s="178">
        <f t="shared" si="9"/>
        <v>0</v>
      </c>
      <c r="O212" s="178">
        <f t="shared" si="9"/>
        <v>0</v>
      </c>
      <c r="P212" s="178">
        <f t="shared" si="9"/>
        <v>0</v>
      </c>
      <c r="Q212" s="178">
        <f t="shared" si="9"/>
        <v>0</v>
      </c>
      <c r="R212" s="178">
        <f t="shared" si="9"/>
        <v>0</v>
      </c>
      <c r="S212" s="178">
        <f t="shared" si="9"/>
        <v>0</v>
      </c>
      <c r="T212" s="178">
        <f t="shared" si="9"/>
        <v>0</v>
      </c>
      <c r="U212" s="178">
        <f t="shared" si="9"/>
        <v>0.5</v>
      </c>
      <c r="V212" s="178">
        <f t="shared" si="9"/>
        <v>0</v>
      </c>
      <c r="W212" s="178">
        <f t="shared" si="9"/>
        <v>0</v>
      </c>
      <c r="X212" s="178">
        <f t="shared" si="9"/>
        <v>2.5</v>
      </c>
      <c r="Y212" s="178">
        <f t="shared" si="10"/>
        <v>39</v>
      </c>
    </row>
    <row r="213" spans="1:25" ht="14.25" customHeight="1">
      <c r="A213" s="102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spans="1:25" ht="14.25" customHeight="1">
      <c r="A214" s="102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</row>
    <row r="215" spans="1:25" ht="14.25" customHeight="1">
      <c r="A215" s="102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</row>
    <row r="216" spans="1:25" ht="14.25" customHeight="1">
      <c r="A216" s="102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</row>
    <row r="217" spans="1:25" ht="14.25" customHeight="1">
      <c r="A217" s="102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</row>
    <row r="218" spans="1:25" ht="14.25" customHeight="1">
      <c r="A218" s="102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spans="1:25" ht="14.25" customHeight="1">
      <c r="A219" s="102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</row>
    <row r="220" spans="1:25" ht="14.25" customHeight="1">
      <c r="A220" s="102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spans="1:25" ht="14.25" customHeight="1">
      <c r="A221" s="102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</row>
    <row r="222" spans="1:25" ht="14.25" customHeight="1">
      <c r="A222" s="102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spans="1:25" ht="14.25" customHeight="1">
      <c r="A223" s="102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spans="1:25" ht="14.25" customHeight="1">
      <c r="A224" s="102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</row>
    <row r="225" spans="1:13" ht="14.25" customHeight="1">
      <c r="A225" s="102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</row>
    <row r="226" spans="1:13" ht="14.25" customHeight="1">
      <c r="A226" s="102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</row>
    <row r="227" spans="1:13" ht="14.25" customHeight="1">
      <c r="A227" s="102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</row>
    <row r="228" spans="1:13" ht="14.25" customHeight="1">
      <c r="A228" s="102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spans="1:13" ht="14.25" customHeight="1">
      <c r="A229" s="102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</row>
    <row r="230" spans="1:13" ht="14.25" customHeight="1">
      <c r="A230" s="102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</row>
    <row r="231" spans="1:13" ht="14.25" customHeight="1">
      <c r="A231" s="102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</row>
    <row r="232" spans="1:13" ht="14.25" customHeight="1">
      <c r="A232" s="102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</row>
    <row r="233" spans="1:13" ht="14.25" customHeight="1">
      <c r="A233" s="102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</row>
    <row r="234" spans="1:13" ht="14.25" customHeight="1">
      <c r="A234" s="102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</row>
    <row r="235" spans="1:13" ht="14.25" customHeight="1">
      <c r="A235" s="102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</row>
    <row r="236" spans="1:13" ht="14.25" customHeight="1">
      <c r="A236" s="102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</row>
    <row r="237" spans="1:13" ht="14.25" customHeight="1">
      <c r="A237" s="102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</row>
    <row r="238" spans="1:13" ht="14.25" customHeight="1">
      <c r="A238" s="102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</row>
    <row r="239" spans="1:13" ht="14.25" customHeight="1">
      <c r="A239" s="102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</row>
    <row r="240" spans="1:13" ht="14.25" customHeight="1">
      <c r="A240" s="102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</row>
    <row r="241" spans="1:13" ht="14.25" customHeight="1">
      <c r="A241" s="102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</row>
    <row r="242" spans="1:13" ht="14.25" customHeight="1">
      <c r="A242" s="102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</row>
    <row r="243" spans="1:13" ht="14.25" customHeight="1">
      <c r="A243" s="102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</row>
    <row r="244" spans="1:13" ht="14.25" customHeight="1">
      <c r="A244" s="102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</row>
    <row r="245" spans="1:13" ht="14.25" customHeight="1">
      <c r="A245" s="102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</row>
    <row r="246" spans="1:13" ht="14.25" customHeight="1">
      <c r="A246" s="102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</row>
    <row r="247" spans="1:13" ht="14.25" customHeight="1">
      <c r="A247" s="102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</row>
    <row r="248" spans="1:13" ht="14.25" customHeight="1">
      <c r="A248" s="102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</row>
    <row r="249" spans="1:13" ht="14.25" customHeight="1">
      <c r="A249" s="102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</row>
    <row r="250" spans="1:13" ht="14.25" customHeight="1">
      <c r="A250" s="102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</row>
    <row r="251" spans="1:13" ht="14.25" customHeight="1">
      <c r="A251" s="102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</row>
    <row r="252" spans="1:13" ht="14.25" customHeight="1">
      <c r="A252" s="102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</row>
    <row r="253" spans="1:13" ht="14.25" customHeight="1">
      <c r="A253" s="102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</row>
    <row r="254" spans="1:13" ht="14.25" customHeight="1">
      <c r="A254" s="102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</row>
    <row r="255" spans="1:13" ht="14.25" customHeight="1">
      <c r="A255" s="102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</row>
    <row r="256" spans="1:13" ht="14.25" customHeight="1">
      <c r="A256" s="102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</row>
    <row r="257" spans="1:13" ht="14.25" customHeight="1">
      <c r="A257" s="102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</row>
    <row r="258" spans="1:13" ht="14.25" customHeight="1">
      <c r="A258" s="102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</row>
    <row r="259" spans="1:13" ht="14.25" customHeight="1">
      <c r="A259" s="102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</row>
    <row r="260" spans="1:13" ht="14.25" customHeight="1">
      <c r="A260" s="102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</row>
    <row r="261" spans="1:13" ht="14.25" customHeight="1">
      <c r="A261" s="102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</row>
    <row r="262" spans="1:13" ht="14.25" customHeight="1">
      <c r="A262" s="102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</row>
    <row r="263" spans="1:13" ht="14.25" customHeight="1">
      <c r="A263" s="102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</row>
    <row r="264" spans="1:13" ht="14.25" customHeight="1">
      <c r="A264" s="102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</row>
    <row r="265" spans="1:13" ht="14.25" customHeight="1">
      <c r="A265" s="102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</row>
    <row r="266" spans="1:13" ht="14.25" customHeight="1">
      <c r="A266" s="102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</row>
    <row r="267" spans="1:13" ht="14.25" customHeight="1">
      <c r="A267" s="102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</row>
    <row r="268" spans="1:13" ht="14.25" customHeight="1">
      <c r="A268" s="102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</row>
    <row r="269" spans="1:13" ht="14.25" customHeight="1">
      <c r="A269" s="102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</row>
    <row r="270" spans="1:13" ht="14.25" customHeight="1">
      <c r="A270" s="102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</row>
    <row r="271" spans="1:13" ht="14.25" customHeight="1">
      <c r="A271" s="102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</row>
    <row r="272" spans="1:13" ht="14.25" customHeight="1">
      <c r="A272" s="102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</row>
    <row r="273" spans="1:13" ht="14.25" customHeight="1">
      <c r="A273" s="102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</row>
    <row r="274" spans="1:13" ht="14.25" customHeight="1">
      <c r="A274" s="102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</row>
    <row r="275" spans="1:13" ht="14.25" customHeight="1">
      <c r="A275" s="102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</row>
    <row r="276" spans="1:13" ht="14.25" customHeight="1">
      <c r="A276" s="102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</row>
    <row r="277" spans="1:13" ht="14.25" customHeight="1">
      <c r="A277" s="102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</row>
    <row r="278" spans="1:13" ht="14.25" customHeight="1">
      <c r="A278" s="102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</row>
    <row r="279" spans="1:13" ht="14.25" customHeight="1">
      <c r="A279" s="102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</row>
    <row r="280" spans="1:13" ht="14.25" customHeight="1">
      <c r="A280" s="102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</row>
    <row r="281" spans="1:13" ht="14.25" customHeight="1">
      <c r="A281" s="102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</row>
    <row r="282" spans="1:13" ht="14.25" customHeight="1">
      <c r="A282" s="102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</row>
    <row r="283" spans="1:13" ht="14.25" customHeight="1">
      <c r="A283" s="102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</row>
    <row r="284" spans="1:13" ht="14.25" customHeight="1">
      <c r="A284" s="102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</row>
    <row r="285" spans="1:13" ht="14.25" customHeight="1">
      <c r="A285" s="102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</row>
    <row r="286" spans="1:13" ht="14.25" customHeight="1">
      <c r="A286" s="102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</row>
    <row r="287" spans="1:13" ht="14.25" customHeight="1">
      <c r="A287" s="102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</row>
    <row r="288" spans="1:13" ht="14.25" customHeight="1">
      <c r="A288" s="102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</row>
    <row r="289" spans="1:13" ht="14.25" customHeight="1">
      <c r="A289" s="102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</row>
    <row r="290" spans="1:13" ht="14.25" customHeight="1">
      <c r="A290" s="102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</row>
    <row r="291" spans="1:13" ht="14.25" customHeight="1">
      <c r="A291" s="102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</row>
    <row r="292" spans="1:13" ht="14.25" customHeight="1">
      <c r="A292" s="102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</row>
    <row r="293" spans="1:13" ht="14.25" customHeight="1">
      <c r="A293" s="102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</row>
    <row r="294" spans="1:13" ht="14.25" customHeight="1">
      <c r="A294" s="102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</row>
    <row r="295" spans="1:13" ht="14.25" customHeight="1">
      <c r="A295" s="102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</row>
    <row r="296" spans="1:13" ht="14.25" customHeight="1">
      <c r="A296" s="102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</row>
    <row r="297" spans="1:13" ht="14.25" customHeight="1">
      <c r="A297" s="102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</row>
    <row r="298" spans="1:13" ht="14.25" customHeight="1">
      <c r="A298" s="102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</row>
    <row r="299" spans="1:13" ht="14.25" customHeight="1">
      <c r="A299" s="102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</row>
    <row r="300" spans="1:13" ht="14.25" customHeight="1">
      <c r="A300" s="102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</row>
    <row r="301" spans="1:13" ht="14.25" customHeight="1">
      <c r="A301" s="102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</row>
    <row r="302" spans="1:13" ht="14.25" customHeight="1">
      <c r="A302" s="102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</row>
    <row r="303" spans="1:13" ht="14.25" customHeight="1">
      <c r="A303" s="102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</row>
    <row r="304" spans="1:13" ht="14.25" customHeight="1">
      <c r="A304" s="102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</row>
    <row r="305" spans="1:13" ht="14.25" customHeight="1">
      <c r="A305" s="102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</row>
    <row r="306" spans="1:13" ht="14.25" customHeight="1">
      <c r="A306" s="102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</row>
    <row r="307" spans="1:13" ht="14.25" customHeight="1">
      <c r="A307" s="102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</row>
    <row r="308" spans="1:13" ht="14.25" customHeight="1">
      <c r="A308" s="102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</row>
    <row r="309" spans="1:13" ht="14.25" customHeight="1">
      <c r="A309" s="102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</row>
    <row r="310" spans="1:13" ht="14.25" customHeight="1">
      <c r="A310" s="102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</row>
    <row r="311" spans="1:13" ht="14.25" customHeight="1">
      <c r="A311" s="102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</row>
    <row r="312" spans="1:13" ht="14.25" customHeight="1">
      <c r="A312" s="102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</row>
    <row r="313" spans="1:13" ht="14.25" customHeight="1">
      <c r="A313" s="102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</row>
    <row r="314" spans="1:13" ht="14.25" customHeight="1">
      <c r="A314" s="102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</row>
    <row r="315" spans="1:13" ht="14.25" customHeight="1">
      <c r="A315" s="102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</row>
    <row r="316" spans="1:13" ht="14.25" customHeight="1">
      <c r="A316" s="102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</row>
    <row r="317" spans="1:13" ht="14.25" customHeight="1">
      <c r="A317" s="102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</row>
    <row r="318" spans="1:13" ht="14.25" customHeight="1">
      <c r="A318" s="102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</row>
    <row r="319" spans="1:13" ht="14.25" customHeight="1">
      <c r="A319" s="102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</row>
    <row r="320" spans="1:13" ht="14.25" customHeight="1">
      <c r="A320" s="102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</row>
    <row r="321" spans="1:13" ht="14.25" customHeight="1">
      <c r="A321" s="102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</row>
    <row r="322" spans="1:13" ht="14.25" customHeight="1">
      <c r="A322" s="102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</row>
    <row r="323" spans="1:13" ht="14.25" customHeight="1">
      <c r="A323" s="102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</row>
    <row r="324" spans="1:13" ht="14.25" customHeight="1">
      <c r="A324" s="102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</row>
    <row r="325" spans="1:13" ht="14.25" customHeight="1">
      <c r="A325" s="102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</row>
    <row r="326" spans="1:13" ht="14.25" customHeight="1">
      <c r="A326" s="102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</row>
    <row r="327" spans="1:13" ht="14.25" customHeight="1">
      <c r="A327" s="102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</row>
    <row r="328" spans="1:13" ht="14.25" customHeight="1">
      <c r="A328" s="102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</row>
    <row r="329" spans="1:13" ht="14.25" customHeight="1">
      <c r="A329" s="102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</row>
    <row r="330" spans="1:13" ht="14.25" customHeight="1">
      <c r="A330" s="102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</row>
    <row r="331" spans="1:13" ht="14.25" customHeight="1">
      <c r="A331" s="102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</row>
    <row r="332" spans="1:13" ht="14.25" customHeight="1">
      <c r="A332" s="102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</row>
    <row r="333" spans="1:13" ht="14.25" customHeight="1">
      <c r="A333" s="102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</row>
    <row r="334" spans="1:13" ht="14.25" customHeight="1">
      <c r="A334" s="102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</row>
    <row r="335" spans="1:13" ht="14.25" customHeight="1">
      <c r="A335" s="102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</row>
    <row r="336" spans="1:13" ht="14.25" customHeight="1">
      <c r="A336" s="102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</row>
    <row r="337" spans="1:13" ht="14.25" customHeight="1">
      <c r="A337" s="102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</row>
    <row r="338" spans="1:13" ht="14.25" customHeight="1">
      <c r="A338" s="102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</row>
    <row r="339" spans="1:13" ht="14.25" customHeight="1">
      <c r="A339" s="102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</row>
    <row r="340" spans="1:13" ht="14.25" customHeight="1">
      <c r="A340" s="102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</row>
    <row r="341" spans="1:13" ht="14.25" customHeight="1">
      <c r="A341" s="102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</row>
    <row r="342" spans="1:13" ht="14.25" customHeight="1">
      <c r="A342" s="102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</row>
    <row r="343" spans="1:13" ht="14.25" customHeight="1">
      <c r="A343" s="102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</row>
    <row r="344" spans="1:13" ht="14.25" customHeight="1">
      <c r="A344" s="102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</row>
    <row r="345" spans="1:13" ht="14.25" customHeight="1">
      <c r="A345" s="102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</row>
    <row r="346" spans="1:13" ht="14.25" customHeight="1">
      <c r="A346" s="102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</row>
    <row r="347" spans="1:13" ht="14.25" customHeight="1">
      <c r="A347" s="102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</row>
    <row r="348" spans="1:13" ht="14.25" customHeight="1">
      <c r="A348" s="102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</row>
    <row r="349" spans="1:13" ht="14.25" customHeight="1">
      <c r="A349" s="102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</row>
    <row r="350" spans="1:13" ht="14.25" customHeight="1">
      <c r="A350" s="102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</row>
    <row r="351" spans="1:13" ht="14.25" customHeight="1">
      <c r="A351" s="102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</row>
    <row r="352" spans="1:13" ht="14.25" customHeight="1">
      <c r="A352" s="102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</row>
    <row r="353" spans="1:13" ht="14.25" customHeight="1">
      <c r="A353" s="102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</row>
    <row r="354" spans="1:13" ht="14.25" customHeight="1">
      <c r="A354" s="102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</row>
    <row r="355" spans="1:13" ht="14.25" customHeight="1">
      <c r="A355" s="102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</row>
    <row r="356" spans="1:13" ht="14.25" customHeight="1">
      <c r="A356" s="102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</row>
    <row r="357" spans="1:13" ht="14.25" customHeight="1">
      <c r="A357" s="102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</row>
    <row r="358" spans="1:13" ht="14.25" customHeight="1">
      <c r="A358" s="102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</row>
    <row r="359" spans="1:13" ht="14.25" customHeight="1">
      <c r="A359" s="102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</row>
    <row r="360" spans="1:13" ht="14.25" customHeight="1">
      <c r="A360" s="102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</row>
    <row r="361" spans="1:13" ht="14.25" customHeight="1">
      <c r="A361" s="102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</row>
    <row r="362" spans="1:13" ht="14.25" customHeight="1">
      <c r="A362" s="102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</row>
    <row r="363" spans="1:13" ht="14.25" customHeight="1">
      <c r="A363" s="102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</row>
    <row r="364" spans="1:13" ht="14.25" customHeight="1">
      <c r="A364" s="102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</row>
    <row r="365" spans="1:13" ht="14.25" customHeight="1">
      <c r="A365" s="102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</row>
    <row r="366" spans="1:13" ht="14.25" customHeight="1">
      <c r="A366" s="102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</row>
    <row r="367" spans="1:13" ht="14.25" customHeight="1">
      <c r="A367" s="102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</row>
    <row r="368" spans="1:13" ht="14.25" customHeight="1">
      <c r="A368" s="102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</row>
    <row r="369" spans="1:13" ht="14.25" customHeight="1">
      <c r="A369" s="102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</row>
    <row r="370" spans="1:13" ht="14.25" customHeight="1">
      <c r="A370" s="102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</row>
    <row r="371" spans="1:13" ht="14.25" customHeight="1">
      <c r="A371" s="102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</row>
    <row r="372" spans="1:13" ht="14.25" customHeight="1">
      <c r="A372" s="102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</row>
    <row r="373" spans="1:13" ht="14.25" customHeight="1">
      <c r="A373" s="102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</row>
    <row r="374" spans="1:13" ht="14.25" customHeight="1">
      <c r="A374" s="102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</row>
    <row r="375" spans="1:13" ht="14.25" customHeight="1">
      <c r="A375" s="102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</row>
    <row r="376" spans="1:13" ht="14.25" customHeight="1">
      <c r="A376" s="102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</row>
    <row r="377" spans="1:13" ht="14.25" customHeight="1">
      <c r="A377" s="102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</row>
    <row r="378" spans="1:13" ht="14.25" customHeight="1">
      <c r="A378" s="102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</row>
    <row r="379" spans="1:13" ht="14.25" customHeight="1">
      <c r="A379" s="102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</row>
    <row r="380" spans="1:13" ht="14.25" customHeight="1">
      <c r="A380" s="102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</row>
    <row r="381" spans="1:13" ht="14.25" customHeight="1">
      <c r="A381" s="102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</row>
    <row r="382" spans="1:13" ht="14.25" customHeight="1">
      <c r="A382" s="102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</row>
    <row r="383" spans="1:13" ht="14.25" customHeight="1">
      <c r="A383" s="102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</row>
    <row r="384" spans="1:13" ht="14.25" customHeight="1">
      <c r="A384" s="102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</row>
    <row r="385" spans="1:13" ht="14.25" customHeight="1">
      <c r="A385" s="102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</row>
    <row r="386" spans="1:13" ht="14.25" customHeight="1">
      <c r="A386" s="102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</row>
    <row r="387" spans="1:13" ht="14.25" customHeight="1">
      <c r="A387" s="102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</row>
    <row r="388" spans="1:13" ht="14.25" customHeight="1">
      <c r="A388" s="102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</row>
    <row r="389" spans="1:13" ht="14.25" customHeight="1">
      <c r="A389" s="102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</row>
    <row r="390" spans="1:13" ht="14.25" customHeight="1">
      <c r="A390" s="102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</row>
    <row r="391" spans="1:13" ht="14.25" customHeight="1">
      <c r="A391" s="102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</row>
    <row r="392" spans="1:13" ht="14.25" customHeight="1">
      <c r="A392" s="102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</row>
    <row r="393" spans="1:13" ht="14.25" customHeight="1">
      <c r="A393" s="102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</row>
    <row r="394" spans="1:13" ht="14.25" customHeight="1">
      <c r="A394" s="102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</row>
    <row r="395" spans="1:13" ht="14.25" customHeight="1">
      <c r="A395" s="102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</row>
    <row r="396" spans="1:13" ht="14.25" customHeight="1">
      <c r="A396" s="102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</row>
    <row r="397" spans="1:13" ht="14.25" customHeight="1">
      <c r="A397" s="102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</row>
    <row r="398" spans="1:13" ht="14.25" customHeight="1">
      <c r="A398" s="102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</row>
    <row r="399" spans="1:13" ht="14.25" customHeight="1">
      <c r="A399" s="102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</row>
    <row r="400" spans="1:13" ht="14.25" customHeight="1">
      <c r="A400" s="102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</row>
    <row r="401" spans="1:13" ht="14.25" customHeight="1">
      <c r="A401" s="102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</row>
    <row r="402" spans="1:13" ht="14.25" customHeight="1">
      <c r="A402" s="102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</row>
    <row r="403" spans="1:13" ht="14.25" customHeight="1">
      <c r="A403" s="102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</row>
    <row r="404" spans="1:13" ht="14.25" customHeight="1">
      <c r="A404" s="102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</row>
    <row r="405" spans="1:13" ht="14.25" customHeight="1">
      <c r="A405" s="102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</row>
    <row r="406" spans="1:13" ht="14.25" customHeight="1">
      <c r="A406" s="102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</row>
    <row r="407" spans="1:13" ht="14.25" customHeight="1">
      <c r="A407" s="102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</row>
    <row r="408" spans="1:13" ht="14.25" customHeight="1">
      <c r="A408" s="102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</row>
    <row r="409" spans="1:13" ht="14.25" customHeight="1">
      <c r="A409" s="102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</row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sortState xmlns:xlrd2="http://schemas.microsoft.com/office/spreadsheetml/2017/richdata2" ref="F3:O90">
    <sortCondition ref="K3:K90"/>
    <sortCondition descending="1" ref="N3:N90"/>
    <sortCondition descending="1" ref="O3:O90"/>
  </sortState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992"/>
  <sheetViews>
    <sheetView workbookViewId="0">
      <pane ySplit="1" topLeftCell="A26" activePane="bottomLeft" state="frozen"/>
      <selection pane="bottomLeft" activeCell="G41" sqref="G41"/>
    </sheetView>
  </sheetViews>
  <sheetFormatPr defaultColWidth="14.42578125" defaultRowHeight="15" customHeight="1"/>
  <cols>
    <col min="1" max="1" width="20.140625" customWidth="1"/>
    <col min="2" max="25" width="6.7109375" customWidth="1"/>
    <col min="26" max="27" width="11.42578125" customWidth="1"/>
  </cols>
  <sheetData>
    <row r="1" spans="1:27" ht="14.25" customHeight="1">
      <c r="A1" s="90"/>
      <c r="B1" s="59" t="s">
        <v>8</v>
      </c>
      <c r="C1" s="59" t="s">
        <v>15</v>
      </c>
      <c r="D1" s="59" t="s">
        <v>18</v>
      </c>
      <c r="E1" s="60" t="s">
        <v>21</v>
      </c>
      <c r="F1" s="59" t="s">
        <v>24</v>
      </c>
      <c r="G1" s="59" t="s">
        <v>27</v>
      </c>
      <c r="H1" s="59" t="s">
        <v>30</v>
      </c>
      <c r="I1" s="59" t="s">
        <v>33</v>
      </c>
      <c r="J1" s="59" t="s">
        <v>36</v>
      </c>
      <c r="K1" s="59" t="s">
        <v>39</v>
      </c>
      <c r="L1" s="59" t="s">
        <v>44</v>
      </c>
      <c r="M1" s="59" t="s">
        <v>47</v>
      </c>
      <c r="N1" s="59" t="s">
        <v>50</v>
      </c>
      <c r="O1" s="59" t="s">
        <v>53</v>
      </c>
      <c r="P1" s="59" t="s">
        <v>10</v>
      </c>
      <c r="Q1" s="59" t="s">
        <v>61</v>
      </c>
      <c r="R1" s="59" t="s">
        <v>67</v>
      </c>
      <c r="S1" s="59" t="s">
        <v>70</v>
      </c>
      <c r="T1" s="59" t="s">
        <v>73</v>
      </c>
      <c r="U1" s="59" t="s">
        <v>76</v>
      </c>
      <c r="V1" s="59" t="s">
        <v>79</v>
      </c>
      <c r="W1" s="59" t="s">
        <v>64</v>
      </c>
      <c r="X1" s="59" t="s">
        <v>82</v>
      </c>
      <c r="Y1" s="59" t="s">
        <v>688</v>
      </c>
      <c r="Z1" s="90"/>
      <c r="AA1" s="90"/>
    </row>
    <row r="2" spans="1:27" ht="14.25" customHeight="1">
      <c r="A2" s="58" t="s">
        <v>1085</v>
      </c>
      <c r="B2" s="61">
        <f>+'100- All'!B205</f>
        <v>0</v>
      </c>
      <c r="C2" s="61">
        <f>+'100- All'!C205</f>
        <v>0</v>
      </c>
      <c r="D2" s="61">
        <f>+'100- All'!D205</f>
        <v>6</v>
      </c>
      <c r="E2" s="61">
        <f>+'100- All'!E205</f>
        <v>0</v>
      </c>
      <c r="F2" s="61">
        <f>+'100- All'!F205</f>
        <v>0</v>
      </c>
      <c r="G2" s="61">
        <f>+'100- All'!G205</f>
        <v>0</v>
      </c>
      <c r="H2" s="61">
        <f>+'100- All'!H205</f>
        <v>0</v>
      </c>
      <c r="I2" s="61">
        <f>+'100- All'!I205</f>
        <v>22</v>
      </c>
      <c r="J2" s="61">
        <f>+'100- All'!J205</f>
        <v>0</v>
      </c>
      <c r="K2" s="61">
        <f>+'100- All'!K205</f>
        <v>0</v>
      </c>
      <c r="L2" s="61">
        <f>+'100- All'!L205</f>
        <v>0</v>
      </c>
      <c r="M2" s="61">
        <f>+'100- All'!M205</f>
        <v>0</v>
      </c>
      <c r="N2" s="61">
        <f>+'100- All'!N205</f>
        <v>0</v>
      </c>
      <c r="O2" s="61">
        <f>+'100- All'!O205</f>
        <v>6</v>
      </c>
      <c r="P2" s="61">
        <f>+'100- All'!P205</f>
        <v>0</v>
      </c>
      <c r="Q2" s="61">
        <f>+'100- All'!Q205</f>
        <v>0</v>
      </c>
      <c r="R2" s="61">
        <f>+'100- All'!R205</f>
        <v>5</v>
      </c>
      <c r="S2" s="61">
        <f>+'100- All'!S205</f>
        <v>0</v>
      </c>
      <c r="T2" s="61">
        <f>+'100- All'!T205</f>
        <v>0</v>
      </c>
      <c r="U2" s="61">
        <f>+'100- All'!U205</f>
        <v>0</v>
      </c>
      <c r="V2" s="61">
        <f>+'100- All'!V205</f>
        <v>0</v>
      </c>
      <c r="W2" s="61">
        <f>+'100- All'!W205</f>
        <v>0</v>
      </c>
      <c r="X2" s="61">
        <f>+'100- All'!X205</f>
        <v>0</v>
      </c>
      <c r="Y2" s="61">
        <f t="shared" ref="Y2:Y13" si="0">SUM(B2:X2)</f>
        <v>39</v>
      </c>
      <c r="Z2" s="61" t="s">
        <v>1086</v>
      </c>
    </row>
    <row r="3" spans="1:27" ht="14.25" customHeight="1">
      <c r="A3" s="61" t="s">
        <v>1087</v>
      </c>
      <c r="B3" s="61">
        <f>+'200 - All'!B159</f>
        <v>0</v>
      </c>
      <c r="C3" s="61">
        <f>+'200 - All'!C159</f>
        <v>0</v>
      </c>
      <c r="D3" s="61">
        <f>+'200 - All'!D159</f>
        <v>8</v>
      </c>
      <c r="E3" s="61">
        <f>+'200 - All'!E159</f>
        <v>0</v>
      </c>
      <c r="F3" s="61">
        <f>+'200 - All'!F159</f>
        <v>0</v>
      </c>
      <c r="G3" s="61">
        <f>+'200 - All'!G159</f>
        <v>0</v>
      </c>
      <c r="H3" s="61">
        <f>+'200 - All'!H159</f>
        <v>0</v>
      </c>
      <c r="I3" s="61">
        <f>+'200 - All'!I159</f>
        <v>22</v>
      </c>
      <c r="J3" s="61">
        <f>+'200 - All'!J159</f>
        <v>0</v>
      </c>
      <c r="K3" s="61">
        <f>+'200 - All'!K159</f>
        <v>0</v>
      </c>
      <c r="L3" s="61">
        <f>+'200 - All'!L159</f>
        <v>0</v>
      </c>
      <c r="M3" s="61">
        <f>+'200 - All'!M159</f>
        <v>0</v>
      </c>
      <c r="N3" s="61">
        <f>+'200 - All'!N159</f>
        <v>0</v>
      </c>
      <c r="O3" s="61">
        <f>+'200 - All'!O159</f>
        <v>2</v>
      </c>
      <c r="P3" s="61">
        <f>+'200 - All'!P159</f>
        <v>0</v>
      </c>
      <c r="Q3" s="61">
        <f>+'200 - All'!Q159</f>
        <v>0</v>
      </c>
      <c r="R3" s="61">
        <f>+'200 - All'!R159</f>
        <v>7</v>
      </c>
      <c r="S3" s="61">
        <f>+'200 - All'!S159</f>
        <v>0</v>
      </c>
      <c r="T3" s="61">
        <f>+'200 - All'!T159</f>
        <v>0</v>
      </c>
      <c r="U3" s="61">
        <f>+'200 - All'!U159</f>
        <v>0</v>
      </c>
      <c r="V3" s="61">
        <f>+'200 - All'!V159</f>
        <v>0</v>
      </c>
      <c r="W3" s="61">
        <f>+'200 - All'!W159</f>
        <v>0</v>
      </c>
      <c r="X3" s="61">
        <f>+'200 - All'!X159</f>
        <v>0</v>
      </c>
      <c r="Y3" s="61">
        <f t="shared" si="0"/>
        <v>39</v>
      </c>
    </row>
    <row r="4" spans="1:27" ht="14.25" customHeight="1">
      <c r="A4" s="61" t="s">
        <v>1088</v>
      </c>
      <c r="B4" s="61">
        <f>+'400 - All'!B111</f>
        <v>0</v>
      </c>
      <c r="C4" s="61">
        <f>+'400 - All'!C111</f>
        <v>0</v>
      </c>
      <c r="D4" s="61">
        <f>+'400 - All'!D111</f>
        <v>0</v>
      </c>
      <c r="E4" s="61">
        <f>+'400 - All'!E111</f>
        <v>0</v>
      </c>
      <c r="F4" s="61">
        <f>+'400 - All'!F111</f>
        <v>0</v>
      </c>
      <c r="G4" s="61">
        <f>+'400 - All'!G111</f>
        <v>10</v>
      </c>
      <c r="H4" s="61">
        <f>+'400 - All'!H111</f>
        <v>0</v>
      </c>
      <c r="I4" s="61">
        <f>+'400 - All'!I111</f>
        <v>4</v>
      </c>
      <c r="J4" s="61">
        <f>+'400 - All'!J111</f>
        <v>0</v>
      </c>
      <c r="K4" s="61">
        <f>+'400 - All'!K111</f>
        <v>0</v>
      </c>
      <c r="L4" s="61">
        <f>+'400 - All'!L111</f>
        <v>0</v>
      </c>
      <c r="M4" s="61">
        <f>+'400 - All'!M111</f>
        <v>0</v>
      </c>
      <c r="N4" s="61">
        <f>+'400 - All'!N111</f>
        <v>0</v>
      </c>
      <c r="O4" s="61">
        <f>+'400 - All'!O111</f>
        <v>7</v>
      </c>
      <c r="P4" s="61">
        <f>+'400 - All'!P111</f>
        <v>0</v>
      </c>
      <c r="Q4" s="61">
        <f>+'400 - All'!Q111</f>
        <v>0</v>
      </c>
      <c r="R4" s="61">
        <f>+'400 - All'!R111</f>
        <v>15</v>
      </c>
      <c r="S4" s="61">
        <f>+'400 - All'!S111</f>
        <v>0</v>
      </c>
      <c r="T4" s="61">
        <f>+'400 - All'!T111</f>
        <v>0</v>
      </c>
      <c r="U4" s="61">
        <f>+'400 - All'!U111</f>
        <v>3</v>
      </c>
      <c r="V4" s="61">
        <f>+'400 - All'!V111</f>
        <v>0</v>
      </c>
      <c r="W4" s="61">
        <f>+'400 - All'!W111</f>
        <v>0</v>
      </c>
      <c r="X4" s="61">
        <f>+'400 - All'!X111</f>
        <v>0</v>
      </c>
      <c r="Y4" s="61">
        <f t="shared" si="0"/>
        <v>39</v>
      </c>
    </row>
    <row r="5" spans="1:27" ht="14.25" customHeight="1">
      <c r="A5" s="61" t="s">
        <v>1089</v>
      </c>
      <c r="B5" s="61">
        <f>+'800 - ALL'!B56</f>
        <v>0</v>
      </c>
      <c r="C5" s="61">
        <f>+'800 - ALL'!C56</f>
        <v>0</v>
      </c>
      <c r="D5" s="61">
        <f>+'800 - ALL'!D56</f>
        <v>6</v>
      </c>
      <c r="E5" s="61">
        <f>+'800 - ALL'!E56</f>
        <v>0</v>
      </c>
      <c r="F5" s="61">
        <f>+'800 - ALL'!F56</f>
        <v>0</v>
      </c>
      <c r="G5" s="61">
        <f>+'800 - ALL'!G56</f>
        <v>5</v>
      </c>
      <c r="H5" s="61">
        <f>+'800 - ALL'!H56</f>
        <v>0</v>
      </c>
      <c r="I5" s="61">
        <f>+'800 - ALL'!I56</f>
        <v>5</v>
      </c>
      <c r="J5" s="61">
        <f>+'800 - ALL'!J56</f>
        <v>0</v>
      </c>
      <c r="K5" s="61">
        <f>+'800 - ALL'!K56</f>
        <v>0</v>
      </c>
      <c r="L5" s="61">
        <f>+'800 - ALL'!L56</f>
        <v>0</v>
      </c>
      <c r="M5" s="61">
        <f>+'800 - ALL'!M56</f>
        <v>0</v>
      </c>
      <c r="N5" s="61">
        <f>+'800 - ALL'!N56</f>
        <v>0</v>
      </c>
      <c r="O5" s="61">
        <f>+'800 - ALL'!O56</f>
        <v>10</v>
      </c>
      <c r="P5" s="61">
        <f>+'800 - ALL'!P56</f>
        <v>0</v>
      </c>
      <c r="Q5" s="61">
        <f>+'800 - ALL'!Q56</f>
        <v>0</v>
      </c>
      <c r="R5" s="61">
        <f>+'800 - ALL'!R56</f>
        <v>8</v>
      </c>
      <c r="S5" s="61">
        <f>+'800 - ALL'!S56</f>
        <v>0</v>
      </c>
      <c r="T5" s="61">
        <f>+'800 - ALL'!T56</f>
        <v>0</v>
      </c>
      <c r="U5" s="61">
        <f>+'800 - ALL'!U56</f>
        <v>5</v>
      </c>
      <c r="V5" s="61">
        <f>+'800 - ALL'!V56</f>
        <v>0</v>
      </c>
      <c r="W5" s="61">
        <f>+'800 - ALL'!W56</f>
        <v>0</v>
      </c>
      <c r="X5" s="61">
        <f>+'800 - ALL'!X56</f>
        <v>0</v>
      </c>
      <c r="Y5" s="61">
        <f t="shared" si="0"/>
        <v>39</v>
      </c>
    </row>
    <row r="6" spans="1:27" ht="14.25" customHeight="1">
      <c r="A6" s="61" t="s">
        <v>1090</v>
      </c>
      <c r="B6" s="61">
        <f>+'1600mm - ALL'!B53</f>
        <v>0</v>
      </c>
      <c r="C6" s="61">
        <f>+'1600mm - ALL'!C53</f>
        <v>0</v>
      </c>
      <c r="D6" s="61">
        <f>+'1600mm - ALL'!D53</f>
        <v>0</v>
      </c>
      <c r="E6" s="61">
        <f>+'1600mm - ALL'!E53</f>
        <v>0</v>
      </c>
      <c r="F6" s="61">
        <f>+'1600mm - ALL'!F53</f>
        <v>0</v>
      </c>
      <c r="G6" s="61">
        <f>+'1600mm - ALL'!G53</f>
        <v>10</v>
      </c>
      <c r="H6" s="61">
        <f>+'1600mm - ALL'!H53</f>
        <v>0</v>
      </c>
      <c r="I6" s="61">
        <f>+'1600mm - ALL'!I53</f>
        <v>7</v>
      </c>
      <c r="J6" s="61">
        <f>+'1600mm - ALL'!J53</f>
        <v>0</v>
      </c>
      <c r="K6" s="61">
        <f>+'1600mm - ALL'!K53</f>
        <v>0</v>
      </c>
      <c r="L6" s="61">
        <f>+'1600mm - ALL'!L53</f>
        <v>0</v>
      </c>
      <c r="M6" s="61">
        <f>+'1600mm - ALL'!M53</f>
        <v>0</v>
      </c>
      <c r="N6" s="61">
        <f>+'1600mm - ALL'!N53</f>
        <v>0</v>
      </c>
      <c r="O6" s="61">
        <f>+'1600mm - ALL'!O53</f>
        <v>0</v>
      </c>
      <c r="P6" s="61">
        <f>+'1600mm - ALL'!P53</f>
        <v>8</v>
      </c>
      <c r="Q6" s="61">
        <f>+'1600mm - ALL'!Q53</f>
        <v>0</v>
      </c>
      <c r="R6" s="61">
        <f>+'1600mm - ALL'!R53</f>
        <v>5</v>
      </c>
      <c r="S6" s="61">
        <f>+'1600mm - ALL'!S53</f>
        <v>0</v>
      </c>
      <c r="T6" s="61">
        <f>+'1600mm - ALL'!T53</f>
        <v>0</v>
      </c>
      <c r="U6" s="61">
        <f>+'1600mm - ALL'!U53</f>
        <v>6</v>
      </c>
      <c r="V6" s="61">
        <f>+'1600mm - ALL'!V53</f>
        <v>0</v>
      </c>
      <c r="W6" s="61">
        <f>+'1600mm - ALL'!W53</f>
        <v>0</v>
      </c>
      <c r="X6" s="61">
        <f>+'1600mm - ALL'!X53</f>
        <v>0</v>
      </c>
      <c r="Y6" s="61">
        <f t="shared" si="0"/>
        <v>36</v>
      </c>
    </row>
    <row r="7" spans="1:27" ht="14.25" customHeight="1">
      <c r="A7" s="61" t="s">
        <v>1091</v>
      </c>
      <c r="B7" s="61">
        <f>+'3200-ALL'!B29</f>
        <v>0</v>
      </c>
      <c r="C7" s="61">
        <f>+'3200-ALL'!C29</f>
        <v>0</v>
      </c>
      <c r="D7" s="61">
        <f>+'3200-ALL'!D29</f>
        <v>0</v>
      </c>
      <c r="E7" s="61">
        <f>+'3200-ALL'!E29</f>
        <v>0</v>
      </c>
      <c r="F7" s="61">
        <f>+'3200-ALL'!F29</f>
        <v>0</v>
      </c>
      <c r="G7" s="61">
        <f>+'3200-ALL'!G29</f>
        <v>10</v>
      </c>
      <c r="H7" s="61">
        <f>+'3200-ALL'!H29</f>
        <v>0</v>
      </c>
      <c r="I7" s="61">
        <f>+'3200-ALL'!I29</f>
        <v>19</v>
      </c>
      <c r="J7" s="61">
        <f>+'3200-ALL'!J29</f>
        <v>0</v>
      </c>
      <c r="K7" s="61">
        <f>+'3200-ALL'!K29</f>
        <v>0</v>
      </c>
      <c r="L7" s="61">
        <f>+'3200-ALL'!L29</f>
        <v>0</v>
      </c>
      <c r="M7" s="61">
        <f>+'3200-ALL'!M29</f>
        <v>0</v>
      </c>
      <c r="N7" s="61">
        <f>+'3200-ALL'!N29</f>
        <v>0</v>
      </c>
      <c r="O7" s="61">
        <f>+'3200-ALL'!O29</f>
        <v>0</v>
      </c>
      <c r="P7" s="61">
        <f>+'3200-ALL'!P29</f>
        <v>0</v>
      </c>
      <c r="Q7" s="61">
        <f>+'3200-ALL'!Q29</f>
        <v>0</v>
      </c>
      <c r="R7" s="61">
        <f>+'3200-ALL'!R29</f>
        <v>0</v>
      </c>
      <c r="S7" s="61">
        <f>+'3200-ALL'!S29</f>
        <v>0</v>
      </c>
      <c r="T7" s="61">
        <f>+'3200-ALL'!T29</f>
        <v>0</v>
      </c>
      <c r="U7" s="61">
        <f>+'3200-ALL'!U29</f>
        <v>0</v>
      </c>
      <c r="V7" s="61">
        <f>+'3200-ALL'!V29</f>
        <v>0</v>
      </c>
      <c r="W7" s="61">
        <f>+'3200-ALL'!W29</f>
        <v>0</v>
      </c>
      <c r="X7" s="61">
        <f>+'3200-ALL'!X29</f>
        <v>0</v>
      </c>
      <c r="Y7" s="61">
        <f t="shared" si="0"/>
        <v>29</v>
      </c>
    </row>
    <row r="8" spans="1:27" ht="14.25" customHeight="1">
      <c r="A8" s="61" t="s">
        <v>1092</v>
      </c>
      <c r="B8" s="61">
        <f>+'4X800r'!B18</f>
        <v>0</v>
      </c>
      <c r="C8" s="61">
        <f>+'4X800r'!C18</f>
        <v>0</v>
      </c>
      <c r="D8" s="61">
        <f>+'4X800r'!D18</f>
        <v>0</v>
      </c>
      <c r="E8" s="61">
        <f>+'4X800r'!E18</f>
        <v>0</v>
      </c>
      <c r="F8" s="61">
        <f>+'4X800r'!F18</f>
        <v>0</v>
      </c>
      <c r="G8" s="61">
        <f>+'4X800r'!G18</f>
        <v>10</v>
      </c>
      <c r="H8" s="61">
        <f>+'4X800r'!H18</f>
        <v>0</v>
      </c>
      <c r="I8" s="61">
        <f>+'4X800r'!I18</f>
        <v>8</v>
      </c>
      <c r="J8" s="61">
        <f>+'4X800r'!J18</f>
        <v>0</v>
      </c>
      <c r="K8" s="61">
        <f>+'4X800r'!K18</f>
        <v>0</v>
      </c>
      <c r="L8" s="61">
        <f>+'4X800r'!L18</f>
        <v>0</v>
      </c>
      <c r="M8" s="61">
        <f>+'4X800r'!M18</f>
        <v>0</v>
      </c>
      <c r="N8" s="61">
        <f>+'4X800r'!N18</f>
        <v>0</v>
      </c>
      <c r="O8" s="61">
        <f>+'4X800r'!O18</f>
        <v>0</v>
      </c>
      <c r="P8" s="61">
        <f>+'4X800r'!P18</f>
        <v>0</v>
      </c>
      <c r="Q8" s="61">
        <f>+'4X800r'!Q18</f>
        <v>0</v>
      </c>
      <c r="R8" s="61">
        <f>+'4X800r'!R18</f>
        <v>0</v>
      </c>
      <c r="S8" s="61">
        <f>+'4X800r'!S18</f>
        <v>0</v>
      </c>
      <c r="T8" s="61">
        <f>+'4X800r'!T18</f>
        <v>0</v>
      </c>
      <c r="U8" s="61">
        <f>+'4X800r'!U18</f>
        <v>0</v>
      </c>
      <c r="V8" s="61">
        <f>+'4X800r'!V18</f>
        <v>0</v>
      </c>
      <c r="W8" s="61">
        <f>+'4X800r'!W18</f>
        <v>0</v>
      </c>
      <c r="X8" s="61">
        <f>+'4X800r'!X18</f>
        <v>0</v>
      </c>
      <c r="Y8" s="61">
        <f t="shared" si="0"/>
        <v>18</v>
      </c>
    </row>
    <row r="9" spans="1:27" ht="14.25" customHeight="1">
      <c r="A9" s="61" t="s">
        <v>1093</v>
      </c>
      <c r="B9" s="61">
        <f>+'4x100 - ALL'!B59</f>
        <v>0</v>
      </c>
      <c r="C9" s="61">
        <f>+'4x100 - ALL'!C59</f>
        <v>0</v>
      </c>
      <c r="D9" s="61">
        <f>+'4x100 - ALL'!D59</f>
        <v>6</v>
      </c>
      <c r="E9" s="61">
        <f>+'4x100 - ALL'!E59</f>
        <v>0</v>
      </c>
      <c r="F9" s="61">
        <f>+'4x100 - ALL'!F59</f>
        <v>0</v>
      </c>
      <c r="G9" s="61">
        <f>+'4x100 - ALL'!G59</f>
        <v>3</v>
      </c>
      <c r="H9" s="61">
        <f>+'4x100 - ALL'!H59</f>
        <v>0</v>
      </c>
      <c r="I9" s="61">
        <f>+'4x100 - ALL'!I59</f>
        <v>10</v>
      </c>
      <c r="J9" s="61">
        <f>+'4x100 - ALL'!J59</f>
        <v>0</v>
      </c>
      <c r="K9" s="61">
        <f>+'4x100 - ALL'!K59</f>
        <v>0</v>
      </c>
      <c r="L9" s="61">
        <f>+'4x100 - ALL'!L59</f>
        <v>0</v>
      </c>
      <c r="M9" s="61">
        <f>+'4x100 - ALL'!M59</f>
        <v>0</v>
      </c>
      <c r="N9" s="61">
        <f>+'4x100 - ALL'!N59</f>
        <v>0</v>
      </c>
      <c r="O9" s="61">
        <f>+'4x100 - ALL'!O59</f>
        <v>8</v>
      </c>
      <c r="P9" s="61">
        <f>+'4x100 - ALL'!P59</f>
        <v>4</v>
      </c>
      <c r="Q9" s="61">
        <f>+'4x100 - ALL'!Q59</f>
        <v>0</v>
      </c>
      <c r="R9" s="61">
        <f>+'4x100 - ALL'!R59</f>
        <v>5</v>
      </c>
      <c r="S9" s="61">
        <f>+'4x100 - ALL'!S59</f>
        <v>0</v>
      </c>
      <c r="T9" s="61">
        <f>+'4x100 - ALL'!T59</f>
        <v>0</v>
      </c>
      <c r="U9" s="61">
        <f>+'4x100 - ALL'!U59</f>
        <v>0</v>
      </c>
      <c r="V9" s="61">
        <f>+'4x100 - ALL'!V59</f>
        <v>0</v>
      </c>
      <c r="W9" s="61">
        <f>+'4x100 - ALL'!W59</f>
        <v>0</v>
      </c>
      <c r="X9" s="61">
        <f>+'4x100 - ALL'!X59</f>
        <v>0</v>
      </c>
      <c r="Y9" s="61">
        <f t="shared" si="0"/>
        <v>36</v>
      </c>
    </row>
    <row r="10" spans="1:27" ht="14.25" customHeight="1">
      <c r="A10" s="61" t="s">
        <v>1094</v>
      </c>
      <c r="B10" s="61">
        <f>+'4x400 - ALL'!B20</f>
        <v>0</v>
      </c>
      <c r="C10" s="61">
        <f>+'4x400 - ALL'!C20</f>
        <v>0</v>
      </c>
      <c r="D10" s="61">
        <f>+'4x400 - ALL'!D20</f>
        <v>0</v>
      </c>
      <c r="E10" s="61">
        <f>+'4x400 - ALL'!E20</f>
        <v>0</v>
      </c>
      <c r="F10" s="61">
        <f>+'4x400 - ALL'!F20</f>
        <v>0</v>
      </c>
      <c r="G10" s="61">
        <f>+'4x400 - ALL'!G20</f>
        <v>8</v>
      </c>
      <c r="H10" s="61">
        <f>+'4x400 - ALL'!H20</f>
        <v>0</v>
      </c>
      <c r="I10" s="61">
        <f>+'4x400 - ALL'!I20</f>
        <v>10</v>
      </c>
      <c r="J10" s="61">
        <f>+'4x400 - ALL'!J20</f>
        <v>0</v>
      </c>
      <c r="K10" s="61">
        <f>+'4x400 - ALL'!K20</f>
        <v>0</v>
      </c>
      <c r="L10" s="61">
        <f>+'4x400 - ALL'!L20</f>
        <v>0</v>
      </c>
      <c r="M10" s="61">
        <f>+'4x400 - ALL'!M20</f>
        <v>0</v>
      </c>
      <c r="N10" s="61">
        <f>+'4x400 - ALL'!N20</f>
        <v>0</v>
      </c>
      <c r="O10" s="61">
        <f>+'4x400 - ALL'!O20</f>
        <v>0</v>
      </c>
      <c r="P10" s="61">
        <f>+'4x400 - ALL'!P20</f>
        <v>0</v>
      </c>
      <c r="Q10" s="61">
        <f>+'4x400 - ALL'!Q20</f>
        <v>0</v>
      </c>
      <c r="R10" s="61">
        <f>+'4x400 - ALL'!R20</f>
        <v>0</v>
      </c>
      <c r="S10" s="61">
        <f>+'4x400 - ALL'!S20</f>
        <v>0</v>
      </c>
      <c r="T10" s="61">
        <f>+'4x400 - ALL'!T20</f>
        <v>0</v>
      </c>
      <c r="U10" s="61">
        <f>+'4x400 - ALL'!U20</f>
        <v>0</v>
      </c>
      <c r="V10" s="61">
        <f>+'4x400 - ALL'!V20</f>
        <v>0</v>
      </c>
      <c r="W10" s="61">
        <f>+'4x400 - ALL'!W20</f>
        <v>0</v>
      </c>
      <c r="X10" s="61">
        <f>+'4x400 - ALL'!X20</f>
        <v>0</v>
      </c>
      <c r="Y10" s="61">
        <f t="shared" si="0"/>
        <v>18</v>
      </c>
    </row>
    <row r="11" spans="1:27" ht="14.25" customHeight="1">
      <c r="A11" s="61" t="s">
        <v>1095</v>
      </c>
      <c r="B11" s="61">
        <f>+'SHOT PUT'!B61</f>
        <v>0</v>
      </c>
      <c r="C11" s="61">
        <f>+'SHOT PUT'!C61</f>
        <v>0</v>
      </c>
      <c r="D11" s="61">
        <f>+'SHOT PUT'!D61</f>
        <v>0</v>
      </c>
      <c r="E11" s="61">
        <f>+'SHOT PUT'!E61</f>
        <v>0</v>
      </c>
      <c r="F11" s="61">
        <f>+'SHOT PUT'!F61</f>
        <v>0</v>
      </c>
      <c r="G11" s="61">
        <f>+'SHOT PUT'!G61</f>
        <v>8</v>
      </c>
      <c r="H11" s="61">
        <f>+'SHOT PUT'!H61</f>
        <v>0</v>
      </c>
      <c r="I11" s="61">
        <f>+'SHOT PUT'!I61</f>
        <v>4</v>
      </c>
      <c r="J11" s="61">
        <f>+'SHOT PUT'!J61</f>
        <v>0</v>
      </c>
      <c r="K11" s="61">
        <f>+'SHOT PUT'!K61</f>
        <v>0</v>
      </c>
      <c r="L11" s="61">
        <f>+'SHOT PUT'!L61</f>
        <v>0</v>
      </c>
      <c r="M11" s="61">
        <f>+'SHOT PUT'!M61</f>
        <v>0</v>
      </c>
      <c r="N11" s="61">
        <f>+'SHOT PUT'!N61</f>
        <v>0</v>
      </c>
      <c r="O11" s="61">
        <f>+'SHOT PUT'!O61</f>
        <v>0</v>
      </c>
      <c r="P11" s="61">
        <f>+'SHOT PUT'!P61</f>
        <v>27</v>
      </c>
      <c r="Q11" s="61">
        <f>+'SHOT PUT'!Q61</f>
        <v>0</v>
      </c>
      <c r="R11" s="61">
        <f>+'SHOT PUT'!R61</f>
        <v>0</v>
      </c>
      <c r="S11" s="61">
        <f>+'SHOT PUT'!S61</f>
        <v>0</v>
      </c>
      <c r="T11" s="61">
        <f>+'SHOT PUT'!T61</f>
        <v>0</v>
      </c>
      <c r="U11" s="61">
        <f>+'SHOT PUT'!U61</f>
        <v>0</v>
      </c>
      <c r="V11" s="61">
        <f>+'SHOT PUT'!V61</f>
        <v>0</v>
      </c>
      <c r="W11" s="61">
        <f>+'SHOT PUT'!W61</f>
        <v>0</v>
      </c>
      <c r="X11" s="61">
        <f>+'SHOT PUT'!X61</f>
        <v>0</v>
      </c>
      <c r="Y11" s="61">
        <f t="shared" si="0"/>
        <v>39</v>
      </c>
    </row>
    <row r="12" spans="1:27" ht="14.25" customHeight="1">
      <c r="A12" s="61" t="s">
        <v>1096</v>
      </c>
      <c r="B12" s="61">
        <f>+'Turbo Jav'!B126</f>
        <v>0</v>
      </c>
      <c r="C12" s="61">
        <f>+'Turbo Jav'!C126</f>
        <v>0</v>
      </c>
      <c r="D12" s="61">
        <f>+'Turbo Jav'!D126</f>
        <v>8</v>
      </c>
      <c r="E12" s="61">
        <f>+'Turbo Jav'!E126</f>
        <v>0</v>
      </c>
      <c r="F12" s="61">
        <f>+'Turbo Jav'!F126</f>
        <v>0</v>
      </c>
      <c r="G12" s="61">
        <f>+'Turbo Jav'!G126</f>
        <v>4</v>
      </c>
      <c r="H12" s="61">
        <f>+'Turbo Jav'!H126</f>
        <v>0</v>
      </c>
      <c r="I12" s="61">
        <f>+'Turbo Jav'!I126</f>
        <v>10</v>
      </c>
      <c r="J12" s="61">
        <f>+'Turbo Jav'!J126</f>
        <v>0</v>
      </c>
      <c r="K12" s="61">
        <f>+'Turbo Jav'!K126</f>
        <v>0</v>
      </c>
      <c r="L12" s="61">
        <f>+'Turbo Jav'!L126</f>
        <v>0</v>
      </c>
      <c r="M12" s="61">
        <f>+'Turbo Jav'!M126</f>
        <v>0</v>
      </c>
      <c r="N12" s="61">
        <f>+'Turbo Jav'!N126</f>
        <v>0</v>
      </c>
      <c r="O12" s="61">
        <f>+'Turbo Jav'!O126</f>
        <v>4</v>
      </c>
      <c r="P12" s="61">
        <f>+'Turbo Jav'!P126</f>
        <v>13</v>
      </c>
      <c r="Q12" s="61">
        <f>+'Turbo Jav'!Q126</f>
        <v>0</v>
      </c>
      <c r="R12" s="61">
        <f>+'Turbo Jav'!R126</f>
        <v>0</v>
      </c>
      <c r="S12" s="61">
        <f>+'Turbo Jav'!S126</f>
        <v>0</v>
      </c>
      <c r="T12" s="61">
        <f>+'Turbo Jav'!T126</f>
        <v>0</v>
      </c>
      <c r="U12" s="61">
        <f>+'Turbo Jav'!U126</f>
        <v>0</v>
      </c>
      <c r="V12" s="61">
        <f>+'Turbo Jav'!V126</f>
        <v>0</v>
      </c>
      <c r="W12" s="61">
        <f>+'Turbo Jav'!W126</f>
        <v>0</v>
      </c>
      <c r="X12" s="61">
        <f>+'Turbo Jav'!X126</f>
        <v>0</v>
      </c>
      <c r="Y12" s="61">
        <f t="shared" si="0"/>
        <v>39</v>
      </c>
    </row>
    <row r="13" spans="1:27" ht="14.25" customHeight="1">
      <c r="A13" s="61" t="s">
        <v>1097</v>
      </c>
      <c r="B13" s="61">
        <f>+'LONG JUMP'!B207</f>
        <v>0</v>
      </c>
      <c r="C13" s="61">
        <f>+'LONG JUMP'!C207</f>
        <v>0</v>
      </c>
      <c r="D13" s="61">
        <f>+'LONG JUMP'!D207</f>
        <v>7</v>
      </c>
      <c r="E13" s="61">
        <f>+'LONG JUMP'!E207</f>
        <v>0</v>
      </c>
      <c r="F13" s="61">
        <f>+'LONG JUMP'!F207</f>
        <v>0</v>
      </c>
      <c r="G13" s="61">
        <f>+'LONG JUMP'!G207</f>
        <v>12</v>
      </c>
      <c r="H13" s="61">
        <f>+'LONG JUMP'!H207</f>
        <v>0</v>
      </c>
      <c r="I13" s="61">
        <f>+'LONG JUMP'!I207</f>
        <v>2</v>
      </c>
      <c r="J13" s="61">
        <f>+'LONG JUMP'!J207</f>
        <v>0</v>
      </c>
      <c r="K13" s="61">
        <f>+'LONG JUMP'!K207</f>
        <v>0</v>
      </c>
      <c r="L13" s="61">
        <f>+'LONG JUMP'!L207</f>
        <v>0</v>
      </c>
      <c r="M13" s="61">
        <f>+'LONG JUMP'!M207</f>
        <v>0</v>
      </c>
      <c r="N13" s="61">
        <f>+'LONG JUMP'!N207</f>
        <v>0</v>
      </c>
      <c r="O13" s="61">
        <f>+'LONG JUMP'!O207</f>
        <v>7</v>
      </c>
      <c r="P13" s="61">
        <f>+'LONG JUMP'!P207</f>
        <v>1</v>
      </c>
      <c r="Q13" s="61">
        <f>+'LONG JUMP'!Q207</f>
        <v>0</v>
      </c>
      <c r="R13" s="61">
        <f>+'LONG JUMP'!R207</f>
        <v>10</v>
      </c>
      <c r="S13" s="61">
        <f>+'LONG JUMP'!S207</f>
        <v>0</v>
      </c>
      <c r="T13" s="61">
        <f>+'LONG JUMP'!T207</f>
        <v>0</v>
      </c>
      <c r="U13" s="61">
        <f>+'LONG JUMP'!U207</f>
        <v>0</v>
      </c>
      <c r="V13" s="61">
        <f>+'LONG JUMP'!V207</f>
        <v>0</v>
      </c>
      <c r="W13" s="61">
        <f>+'LONG JUMP'!W207</f>
        <v>0</v>
      </c>
      <c r="X13" s="61">
        <f>+'LONG JUMP'!X207</f>
        <v>0</v>
      </c>
      <c r="Y13" s="61">
        <f t="shared" si="0"/>
        <v>39</v>
      </c>
    </row>
    <row r="14" spans="1:27" ht="14.25" customHeight="1">
      <c r="A14" s="146" t="s">
        <v>1098</v>
      </c>
      <c r="B14" s="147">
        <f>SUM(B2:B13)</f>
        <v>0</v>
      </c>
      <c r="C14" s="147">
        <f t="shared" ref="C14:Y14" si="1">SUM(C2:C13)</f>
        <v>0</v>
      </c>
      <c r="D14" s="147">
        <f t="shared" si="1"/>
        <v>41</v>
      </c>
      <c r="E14" s="147">
        <f t="shared" si="1"/>
        <v>0</v>
      </c>
      <c r="F14" s="147">
        <f t="shared" si="1"/>
        <v>0</v>
      </c>
      <c r="G14" s="147">
        <f t="shared" si="1"/>
        <v>80</v>
      </c>
      <c r="H14" s="147">
        <f t="shared" si="1"/>
        <v>0</v>
      </c>
      <c r="I14" s="147">
        <f t="shared" si="1"/>
        <v>123</v>
      </c>
      <c r="J14" s="147">
        <f t="shared" si="1"/>
        <v>0</v>
      </c>
      <c r="K14" s="147">
        <f t="shared" si="1"/>
        <v>0</v>
      </c>
      <c r="L14" s="147">
        <f t="shared" si="1"/>
        <v>0</v>
      </c>
      <c r="M14" s="147">
        <f t="shared" si="1"/>
        <v>0</v>
      </c>
      <c r="N14" s="147">
        <f t="shared" si="1"/>
        <v>0</v>
      </c>
      <c r="O14" s="147">
        <f t="shared" si="1"/>
        <v>44</v>
      </c>
      <c r="P14" s="147">
        <f t="shared" si="1"/>
        <v>53</v>
      </c>
      <c r="Q14" s="147">
        <f t="shared" si="1"/>
        <v>0</v>
      </c>
      <c r="R14" s="147">
        <f t="shared" si="1"/>
        <v>55</v>
      </c>
      <c r="S14" s="147">
        <f t="shared" si="1"/>
        <v>0</v>
      </c>
      <c r="T14" s="147">
        <f t="shared" si="1"/>
        <v>0</v>
      </c>
      <c r="U14" s="147">
        <f t="shared" si="1"/>
        <v>14</v>
      </c>
      <c r="V14" s="147">
        <f t="shared" si="1"/>
        <v>0</v>
      </c>
      <c r="W14" s="147">
        <f t="shared" ref="W14" si="2">SUM(W2:W13)</f>
        <v>0</v>
      </c>
      <c r="X14" s="147">
        <f t="shared" si="1"/>
        <v>0</v>
      </c>
      <c r="Y14" s="147">
        <f t="shared" si="1"/>
        <v>410</v>
      </c>
    </row>
    <row r="15" spans="1:27" ht="14.25" customHeight="1"/>
    <row r="16" spans="1:27" ht="14.25" customHeight="1">
      <c r="A16" s="61" t="s">
        <v>1099</v>
      </c>
      <c r="B16" s="148">
        <f>+'100- All'!B206</f>
        <v>0</v>
      </c>
      <c r="C16" s="148">
        <f>+'100- All'!C206</f>
        <v>0</v>
      </c>
      <c r="D16" s="148">
        <f>+'100- All'!D206</f>
        <v>0</v>
      </c>
      <c r="E16" s="148">
        <f>+'100- All'!E206</f>
        <v>0</v>
      </c>
      <c r="F16" s="148">
        <f>+'100- All'!F206</f>
        <v>0</v>
      </c>
      <c r="G16" s="148">
        <f>+'100- All'!G206</f>
        <v>10</v>
      </c>
      <c r="H16" s="148">
        <f>+'100- All'!H206</f>
        <v>0</v>
      </c>
      <c r="I16" s="148">
        <f>+'100- All'!I206</f>
        <v>21</v>
      </c>
      <c r="J16" s="148">
        <f>+'100- All'!J206</f>
        <v>0</v>
      </c>
      <c r="K16" s="148">
        <f>+'100- All'!K206</f>
        <v>0</v>
      </c>
      <c r="L16" s="148">
        <f>+'100- All'!L206</f>
        <v>0</v>
      </c>
      <c r="M16" s="148">
        <f>+'100- All'!M206</f>
        <v>0</v>
      </c>
      <c r="N16" s="148">
        <f>+'100- All'!N206</f>
        <v>0</v>
      </c>
      <c r="O16" s="148">
        <f>+'100- All'!O206</f>
        <v>1</v>
      </c>
      <c r="P16" s="148">
        <f>+'100- All'!P206</f>
        <v>0</v>
      </c>
      <c r="Q16" s="148">
        <f>+'100- All'!Q206</f>
        <v>0</v>
      </c>
      <c r="R16" s="148">
        <f>+'100- All'!R206</f>
        <v>0</v>
      </c>
      <c r="S16" s="148">
        <f>+'100- All'!S206</f>
        <v>0</v>
      </c>
      <c r="T16" s="148">
        <f>+'100- All'!T206</f>
        <v>0</v>
      </c>
      <c r="U16" s="148">
        <f>+'100- All'!U206</f>
        <v>7</v>
      </c>
      <c r="V16" s="148">
        <f>+'100- All'!V206</f>
        <v>0</v>
      </c>
      <c r="W16" s="148">
        <f>+'100- All'!W206</f>
        <v>0</v>
      </c>
      <c r="X16" s="148">
        <f>+'100- All'!X206</f>
        <v>0</v>
      </c>
      <c r="Y16" s="148">
        <f t="shared" ref="Y16:Y27" si="3">SUM(B16:X16)</f>
        <v>39</v>
      </c>
    </row>
    <row r="17" spans="1:25" ht="14.25" customHeight="1">
      <c r="A17" s="61" t="s">
        <v>1100</v>
      </c>
      <c r="B17" s="148">
        <f>+'200 - All'!B160</f>
        <v>0</v>
      </c>
      <c r="C17" s="148">
        <f>+'200 - All'!C160</f>
        <v>0</v>
      </c>
      <c r="D17" s="148">
        <f>+'200 - All'!D160</f>
        <v>0</v>
      </c>
      <c r="E17" s="148">
        <f>+'200 - All'!E160</f>
        <v>0</v>
      </c>
      <c r="F17" s="148">
        <f>+'200 - All'!F160</f>
        <v>0</v>
      </c>
      <c r="G17" s="148">
        <f>+'200 - All'!G160</f>
        <v>5</v>
      </c>
      <c r="H17" s="148">
        <f>+'200 - All'!H160</f>
        <v>0</v>
      </c>
      <c r="I17" s="148">
        <f>+'200 - All'!I160</f>
        <v>25</v>
      </c>
      <c r="J17" s="148">
        <f>+'200 - All'!J160</f>
        <v>0</v>
      </c>
      <c r="K17" s="148">
        <f>+'200 - All'!K160</f>
        <v>0</v>
      </c>
      <c r="L17" s="148">
        <f>+'200 - All'!L160</f>
        <v>0</v>
      </c>
      <c r="M17" s="148">
        <f>+'200 - All'!M160</f>
        <v>0</v>
      </c>
      <c r="N17" s="148">
        <f>+'200 - All'!N160</f>
        <v>0</v>
      </c>
      <c r="O17" s="148">
        <f>+'200 - All'!O160</f>
        <v>0</v>
      </c>
      <c r="P17" s="148">
        <f>+'200 - All'!P160</f>
        <v>0</v>
      </c>
      <c r="Q17" s="148">
        <f>+'200 - All'!Q160</f>
        <v>0</v>
      </c>
      <c r="R17" s="148">
        <f>+'200 - All'!R160</f>
        <v>8</v>
      </c>
      <c r="S17" s="148">
        <f>+'200 - All'!S160</f>
        <v>0</v>
      </c>
      <c r="T17" s="148">
        <f>+'200 - All'!T160</f>
        <v>0</v>
      </c>
      <c r="U17" s="148">
        <f>+'200 - All'!U160</f>
        <v>0</v>
      </c>
      <c r="V17" s="148">
        <f>+'200 - All'!V160</f>
        <v>0</v>
      </c>
      <c r="W17" s="148">
        <f>+'200 - All'!W160</f>
        <v>0</v>
      </c>
      <c r="X17" s="148">
        <f>+'200 - All'!X160</f>
        <v>1</v>
      </c>
      <c r="Y17" s="148">
        <f t="shared" si="3"/>
        <v>39</v>
      </c>
    </row>
    <row r="18" spans="1:25" ht="14.25" customHeight="1">
      <c r="A18" s="61" t="s">
        <v>1101</v>
      </c>
      <c r="B18" s="148">
        <f>+'400 - All'!B112</f>
        <v>0</v>
      </c>
      <c r="C18" s="148">
        <f>+'400 - All'!C112</f>
        <v>0</v>
      </c>
      <c r="D18" s="148">
        <f>+'400 - All'!D112</f>
        <v>0</v>
      </c>
      <c r="E18" s="148">
        <f>+'400 - All'!E112</f>
        <v>0</v>
      </c>
      <c r="F18" s="148">
        <f>+'400 - All'!F112</f>
        <v>0</v>
      </c>
      <c r="G18" s="148">
        <f>+'400 - All'!G112</f>
        <v>16</v>
      </c>
      <c r="H18" s="148">
        <f>+'400 - All'!H112</f>
        <v>0</v>
      </c>
      <c r="I18" s="148">
        <f>+'400 - All'!I112</f>
        <v>10</v>
      </c>
      <c r="J18" s="148">
        <f>+'400 - All'!J112</f>
        <v>0</v>
      </c>
      <c r="K18" s="148">
        <f>+'400 - All'!K112</f>
        <v>0</v>
      </c>
      <c r="L18" s="148">
        <f>+'400 - All'!L112</f>
        <v>0</v>
      </c>
      <c r="M18" s="148">
        <f>+'400 - All'!M112</f>
        <v>0</v>
      </c>
      <c r="N18" s="148">
        <f>+'400 - All'!N112</f>
        <v>0</v>
      </c>
      <c r="O18" s="148">
        <f>+'400 - All'!O112</f>
        <v>3</v>
      </c>
      <c r="P18" s="148">
        <f>+'400 - All'!P112</f>
        <v>4</v>
      </c>
      <c r="Q18" s="148">
        <f>+'400 - All'!Q112</f>
        <v>0</v>
      </c>
      <c r="R18" s="148">
        <f>+'400 - All'!R112</f>
        <v>5</v>
      </c>
      <c r="S18" s="148">
        <f>+'400 - All'!S112</f>
        <v>0</v>
      </c>
      <c r="T18" s="148">
        <f>+'400 - All'!T112</f>
        <v>0</v>
      </c>
      <c r="U18" s="148">
        <f>+'400 - All'!U112</f>
        <v>0</v>
      </c>
      <c r="V18" s="148">
        <f>+'400 - All'!V112</f>
        <v>0</v>
      </c>
      <c r="W18" s="148">
        <f>+'400 - All'!W112</f>
        <v>0</v>
      </c>
      <c r="X18" s="148">
        <f>+'400 - All'!X112</f>
        <v>0</v>
      </c>
      <c r="Y18" s="148">
        <f t="shared" si="3"/>
        <v>38</v>
      </c>
    </row>
    <row r="19" spans="1:25" ht="14.25" customHeight="1">
      <c r="A19" s="61" t="s">
        <v>1102</v>
      </c>
      <c r="B19" s="148">
        <f>+'800 - ALL'!B57</f>
        <v>0</v>
      </c>
      <c r="C19" s="148">
        <f>+'800 - ALL'!C57</f>
        <v>0</v>
      </c>
      <c r="D19" s="148">
        <f>+'800 - ALL'!D57</f>
        <v>0</v>
      </c>
      <c r="E19" s="148">
        <f>+'800 - ALL'!E57</f>
        <v>0</v>
      </c>
      <c r="F19" s="148">
        <f>+'800 - ALL'!F57</f>
        <v>0</v>
      </c>
      <c r="G19" s="148">
        <f>+'800 - ALL'!G57</f>
        <v>15</v>
      </c>
      <c r="H19" s="148">
        <f>+'800 - ALL'!H57</f>
        <v>0</v>
      </c>
      <c r="I19" s="148">
        <f>+'800 - ALL'!I57</f>
        <v>8</v>
      </c>
      <c r="J19" s="148">
        <f>+'800 - ALL'!J57</f>
        <v>0</v>
      </c>
      <c r="K19" s="148">
        <f>+'800 - ALL'!K57</f>
        <v>0</v>
      </c>
      <c r="L19" s="148">
        <f>+'800 - ALL'!L57</f>
        <v>0</v>
      </c>
      <c r="M19" s="148">
        <f>+'800 - ALL'!M57</f>
        <v>0</v>
      </c>
      <c r="N19" s="148">
        <f>+'800 - ALL'!N57</f>
        <v>0</v>
      </c>
      <c r="O19" s="148">
        <f>+'800 - ALL'!O57</f>
        <v>0</v>
      </c>
      <c r="P19" s="148">
        <f>+'800 - ALL'!P57</f>
        <v>8</v>
      </c>
      <c r="Q19" s="148">
        <f>+'800 - ALL'!Q57</f>
        <v>0</v>
      </c>
      <c r="R19" s="148">
        <f>+'800 - ALL'!R57</f>
        <v>0</v>
      </c>
      <c r="S19" s="148">
        <f>+'800 - ALL'!S57</f>
        <v>0</v>
      </c>
      <c r="T19" s="148">
        <f>+'800 - ALL'!T57</f>
        <v>0</v>
      </c>
      <c r="U19" s="148">
        <f>+'800 - ALL'!U57</f>
        <v>7</v>
      </c>
      <c r="V19" s="148">
        <f>+'800 - ALL'!V57</f>
        <v>0</v>
      </c>
      <c r="W19" s="148">
        <f>+'800 - ALL'!W57</f>
        <v>0</v>
      </c>
      <c r="X19" s="148">
        <f>+'800 - ALL'!X57</f>
        <v>0</v>
      </c>
      <c r="Y19" s="148">
        <f t="shared" si="3"/>
        <v>38</v>
      </c>
    </row>
    <row r="20" spans="1:25" ht="14.25" customHeight="1">
      <c r="A20" s="61" t="s">
        <v>1103</v>
      </c>
      <c r="B20" s="148">
        <f>+'1600mm - ALL'!B54</f>
        <v>0</v>
      </c>
      <c r="C20" s="148">
        <f>+'1600mm - ALL'!C54</f>
        <v>0</v>
      </c>
      <c r="D20" s="148">
        <f>+'1600mm - ALL'!D54</f>
        <v>0</v>
      </c>
      <c r="E20" s="148">
        <f>+'1600mm - ALL'!E54</f>
        <v>0</v>
      </c>
      <c r="F20" s="148">
        <f>+'1600mm - ALL'!F54</f>
        <v>0</v>
      </c>
      <c r="G20" s="148">
        <f>+'1600mm - ALL'!G54</f>
        <v>8</v>
      </c>
      <c r="H20" s="148">
        <f>+'1600mm - ALL'!H54</f>
        <v>0</v>
      </c>
      <c r="I20" s="148">
        <f>+'1600mm - ALL'!I54</f>
        <v>16</v>
      </c>
      <c r="J20" s="148">
        <f>+'1600mm - ALL'!J54</f>
        <v>0</v>
      </c>
      <c r="K20" s="148">
        <f>+'1600mm - ALL'!K54</f>
        <v>0</v>
      </c>
      <c r="L20" s="148">
        <f>+'1600mm - ALL'!L54</f>
        <v>0</v>
      </c>
      <c r="M20" s="148">
        <f>+'1600mm - ALL'!M54</f>
        <v>0</v>
      </c>
      <c r="N20" s="148">
        <f>+'1600mm - ALL'!N54</f>
        <v>0</v>
      </c>
      <c r="O20" s="148">
        <f>+'1600mm - ALL'!O54</f>
        <v>0</v>
      </c>
      <c r="P20" s="148">
        <f>+'1600mm - ALL'!P54</f>
        <v>5</v>
      </c>
      <c r="Q20" s="148">
        <f>+'1600mm - ALL'!Q54</f>
        <v>0</v>
      </c>
      <c r="R20" s="148">
        <f>+'1600mm - ALL'!R54</f>
        <v>9</v>
      </c>
      <c r="S20" s="148">
        <f>+'1600mm - ALL'!S54</f>
        <v>0</v>
      </c>
      <c r="T20" s="148">
        <f>+'1600mm - ALL'!T54</f>
        <v>0</v>
      </c>
      <c r="U20" s="148">
        <f>+'1600mm - ALL'!U54</f>
        <v>1</v>
      </c>
      <c r="V20" s="148">
        <f>+'1600mm - ALL'!V54</f>
        <v>0</v>
      </c>
      <c r="W20" s="148">
        <f>+'1600mm - ALL'!W54</f>
        <v>0</v>
      </c>
      <c r="X20" s="148">
        <f>+'1600mm - ALL'!X54</f>
        <v>0</v>
      </c>
      <c r="Y20" s="148">
        <f t="shared" si="3"/>
        <v>39</v>
      </c>
    </row>
    <row r="21" spans="1:25" ht="14.25" customHeight="1">
      <c r="A21" s="61" t="s">
        <v>1104</v>
      </c>
      <c r="B21" s="148">
        <f>+'3200-ALL'!B30</f>
        <v>0</v>
      </c>
      <c r="C21" s="148">
        <f>+'3200-ALL'!C30</f>
        <v>0</v>
      </c>
      <c r="D21" s="148">
        <f>+'3200-ALL'!D30</f>
        <v>0</v>
      </c>
      <c r="E21" s="148">
        <f>+'3200-ALL'!E30</f>
        <v>0</v>
      </c>
      <c r="F21" s="148">
        <f>+'3200-ALL'!F30</f>
        <v>0</v>
      </c>
      <c r="G21" s="148">
        <f>+'3200-ALL'!G30</f>
        <v>8</v>
      </c>
      <c r="H21" s="148">
        <f>+'3200-ALL'!H30</f>
        <v>0</v>
      </c>
      <c r="I21" s="148">
        <f>+'3200-ALL'!I30</f>
        <v>16</v>
      </c>
      <c r="J21" s="148">
        <f>+'3200-ALL'!J30</f>
        <v>0</v>
      </c>
      <c r="K21" s="148">
        <f>+'3200-ALL'!K30</f>
        <v>0</v>
      </c>
      <c r="L21" s="148">
        <f>+'3200-ALL'!L30</f>
        <v>0</v>
      </c>
      <c r="M21" s="148">
        <f>+'3200-ALL'!M30</f>
        <v>0</v>
      </c>
      <c r="N21" s="148">
        <f>+'3200-ALL'!N30</f>
        <v>0</v>
      </c>
      <c r="O21" s="148">
        <f>+'3200-ALL'!O30</f>
        <v>0</v>
      </c>
      <c r="P21" s="148">
        <f>+'3200-ALL'!P30</f>
        <v>0</v>
      </c>
      <c r="Q21" s="148">
        <f>+'3200-ALL'!Q30</f>
        <v>0</v>
      </c>
      <c r="R21" s="148">
        <f>+'3200-ALL'!R30</f>
        <v>5</v>
      </c>
      <c r="S21" s="148">
        <f>+'3200-ALL'!S30</f>
        <v>0</v>
      </c>
      <c r="T21" s="148">
        <f>+'3200-ALL'!T30</f>
        <v>0</v>
      </c>
      <c r="U21" s="148">
        <f>+'3200-ALL'!U30</f>
        <v>4</v>
      </c>
      <c r="V21" s="148">
        <f>+'3200-ALL'!V30</f>
        <v>0</v>
      </c>
      <c r="W21" s="148">
        <f>+'3200-ALL'!W30</f>
        <v>0</v>
      </c>
      <c r="X21" s="148">
        <f>+'3200-ALL'!X30</f>
        <v>0</v>
      </c>
      <c r="Y21" s="148">
        <f t="shared" si="3"/>
        <v>33</v>
      </c>
    </row>
    <row r="22" spans="1:25" ht="14.25" customHeight="1">
      <c r="A22" s="61" t="s">
        <v>1105</v>
      </c>
      <c r="B22" s="61">
        <f>+'4X800r'!B19</f>
        <v>0</v>
      </c>
      <c r="C22" s="61">
        <f>+'4X800r'!C19</f>
        <v>0</v>
      </c>
      <c r="D22" s="61">
        <f>+'4X800r'!D19</f>
        <v>0</v>
      </c>
      <c r="E22" s="61">
        <f>+'4X800r'!E19</f>
        <v>0</v>
      </c>
      <c r="F22" s="61">
        <f>+'4X800r'!F19</f>
        <v>0</v>
      </c>
      <c r="G22" s="61">
        <f>+'4X800r'!G19</f>
        <v>10</v>
      </c>
      <c r="H22" s="61">
        <f>+'4X800r'!H19</f>
        <v>0</v>
      </c>
      <c r="I22" s="61">
        <f>+'4X800r'!I19</f>
        <v>8</v>
      </c>
      <c r="J22" s="61">
        <f>+'4X800r'!J19</f>
        <v>0</v>
      </c>
      <c r="K22" s="61">
        <f>+'4X800r'!K19</f>
        <v>0</v>
      </c>
      <c r="L22" s="61">
        <f>+'4X800r'!L19</f>
        <v>0</v>
      </c>
      <c r="M22" s="61">
        <f>+'4X800r'!M19</f>
        <v>0</v>
      </c>
      <c r="N22" s="61">
        <f>+'4X800r'!N19</f>
        <v>0</v>
      </c>
      <c r="O22" s="61">
        <f>+'4X800r'!O19</f>
        <v>0</v>
      </c>
      <c r="P22" s="61">
        <f>+'4X800r'!P19</f>
        <v>6</v>
      </c>
      <c r="Q22" s="61">
        <f>+'4X800r'!Q19</f>
        <v>0</v>
      </c>
      <c r="R22" s="61">
        <f>+'4X800r'!R19</f>
        <v>0</v>
      </c>
      <c r="S22" s="61">
        <f>+'4X800r'!S19</f>
        <v>0</v>
      </c>
      <c r="T22" s="61">
        <f>+'4X800r'!T19</f>
        <v>0</v>
      </c>
      <c r="U22" s="61">
        <f>+'4X800r'!U19</f>
        <v>0</v>
      </c>
      <c r="V22" s="61">
        <f>+'4X800r'!V19</f>
        <v>0</v>
      </c>
      <c r="W22" s="61">
        <f>+'4X800r'!W19</f>
        <v>0</v>
      </c>
      <c r="X22" s="61">
        <f>+'4X800r'!X19</f>
        <v>0</v>
      </c>
      <c r="Y22" s="61">
        <f t="shared" si="3"/>
        <v>24</v>
      </c>
    </row>
    <row r="23" spans="1:25" ht="14.25" customHeight="1">
      <c r="A23" s="61" t="s">
        <v>1106</v>
      </c>
      <c r="B23" s="148">
        <f>+'4x100 - ALL'!B60</f>
        <v>0</v>
      </c>
      <c r="C23" s="148">
        <f>+'4x100 - ALL'!C60</f>
        <v>0</v>
      </c>
      <c r="D23" s="148">
        <f>+'4x100 - ALL'!D60</f>
        <v>0</v>
      </c>
      <c r="E23" s="148">
        <f>+'4x100 - ALL'!E60</f>
        <v>0</v>
      </c>
      <c r="F23" s="148">
        <f>+'4x100 - ALL'!F60</f>
        <v>0</v>
      </c>
      <c r="G23" s="148">
        <f>+'4x100 - ALL'!G60</f>
        <v>5</v>
      </c>
      <c r="H23" s="148">
        <f>+'4x100 - ALL'!H60</f>
        <v>0</v>
      </c>
      <c r="I23" s="148">
        <f>+'4x100 - ALL'!I60</f>
        <v>10</v>
      </c>
      <c r="J23" s="148">
        <f>+'4x100 - ALL'!J60</f>
        <v>0</v>
      </c>
      <c r="K23" s="148">
        <f>+'4x100 - ALL'!K60</f>
        <v>0</v>
      </c>
      <c r="L23" s="148">
        <f>+'4x100 - ALL'!L60</f>
        <v>0</v>
      </c>
      <c r="M23" s="148">
        <f>+'4x100 - ALL'!M60</f>
        <v>0</v>
      </c>
      <c r="N23" s="148">
        <f>+'4x100 - ALL'!N60</f>
        <v>0</v>
      </c>
      <c r="O23" s="148">
        <f>+'4x100 - ALL'!O60</f>
        <v>0</v>
      </c>
      <c r="P23" s="148">
        <f>+'4x100 - ALL'!P60</f>
        <v>4</v>
      </c>
      <c r="Q23" s="148">
        <f>+'4x100 - ALL'!Q60</f>
        <v>0</v>
      </c>
      <c r="R23" s="148">
        <f>+'4x100 - ALL'!R60</f>
        <v>6</v>
      </c>
      <c r="S23" s="148">
        <f>+'4x100 - ALL'!S60</f>
        <v>0</v>
      </c>
      <c r="T23" s="148">
        <f>+'4x100 - ALL'!T60</f>
        <v>0</v>
      </c>
      <c r="U23" s="148">
        <f>+'4x100 - ALL'!U60</f>
        <v>8</v>
      </c>
      <c r="V23" s="148">
        <f>+'4x100 - ALL'!V60</f>
        <v>0</v>
      </c>
      <c r="W23" s="148">
        <f>+'4x100 - ALL'!W60</f>
        <v>0</v>
      </c>
      <c r="X23" s="148">
        <f>+'4x100 - ALL'!X60</f>
        <v>0</v>
      </c>
      <c r="Y23" s="148">
        <f t="shared" si="3"/>
        <v>33</v>
      </c>
    </row>
    <row r="24" spans="1:25" ht="14.25" customHeight="1">
      <c r="A24" s="61" t="s">
        <v>1107</v>
      </c>
      <c r="B24" s="148">
        <f>+'4x400 - ALL'!B21</f>
        <v>0</v>
      </c>
      <c r="C24" s="148">
        <f>+'4x400 - ALL'!C21</f>
        <v>0</v>
      </c>
      <c r="D24" s="148">
        <f>+'4x400 - ALL'!D21</f>
        <v>0</v>
      </c>
      <c r="E24" s="148">
        <f>+'4x400 - ALL'!E21</f>
        <v>0</v>
      </c>
      <c r="F24" s="148">
        <f>+'4x400 - ALL'!F21</f>
        <v>0</v>
      </c>
      <c r="G24" s="148">
        <f>+'4x400 - ALL'!G21</f>
        <v>8</v>
      </c>
      <c r="H24" s="148">
        <f>+'4x400 - ALL'!H21</f>
        <v>0</v>
      </c>
      <c r="I24" s="148">
        <f>+'4x400 - ALL'!I21</f>
        <v>10</v>
      </c>
      <c r="J24" s="148">
        <f>+'4x400 - ALL'!J21</f>
        <v>0</v>
      </c>
      <c r="K24" s="148">
        <f>+'4x400 - ALL'!K21</f>
        <v>0</v>
      </c>
      <c r="L24" s="148">
        <f>+'4x400 - ALL'!L21</f>
        <v>0</v>
      </c>
      <c r="M24" s="148">
        <f>+'4x400 - ALL'!M21</f>
        <v>0</v>
      </c>
      <c r="N24" s="148">
        <f>+'4x400 - ALL'!N21</f>
        <v>0</v>
      </c>
      <c r="O24" s="148">
        <f>+'4x400 - ALL'!O21</f>
        <v>0</v>
      </c>
      <c r="P24" s="148">
        <f>+'4x400 - ALL'!P21</f>
        <v>0</v>
      </c>
      <c r="Q24" s="148">
        <f>+'4x400 - ALL'!Q21</f>
        <v>0</v>
      </c>
      <c r="R24" s="148">
        <f>+'4x400 - ALL'!R21</f>
        <v>0</v>
      </c>
      <c r="S24" s="148">
        <f>+'4x400 - ALL'!S21</f>
        <v>0</v>
      </c>
      <c r="T24" s="148">
        <f>+'4x400 - ALL'!T21</f>
        <v>0</v>
      </c>
      <c r="U24" s="148">
        <f>+'4x400 - ALL'!U21</f>
        <v>0</v>
      </c>
      <c r="V24" s="148">
        <f>+'4x400 - ALL'!V21</f>
        <v>0</v>
      </c>
      <c r="W24" s="148">
        <f>+'4x400 - ALL'!W21</f>
        <v>0</v>
      </c>
      <c r="X24" s="148">
        <f>+'4x400 - ALL'!X21</f>
        <v>0</v>
      </c>
      <c r="Y24" s="148">
        <f t="shared" si="3"/>
        <v>18</v>
      </c>
    </row>
    <row r="25" spans="1:25" ht="14.25" customHeight="1">
      <c r="A25" s="61" t="s">
        <v>1108</v>
      </c>
      <c r="B25" s="148">
        <f>+'SHOT PUT'!B62</f>
        <v>0</v>
      </c>
      <c r="C25" s="148">
        <f>+'SHOT PUT'!C62</f>
        <v>0</v>
      </c>
      <c r="D25" s="148">
        <f>+'SHOT PUT'!D62</f>
        <v>0</v>
      </c>
      <c r="E25" s="148">
        <f>+'SHOT PUT'!E62</f>
        <v>0</v>
      </c>
      <c r="F25" s="148">
        <f>+'SHOT PUT'!F62</f>
        <v>0</v>
      </c>
      <c r="G25" s="148">
        <f>+'SHOT PUT'!G62</f>
        <v>6</v>
      </c>
      <c r="H25" s="148">
        <f>+'SHOT PUT'!H62</f>
        <v>0</v>
      </c>
      <c r="I25" s="148">
        <f>+'SHOT PUT'!I62</f>
        <v>0</v>
      </c>
      <c r="J25" s="148">
        <f>+'SHOT PUT'!J62</f>
        <v>0</v>
      </c>
      <c r="K25" s="148">
        <f>+'SHOT PUT'!K62</f>
        <v>0</v>
      </c>
      <c r="L25" s="148">
        <f>+'SHOT PUT'!L62</f>
        <v>0</v>
      </c>
      <c r="M25" s="148">
        <f>+'SHOT PUT'!M62</f>
        <v>0</v>
      </c>
      <c r="N25" s="148">
        <f>+'SHOT PUT'!N62</f>
        <v>0</v>
      </c>
      <c r="O25" s="148">
        <f>+'SHOT PUT'!O62</f>
        <v>0</v>
      </c>
      <c r="P25" s="148">
        <f>+'SHOT PUT'!P62</f>
        <v>18</v>
      </c>
      <c r="Q25" s="148">
        <f>+'SHOT PUT'!Q62</f>
        <v>0</v>
      </c>
      <c r="R25" s="148">
        <f>+'SHOT PUT'!R62</f>
        <v>0</v>
      </c>
      <c r="S25" s="148">
        <f>+'SHOT PUT'!S62</f>
        <v>0</v>
      </c>
      <c r="T25" s="148">
        <f>+'SHOT PUT'!T62</f>
        <v>0</v>
      </c>
      <c r="U25" s="148">
        <f>+'SHOT PUT'!U62</f>
        <v>0</v>
      </c>
      <c r="V25" s="148">
        <f>+'SHOT PUT'!V62</f>
        <v>0</v>
      </c>
      <c r="W25" s="148">
        <f>+'SHOT PUT'!W62</f>
        <v>0</v>
      </c>
      <c r="X25" s="148">
        <f>+'SHOT PUT'!X62</f>
        <v>15</v>
      </c>
      <c r="Y25" s="148">
        <f t="shared" si="3"/>
        <v>39</v>
      </c>
    </row>
    <row r="26" spans="1:25" ht="14.25" customHeight="1">
      <c r="A26" s="61" t="s">
        <v>1109</v>
      </c>
      <c r="B26" s="148">
        <f>+'Turbo Jav'!B127</f>
        <v>0</v>
      </c>
      <c r="C26" s="148">
        <f>+'Turbo Jav'!C127</f>
        <v>0</v>
      </c>
      <c r="D26" s="148">
        <f>+'Turbo Jav'!D127</f>
        <v>0</v>
      </c>
      <c r="E26" s="148">
        <f>+'Turbo Jav'!E127</f>
        <v>0</v>
      </c>
      <c r="F26" s="148">
        <f>+'Turbo Jav'!F127</f>
        <v>0</v>
      </c>
      <c r="G26" s="148">
        <f>+'Turbo Jav'!G127</f>
        <v>10</v>
      </c>
      <c r="H26" s="148">
        <f>+'Turbo Jav'!H127</f>
        <v>0</v>
      </c>
      <c r="I26" s="148">
        <f>+'Turbo Jav'!I127</f>
        <v>6</v>
      </c>
      <c r="J26" s="148">
        <f>+'Turbo Jav'!J127</f>
        <v>0</v>
      </c>
      <c r="K26" s="148">
        <f>+'Turbo Jav'!K127</f>
        <v>0</v>
      </c>
      <c r="L26" s="148">
        <f>+'Turbo Jav'!L127</f>
        <v>0</v>
      </c>
      <c r="M26" s="148">
        <f>+'Turbo Jav'!M127</f>
        <v>0</v>
      </c>
      <c r="N26" s="148">
        <f>+'Turbo Jav'!N127</f>
        <v>0</v>
      </c>
      <c r="O26" s="148">
        <f>+'Turbo Jav'!O127</f>
        <v>0</v>
      </c>
      <c r="P26" s="148">
        <f>+'Turbo Jav'!P127</f>
        <v>13</v>
      </c>
      <c r="Q26" s="148">
        <f>+'Turbo Jav'!Q127</f>
        <v>0</v>
      </c>
      <c r="R26" s="148">
        <f>+'Turbo Jav'!R127</f>
        <v>8</v>
      </c>
      <c r="S26" s="148">
        <f>+'Turbo Jav'!S127</f>
        <v>0</v>
      </c>
      <c r="T26" s="148">
        <f>+'Turbo Jav'!T127</f>
        <v>0</v>
      </c>
      <c r="U26" s="148">
        <f>+'Turbo Jav'!U127</f>
        <v>0</v>
      </c>
      <c r="V26" s="148">
        <f>+'Turbo Jav'!V127</f>
        <v>0</v>
      </c>
      <c r="W26" s="148">
        <f>+'Turbo Jav'!W127</f>
        <v>0</v>
      </c>
      <c r="X26" s="148">
        <f>+'Turbo Jav'!X127</f>
        <v>2</v>
      </c>
      <c r="Y26" s="148">
        <f t="shared" si="3"/>
        <v>39</v>
      </c>
    </row>
    <row r="27" spans="1:25" ht="14.25" customHeight="1">
      <c r="A27" s="61" t="s">
        <v>1110</v>
      </c>
      <c r="B27" s="61">
        <f>+'LONG JUMP'!B208</f>
        <v>0</v>
      </c>
      <c r="C27" s="61">
        <f>+'LONG JUMP'!C208</f>
        <v>0</v>
      </c>
      <c r="D27" s="61">
        <f>+'LONG JUMP'!D208</f>
        <v>0</v>
      </c>
      <c r="E27" s="61">
        <f>+'LONG JUMP'!E208</f>
        <v>0</v>
      </c>
      <c r="F27" s="61">
        <f>+'LONG JUMP'!F208</f>
        <v>0</v>
      </c>
      <c r="G27" s="61">
        <f>+'LONG JUMP'!G208</f>
        <v>10.5</v>
      </c>
      <c r="H27" s="61">
        <f>+'LONG JUMP'!H208</f>
        <v>0</v>
      </c>
      <c r="I27" s="61">
        <f>+'LONG JUMP'!I208</f>
        <v>12.5</v>
      </c>
      <c r="J27" s="61">
        <f>+'LONG JUMP'!J208</f>
        <v>0</v>
      </c>
      <c r="K27" s="61">
        <f>+'LONG JUMP'!K208</f>
        <v>0</v>
      </c>
      <c r="L27" s="61">
        <f>+'LONG JUMP'!L208</f>
        <v>0</v>
      </c>
      <c r="M27" s="61">
        <f>+'LONG JUMP'!M208</f>
        <v>0</v>
      </c>
      <c r="N27" s="61">
        <f>+'LONG JUMP'!N208</f>
        <v>0</v>
      </c>
      <c r="O27" s="61">
        <f>+'LONG JUMP'!O208</f>
        <v>0</v>
      </c>
      <c r="P27" s="61">
        <f>+'LONG JUMP'!P208</f>
        <v>5</v>
      </c>
      <c r="Q27" s="61">
        <f>+'LONG JUMP'!Q208</f>
        <v>0</v>
      </c>
      <c r="R27" s="61">
        <f>+'LONG JUMP'!R208</f>
        <v>1</v>
      </c>
      <c r="S27" s="61">
        <f>+'LONG JUMP'!S208</f>
        <v>0</v>
      </c>
      <c r="T27" s="61">
        <f>+'LONG JUMP'!T208</f>
        <v>0</v>
      </c>
      <c r="U27" s="61">
        <f>+'LONG JUMP'!U208</f>
        <v>10</v>
      </c>
      <c r="V27" s="61">
        <f>+'LONG JUMP'!V208</f>
        <v>0</v>
      </c>
      <c r="W27" s="61">
        <f>+'LONG JUMP'!W208</f>
        <v>0</v>
      </c>
      <c r="X27" s="61">
        <f>+'LONG JUMP'!X208</f>
        <v>0</v>
      </c>
      <c r="Y27" s="148">
        <f t="shared" si="3"/>
        <v>39</v>
      </c>
    </row>
    <row r="28" spans="1:25" ht="14.25" customHeight="1">
      <c r="A28" s="146" t="s">
        <v>1111</v>
      </c>
      <c r="B28" s="147">
        <f t="shared" ref="B28:Y28" si="4">SUM(B16:B27)</f>
        <v>0</v>
      </c>
      <c r="C28" s="147">
        <f t="shared" si="4"/>
        <v>0</v>
      </c>
      <c r="D28" s="147">
        <f t="shared" si="4"/>
        <v>0</v>
      </c>
      <c r="E28" s="147">
        <f t="shared" si="4"/>
        <v>0</v>
      </c>
      <c r="F28" s="147">
        <f t="shared" si="4"/>
        <v>0</v>
      </c>
      <c r="G28" s="147">
        <f t="shared" si="4"/>
        <v>111.5</v>
      </c>
      <c r="H28" s="147">
        <f t="shared" si="4"/>
        <v>0</v>
      </c>
      <c r="I28" s="147">
        <f t="shared" si="4"/>
        <v>142.5</v>
      </c>
      <c r="J28" s="147">
        <f t="shared" si="4"/>
        <v>0</v>
      </c>
      <c r="K28" s="147">
        <f t="shared" si="4"/>
        <v>0</v>
      </c>
      <c r="L28" s="147">
        <f t="shared" si="4"/>
        <v>0</v>
      </c>
      <c r="M28" s="147">
        <f t="shared" si="4"/>
        <v>0</v>
      </c>
      <c r="N28" s="147">
        <f t="shared" si="4"/>
        <v>0</v>
      </c>
      <c r="O28" s="147">
        <f t="shared" si="4"/>
        <v>4</v>
      </c>
      <c r="P28" s="147">
        <f t="shared" si="4"/>
        <v>63</v>
      </c>
      <c r="Q28" s="147">
        <f t="shared" si="4"/>
        <v>0</v>
      </c>
      <c r="R28" s="147">
        <f t="shared" si="4"/>
        <v>42</v>
      </c>
      <c r="S28" s="147">
        <f t="shared" si="4"/>
        <v>0</v>
      </c>
      <c r="T28" s="147">
        <f t="shared" si="4"/>
        <v>0</v>
      </c>
      <c r="U28" s="147">
        <f t="shared" si="4"/>
        <v>37</v>
      </c>
      <c r="V28" s="147">
        <f t="shared" si="4"/>
        <v>0</v>
      </c>
      <c r="W28" s="147">
        <f t="shared" ref="W28" si="5">SUM(W16:W27)</f>
        <v>0</v>
      </c>
      <c r="X28" s="147">
        <f t="shared" si="4"/>
        <v>18</v>
      </c>
      <c r="Y28" s="147">
        <f t="shared" si="4"/>
        <v>418</v>
      </c>
    </row>
    <row r="29" spans="1:25" ht="14.25" customHeight="1"/>
    <row r="30" spans="1:25" ht="14.25" customHeight="1">
      <c r="A30" s="61" t="s">
        <v>1112</v>
      </c>
      <c r="B30" s="61">
        <f>+'100m hurdles'!B22</f>
        <v>0</v>
      </c>
      <c r="C30" s="61">
        <f>+'100m hurdles'!C22</f>
        <v>0</v>
      </c>
      <c r="D30" s="61">
        <f>+'100m hurdles'!D22</f>
        <v>0</v>
      </c>
      <c r="E30" s="61">
        <f>+'100m hurdles'!E22</f>
        <v>0</v>
      </c>
      <c r="F30" s="61">
        <f>+'100m hurdles'!F22</f>
        <v>0</v>
      </c>
      <c r="G30" s="61">
        <f>+'100m hurdles'!G22</f>
        <v>10</v>
      </c>
      <c r="H30" s="61">
        <f>+'100m hurdles'!H22</f>
        <v>0</v>
      </c>
      <c r="I30" s="61">
        <f>+'100m hurdles'!I22</f>
        <v>18</v>
      </c>
      <c r="J30" s="61">
        <f>+'100m hurdles'!J22</f>
        <v>0</v>
      </c>
      <c r="K30" s="61">
        <f>+'100m hurdles'!K22</f>
        <v>0</v>
      </c>
      <c r="L30" s="61">
        <f>+'100m hurdles'!L22</f>
        <v>0</v>
      </c>
      <c r="M30" s="61">
        <f>+'100m hurdles'!M22</f>
        <v>0</v>
      </c>
      <c r="N30" s="61">
        <f>+'100m hurdles'!N22</f>
        <v>0</v>
      </c>
      <c r="O30" s="61">
        <f>+'100m hurdles'!O22</f>
        <v>1</v>
      </c>
      <c r="P30" s="61">
        <f>+'100m hurdles'!P22</f>
        <v>2</v>
      </c>
      <c r="Q30" s="61">
        <f>+'100m hurdles'!Q22</f>
        <v>0</v>
      </c>
      <c r="R30" s="61">
        <f>+'100m hurdles'!R22</f>
        <v>0</v>
      </c>
      <c r="S30" s="61">
        <f>+'100m hurdles'!S22</f>
        <v>0</v>
      </c>
      <c r="T30" s="61">
        <f>+'100m hurdles'!T22</f>
        <v>0</v>
      </c>
      <c r="U30" s="61">
        <f>+'100m hurdles'!U22</f>
        <v>8</v>
      </c>
      <c r="V30" s="61">
        <f>+'100m hurdles'!V22</f>
        <v>0</v>
      </c>
      <c r="W30" s="61">
        <f>+'100m hurdles'!W22</f>
        <v>0</v>
      </c>
      <c r="X30" s="61">
        <f>+'100m hurdles'!X22</f>
        <v>0</v>
      </c>
      <c r="Y30" s="61">
        <f t="shared" ref="Y30:Y44" si="6">SUM(B30:X30)</f>
        <v>39</v>
      </c>
    </row>
    <row r="31" spans="1:25" ht="14.25" customHeight="1">
      <c r="A31" s="61" t="s">
        <v>1113</v>
      </c>
      <c r="B31" s="61">
        <f>+'100- All'!B207</f>
        <v>0</v>
      </c>
      <c r="C31" s="61">
        <f>+'100- All'!C207</f>
        <v>0</v>
      </c>
      <c r="D31" s="61">
        <f>+'100- All'!D207</f>
        <v>14</v>
      </c>
      <c r="E31" s="61">
        <f>+'100- All'!E207</f>
        <v>0</v>
      </c>
      <c r="F31" s="61">
        <f>+'100- All'!F207</f>
        <v>0</v>
      </c>
      <c r="G31" s="61">
        <f>+'100- All'!G207</f>
        <v>0</v>
      </c>
      <c r="H31" s="61">
        <f>+'100- All'!H207</f>
        <v>0</v>
      </c>
      <c r="I31" s="61">
        <f>+'100- All'!I207</f>
        <v>22</v>
      </c>
      <c r="J31" s="61">
        <f>+'100- All'!J207</f>
        <v>0</v>
      </c>
      <c r="K31" s="61">
        <f>+'100- All'!K207</f>
        <v>0</v>
      </c>
      <c r="L31" s="61">
        <f>+'100- All'!L207</f>
        <v>0</v>
      </c>
      <c r="M31" s="61">
        <f>+'100- All'!M207</f>
        <v>0</v>
      </c>
      <c r="N31" s="61">
        <f>+'100- All'!N207</f>
        <v>0</v>
      </c>
      <c r="O31" s="61">
        <f>+'100- All'!O207</f>
        <v>0</v>
      </c>
      <c r="P31" s="61">
        <f>+'100- All'!P207</f>
        <v>2</v>
      </c>
      <c r="Q31" s="61">
        <f>+'100- All'!Q207</f>
        <v>0</v>
      </c>
      <c r="R31" s="61">
        <f>+'100- All'!R207</f>
        <v>1</v>
      </c>
      <c r="S31" s="61">
        <f>+'100- All'!S207</f>
        <v>0</v>
      </c>
      <c r="T31" s="61">
        <f>+'100- All'!T207</f>
        <v>0</v>
      </c>
      <c r="U31" s="61">
        <f>+'100- All'!U207</f>
        <v>0</v>
      </c>
      <c r="V31" s="61">
        <f>+'100- All'!V207</f>
        <v>0</v>
      </c>
      <c r="W31" s="61">
        <f>+'100- All'!W207</f>
        <v>0</v>
      </c>
      <c r="X31" s="61">
        <f>+'100- All'!X207</f>
        <v>0</v>
      </c>
      <c r="Y31" s="61">
        <f t="shared" si="6"/>
        <v>39</v>
      </c>
    </row>
    <row r="32" spans="1:25" ht="14.25" customHeight="1">
      <c r="A32" s="61" t="s">
        <v>1114</v>
      </c>
      <c r="B32" s="61">
        <f>+'200 - All'!B161</f>
        <v>0</v>
      </c>
      <c r="C32" s="61">
        <f>+'200 - All'!C161</f>
        <v>0</v>
      </c>
      <c r="D32" s="61">
        <f>+'200 - All'!D161</f>
        <v>11</v>
      </c>
      <c r="E32" s="61">
        <f>+'200 - All'!E161</f>
        <v>0</v>
      </c>
      <c r="F32" s="61">
        <f>+'200 - All'!F161</f>
        <v>0</v>
      </c>
      <c r="G32" s="61">
        <f>+'200 - All'!G161</f>
        <v>6</v>
      </c>
      <c r="H32" s="61">
        <f>+'200 - All'!H161</f>
        <v>0</v>
      </c>
      <c r="I32" s="61">
        <f>+'200 - All'!I161</f>
        <v>16</v>
      </c>
      <c r="J32" s="61">
        <f>+'200 - All'!J161</f>
        <v>0</v>
      </c>
      <c r="K32" s="61">
        <f>+'200 - All'!K161</f>
        <v>0</v>
      </c>
      <c r="L32" s="61">
        <f>+'200 - All'!L161</f>
        <v>0</v>
      </c>
      <c r="M32" s="61">
        <f>+'200 - All'!M161</f>
        <v>0</v>
      </c>
      <c r="N32" s="61">
        <f>+'200 - All'!N161</f>
        <v>0</v>
      </c>
      <c r="O32" s="61">
        <f>+'200 - All'!O161</f>
        <v>0</v>
      </c>
      <c r="P32" s="61">
        <f>+'200 - All'!P161</f>
        <v>5</v>
      </c>
      <c r="Q32" s="61">
        <f>+'200 - All'!Q161</f>
        <v>0</v>
      </c>
      <c r="R32" s="61">
        <f>+'200 - All'!R161</f>
        <v>0</v>
      </c>
      <c r="S32" s="61">
        <f>+'200 - All'!S161</f>
        <v>0</v>
      </c>
      <c r="T32" s="61">
        <f>+'200 - All'!T161</f>
        <v>0</v>
      </c>
      <c r="U32" s="61">
        <f>+'200 - All'!U161</f>
        <v>0</v>
      </c>
      <c r="V32" s="61">
        <f>+'200 - All'!V161</f>
        <v>0</v>
      </c>
      <c r="W32" s="61">
        <f>+'200 - All'!W161</f>
        <v>0</v>
      </c>
      <c r="X32" s="61">
        <f>+'200 - All'!X161</f>
        <v>1</v>
      </c>
      <c r="Y32" s="61">
        <f t="shared" si="6"/>
        <v>39</v>
      </c>
    </row>
    <row r="33" spans="1:25" ht="14.25" customHeight="1">
      <c r="A33" s="61" t="s">
        <v>1115</v>
      </c>
      <c r="B33" s="61">
        <f>+'400 - All'!B113</f>
        <v>0</v>
      </c>
      <c r="C33" s="61">
        <f>+'400 - All'!C113</f>
        <v>0</v>
      </c>
      <c r="D33" s="61">
        <f>+'400 - All'!D113</f>
        <v>4</v>
      </c>
      <c r="E33" s="61">
        <f>+'400 - All'!E113</f>
        <v>0</v>
      </c>
      <c r="F33" s="61">
        <f>+'400 - All'!F113</f>
        <v>0</v>
      </c>
      <c r="G33" s="61">
        <f>+'400 - All'!G113</f>
        <v>0</v>
      </c>
      <c r="H33" s="61">
        <f>+'400 - All'!H113</f>
        <v>0</v>
      </c>
      <c r="I33" s="61">
        <f>+'400 - All'!I113</f>
        <v>19</v>
      </c>
      <c r="J33" s="61">
        <f>+'400 - All'!J113</f>
        <v>0</v>
      </c>
      <c r="K33" s="61">
        <f>+'400 - All'!K113</f>
        <v>0</v>
      </c>
      <c r="L33" s="61">
        <f>+'400 - All'!L113</f>
        <v>0</v>
      </c>
      <c r="M33" s="61">
        <f>+'400 - All'!M113</f>
        <v>0</v>
      </c>
      <c r="N33" s="61">
        <f>+'400 - All'!N113</f>
        <v>0</v>
      </c>
      <c r="O33" s="61">
        <f>+'400 - All'!O113</f>
        <v>5</v>
      </c>
      <c r="P33" s="61">
        <f>+'400 - All'!P113</f>
        <v>1</v>
      </c>
      <c r="Q33" s="61">
        <f>+'400 - All'!Q113</f>
        <v>0</v>
      </c>
      <c r="R33" s="61">
        <f>+'400 - All'!R113</f>
        <v>8</v>
      </c>
      <c r="S33" s="61">
        <f>+'400 - All'!S113</f>
        <v>0</v>
      </c>
      <c r="T33" s="61">
        <f>+'400 - All'!T113</f>
        <v>0</v>
      </c>
      <c r="U33" s="61">
        <f>+'400 - All'!U113</f>
        <v>0</v>
      </c>
      <c r="V33" s="61">
        <f>+'400 - All'!V113</f>
        <v>0</v>
      </c>
      <c r="W33" s="61">
        <f>+'400 - All'!W113</f>
        <v>0</v>
      </c>
      <c r="X33" s="61">
        <f>+'400 - All'!X113</f>
        <v>2</v>
      </c>
      <c r="Y33" s="61">
        <f t="shared" si="6"/>
        <v>39</v>
      </c>
    </row>
    <row r="34" spans="1:25" ht="14.25" customHeight="1">
      <c r="A34" s="61" t="s">
        <v>1116</v>
      </c>
      <c r="B34" s="61">
        <f>+'800 - ALL'!B58</f>
        <v>0</v>
      </c>
      <c r="C34" s="61">
        <f>+'800 - ALL'!C58</f>
        <v>0</v>
      </c>
      <c r="D34" s="61">
        <f>+'800 - ALL'!D58</f>
        <v>0</v>
      </c>
      <c r="E34" s="61">
        <f>+'800 - ALL'!E58</f>
        <v>0</v>
      </c>
      <c r="F34" s="61">
        <f>+'800 - ALL'!F58</f>
        <v>0</v>
      </c>
      <c r="G34" s="61">
        <f>+'800 - ALL'!G58</f>
        <v>5</v>
      </c>
      <c r="H34" s="61">
        <f>+'800 - ALL'!H58</f>
        <v>0</v>
      </c>
      <c r="I34" s="61">
        <f>+'800 - ALL'!I58</f>
        <v>16</v>
      </c>
      <c r="J34" s="61">
        <f>+'800 - ALL'!J58</f>
        <v>0</v>
      </c>
      <c r="K34" s="61">
        <f>+'800 - ALL'!K58</f>
        <v>0</v>
      </c>
      <c r="L34" s="61">
        <f>+'800 - ALL'!L58</f>
        <v>0</v>
      </c>
      <c r="M34" s="61">
        <f>+'800 - ALL'!M58</f>
        <v>0</v>
      </c>
      <c r="N34" s="61">
        <f>+'800 - ALL'!N58</f>
        <v>0</v>
      </c>
      <c r="O34" s="61">
        <f>+'800 - ALL'!O58</f>
        <v>0</v>
      </c>
      <c r="P34" s="61">
        <f>+'800 - ALL'!P58</f>
        <v>8</v>
      </c>
      <c r="Q34" s="61">
        <f>+'800 - ALL'!Q58</f>
        <v>0</v>
      </c>
      <c r="R34" s="61">
        <f>+'800 - ALL'!R58</f>
        <v>0</v>
      </c>
      <c r="S34" s="61">
        <f>+'800 - ALL'!S58</f>
        <v>0</v>
      </c>
      <c r="T34" s="61">
        <f>+'800 - ALL'!T58</f>
        <v>0</v>
      </c>
      <c r="U34" s="61">
        <f>+'800 - ALL'!U58</f>
        <v>0</v>
      </c>
      <c r="V34" s="61">
        <f>+'800 - ALL'!V58</f>
        <v>0</v>
      </c>
      <c r="W34" s="61">
        <f>+'800 - ALL'!W58</f>
        <v>0</v>
      </c>
      <c r="X34" s="61">
        <f>+'800 - ALL'!X58</f>
        <v>0</v>
      </c>
      <c r="Y34" s="61">
        <f t="shared" si="6"/>
        <v>29</v>
      </c>
    </row>
    <row r="35" spans="1:25" ht="14.25" customHeight="1">
      <c r="A35" s="61" t="s">
        <v>1117</v>
      </c>
      <c r="B35" s="61">
        <f>+'1600mm - ALL'!B55</f>
        <v>0</v>
      </c>
      <c r="C35" s="61">
        <f>+'1600mm - ALL'!C55</f>
        <v>0</v>
      </c>
      <c r="D35" s="61">
        <f>+'1600mm - ALL'!D55</f>
        <v>0</v>
      </c>
      <c r="E35" s="61">
        <f>+'1600mm - ALL'!E55</f>
        <v>0</v>
      </c>
      <c r="F35" s="61">
        <f>+'1600mm - ALL'!F55</f>
        <v>0</v>
      </c>
      <c r="G35" s="61">
        <f>+'1600mm - ALL'!G55</f>
        <v>6</v>
      </c>
      <c r="H35" s="61">
        <f>+'1600mm - ALL'!H55</f>
        <v>0</v>
      </c>
      <c r="I35" s="61">
        <f>+'1600mm - ALL'!I55</f>
        <v>21</v>
      </c>
      <c r="J35" s="61">
        <f>+'1600mm - ALL'!J55</f>
        <v>0</v>
      </c>
      <c r="K35" s="61">
        <f>+'1600mm - ALL'!K55</f>
        <v>0</v>
      </c>
      <c r="L35" s="61">
        <f>+'1600mm - ALL'!L55</f>
        <v>0</v>
      </c>
      <c r="M35" s="61">
        <f>+'1600mm - ALL'!M55</f>
        <v>0</v>
      </c>
      <c r="N35" s="61">
        <f>+'1600mm - ALL'!N55</f>
        <v>0</v>
      </c>
      <c r="O35" s="61">
        <f>+'1600mm - ALL'!O55</f>
        <v>0</v>
      </c>
      <c r="P35" s="61">
        <f>+'1600mm - ALL'!P55</f>
        <v>11</v>
      </c>
      <c r="Q35" s="61">
        <f>+'1600mm - ALL'!Q55</f>
        <v>0</v>
      </c>
      <c r="R35" s="61">
        <f>+'1600mm - ALL'!R55</f>
        <v>0</v>
      </c>
      <c r="S35" s="61">
        <f>+'1600mm - ALL'!S55</f>
        <v>0</v>
      </c>
      <c r="T35" s="61">
        <f>+'1600mm - ALL'!T55</f>
        <v>0</v>
      </c>
      <c r="U35" s="61">
        <f>+'1600mm - ALL'!U55</f>
        <v>0</v>
      </c>
      <c r="V35" s="61">
        <f>+'1600mm - ALL'!V55</f>
        <v>0</v>
      </c>
      <c r="W35" s="61">
        <f>+'1600mm - ALL'!W55</f>
        <v>0</v>
      </c>
      <c r="X35" s="61">
        <f>+'1600mm - ALL'!X55</f>
        <v>0</v>
      </c>
      <c r="Y35" s="61">
        <f t="shared" si="6"/>
        <v>38</v>
      </c>
    </row>
    <row r="36" spans="1:25" ht="14.25" customHeight="1">
      <c r="A36" s="61" t="s">
        <v>1118</v>
      </c>
      <c r="B36" s="61">
        <f>+'3200-ALL'!B31</f>
        <v>0</v>
      </c>
      <c r="C36" s="61">
        <f>+'3200-ALL'!C31</f>
        <v>0</v>
      </c>
      <c r="D36" s="61">
        <f>+'3200-ALL'!D31</f>
        <v>0</v>
      </c>
      <c r="E36" s="61">
        <f>+'3200-ALL'!E31</f>
        <v>0</v>
      </c>
      <c r="F36" s="61">
        <f>+'3200-ALL'!F31</f>
        <v>0</v>
      </c>
      <c r="G36" s="61">
        <f>+'3200-ALL'!G31</f>
        <v>0</v>
      </c>
      <c r="H36" s="61">
        <f>+'3200-ALL'!H31</f>
        <v>0</v>
      </c>
      <c r="I36" s="61">
        <f>+'3200-ALL'!I31</f>
        <v>25</v>
      </c>
      <c r="J36" s="61">
        <f>+'3200-ALL'!J31</f>
        <v>0</v>
      </c>
      <c r="K36" s="61">
        <f>+'3200-ALL'!K31</f>
        <v>0</v>
      </c>
      <c r="L36" s="61">
        <f>+'3200-ALL'!L31</f>
        <v>0</v>
      </c>
      <c r="M36" s="61">
        <f>+'3200-ALL'!M31</f>
        <v>0</v>
      </c>
      <c r="N36" s="61">
        <f>+'3200-ALL'!N31</f>
        <v>0</v>
      </c>
      <c r="O36" s="61">
        <f>+'3200-ALL'!O31</f>
        <v>0</v>
      </c>
      <c r="P36" s="61">
        <f>+'3200-ALL'!P31</f>
        <v>8</v>
      </c>
      <c r="Q36" s="61">
        <f>+'3200-ALL'!Q31</f>
        <v>0</v>
      </c>
      <c r="R36" s="61">
        <f>+'3200-ALL'!R31</f>
        <v>0</v>
      </c>
      <c r="S36" s="61">
        <f>+'3200-ALL'!S31</f>
        <v>0</v>
      </c>
      <c r="T36" s="61">
        <f>+'3200-ALL'!T31</f>
        <v>0</v>
      </c>
      <c r="U36" s="61">
        <f>+'3200-ALL'!U31</f>
        <v>0</v>
      </c>
      <c r="V36" s="61">
        <f>+'3200-ALL'!V31</f>
        <v>0</v>
      </c>
      <c r="W36" s="61">
        <f>+'3200-ALL'!W31</f>
        <v>0</v>
      </c>
      <c r="X36" s="61">
        <f>+'3200-ALL'!X31</f>
        <v>0</v>
      </c>
      <c r="Y36" s="61">
        <f t="shared" si="6"/>
        <v>33</v>
      </c>
    </row>
    <row r="37" spans="1:25" ht="14.25" customHeight="1">
      <c r="A37" s="61" t="s">
        <v>1119</v>
      </c>
      <c r="B37" s="61">
        <f>+'4X800r'!B20</f>
        <v>0</v>
      </c>
      <c r="C37" s="61">
        <f>+'4X800r'!C20</f>
        <v>0</v>
      </c>
      <c r="D37" s="61">
        <f>+'4X800r'!D20</f>
        <v>0</v>
      </c>
      <c r="E37" s="61">
        <f>+'4X800r'!E20</f>
        <v>0</v>
      </c>
      <c r="F37" s="61">
        <f>+'4X800r'!F20</f>
        <v>0</v>
      </c>
      <c r="G37" s="61">
        <f>+'4X800r'!G20</f>
        <v>0</v>
      </c>
      <c r="H37" s="61">
        <f>+'4X800r'!H20</f>
        <v>0</v>
      </c>
      <c r="I37" s="61">
        <f>+'4X800r'!I20</f>
        <v>10</v>
      </c>
      <c r="J37" s="61">
        <f>+'4X800r'!J20</f>
        <v>0</v>
      </c>
      <c r="K37" s="61">
        <f>+'4X800r'!K20</f>
        <v>0</v>
      </c>
      <c r="L37" s="61">
        <f>+'4X800r'!L20</f>
        <v>0</v>
      </c>
      <c r="M37" s="61">
        <f>+'4X800r'!M20</f>
        <v>0</v>
      </c>
      <c r="N37" s="61">
        <f>+'4X800r'!N20</f>
        <v>0</v>
      </c>
      <c r="O37" s="61">
        <f>+'4X800r'!O20</f>
        <v>0</v>
      </c>
      <c r="P37" s="61">
        <f>+'4X800r'!P20</f>
        <v>0</v>
      </c>
      <c r="Q37" s="61">
        <f>+'4X800r'!Q20</f>
        <v>0</v>
      </c>
      <c r="R37" s="61">
        <f>+'4X800r'!R20</f>
        <v>0</v>
      </c>
      <c r="S37" s="61">
        <f>+'4X800r'!S20</f>
        <v>0</v>
      </c>
      <c r="T37" s="61">
        <f>+'4X800r'!T20</f>
        <v>0</v>
      </c>
      <c r="U37" s="61">
        <f>+'4X800r'!U20</f>
        <v>0</v>
      </c>
      <c r="V37" s="61">
        <f>+'4X800r'!V20</f>
        <v>0</v>
      </c>
      <c r="W37" s="61">
        <f>+'4X800r'!W20</f>
        <v>0</v>
      </c>
      <c r="X37" s="61">
        <f>+'4X800r'!X20</f>
        <v>0</v>
      </c>
      <c r="Y37" s="61">
        <f t="shared" si="6"/>
        <v>10</v>
      </c>
    </row>
    <row r="38" spans="1:25" ht="14.25" customHeight="1">
      <c r="A38" s="61" t="s">
        <v>1120</v>
      </c>
      <c r="B38" s="61">
        <f>+'4x100 - ALL'!B61</f>
        <v>0</v>
      </c>
      <c r="C38" s="61">
        <f>+'4x100 - ALL'!C61</f>
        <v>0</v>
      </c>
      <c r="D38" s="61">
        <f>+'4x100 - ALL'!D61</f>
        <v>8</v>
      </c>
      <c r="E38" s="61">
        <f>+'4x100 - ALL'!E61</f>
        <v>0</v>
      </c>
      <c r="F38" s="61">
        <f>+'4x100 - ALL'!F61</f>
        <v>0</v>
      </c>
      <c r="G38" s="61">
        <f>+'4x100 - ALL'!G61</f>
        <v>5</v>
      </c>
      <c r="H38" s="61">
        <f>+'4x100 - ALL'!H61</f>
        <v>0</v>
      </c>
      <c r="I38" s="61">
        <f>+'4x100 - ALL'!I61</f>
        <v>10</v>
      </c>
      <c r="J38" s="61">
        <f>+'4x100 - ALL'!J61</f>
        <v>0</v>
      </c>
      <c r="K38" s="61">
        <f>+'4x100 - ALL'!K61</f>
        <v>0</v>
      </c>
      <c r="L38" s="61">
        <f>+'4x100 - ALL'!L61</f>
        <v>0</v>
      </c>
      <c r="M38" s="61">
        <f>+'4x100 - ALL'!M61</f>
        <v>0</v>
      </c>
      <c r="N38" s="61">
        <f>+'4x100 - ALL'!N61</f>
        <v>0</v>
      </c>
      <c r="O38" s="61">
        <f>+'4x100 - ALL'!O61</f>
        <v>0</v>
      </c>
      <c r="P38" s="61">
        <f>+'4x100 - ALL'!P61</f>
        <v>6</v>
      </c>
      <c r="Q38" s="61">
        <f>+'4x100 - ALL'!Q61</f>
        <v>0</v>
      </c>
      <c r="R38" s="61">
        <f>+'4x100 - ALL'!R61</f>
        <v>3</v>
      </c>
      <c r="S38" s="61">
        <f>+'4x100 - ALL'!S61</f>
        <v>0</v>
      </c>
      <c r="T38" s="61">
        <f>+'4x100 - ALL'!T61</f>
        <v>0</v>
      </c>
      <c r="U38" s="61">
        <f>+'4x100 - ALL'!U61</f>
        <v>0</v>
      </c>
      <c r="V38" s="61">
        <f>+'4x100 - ALL'!V61</f>
        <v>0</v>
      </c>
      <c r="W38" s="61">
        <f>+'4x100 - ALL'!W61</f>
        <v>0</v>
      </c>
      <c r="X38" s="61">
        <f>+'4x100 - ALL'!X61</f>
        <v>4</v>
      </c>
      <c r="Y38" s="61">
        <f t="shared" si="6"/>
        <v>36</v>
      </c>
    </row>
    <row r="39" spans="1:25" ht="14.25" customHeight="1">
      <c r="A39" s="61" t="s">
        <v>1121</v>
      </c>
      <c r="B39" s="61">
        <f>+'4x400 - ALL'!B22</f>
        <v>0</v>
      </c>
      <c r="C39" s="61">
        <f>+'4x400 - ALL'!C22</f>
        <v>0</v>
      </c>
      <c r="D39" s="61">
        <f>+'4x400 - ALL'!D22</f>
        <v>0</v>
      </c>
      <c r="E39" s="61">
        <f>+'4x400 - ALL'!E22</f>
        <v>0</v>
      </c>
      <c r="F39" s="61">
        <f>+'4x400 - ALL'!F22</f>
        <v>0</v>
      </c>
      <c r="G39" s="61">
        <f>+'4x400 - ALL'!G22</f>
        <v>0</v>
      </c>
      <c r="H39" s="61">
        <f>+'4x400 - ALL'!H22</f>
        <v>0</v>
      </c>
      <c r="I39" s="61">
        <f>+'4x400 - ALL'!I22</f>
        <v>10</v>
      </c>
      <c r="J39" s="61">
        <f>+'4x400 - ALL'!J22</f>
        <v>0</v>
      </c>
      <c r="K39" s="61">
        <f>+'4x400 - ALL'!K22</f>
        <v>0</v>
      </c>
      <c r="L39" s="61">
        <f>+'4x400 - ALL'!L22</f>
        <v>0</v>
      </c>
      <c r="M39" s="61">
        <f>+'4x400 - ALL'!M22</f>
        <v>0</v>
      </c>
      <c r="N39" s="61">
        <f>+'4x400 - ALL'!N22</f>
        <v>0</v>
      </c>
      <c r="O39" s="61">
        <f>+'4x400 - ALL'!O22</f>
        <v>0</v>
      </c>
      <c r="P39" s="61">
        <f>+'4x400 - ALL'!P22</f>
        <v>8</v>
      </c>
      <c r="Q39" s="61">
        <f>+'4x400 - ALL'!Q22</f>
        <v>0</v>
      </c>
      <c r="R39" s="61">
        <f>+'4x400 - ALL'!R22</f>
        <v>0</v>
      </c>
      <c r="S39" s="61">
        <f>+'4x400 - ALL'!S22</f>
        <v>0</v>
      </c>
      <c r="T39" s="61">
        <f>+'4x400 - ALL'!T22</f>
        <v>0</v>
      </c>
      <c r="U39" s="61">
        <f>+'4x400 - ALL'!U22</f>
        <v>0</v>
      </c>
      <c r="V39" s="61">
        <f>+'4x400 - ALL'!V22</f>
        <v>0</v>
      </c>
      <c r="W39" s="61">
        <f>+'4x400 - ALL'!W22</f>
        <v>0</v>
      </c>
      <c r="X39" s="61">
        <f>+'4x400 - ALL'!X22</f>
        <v>6</v>
      </c>
      <c r="Y39" s="61">
        <f t="shared" si="6"/>
        <v>24</v>
      </c>
    </row>
    <row r="40" spans="1:25" ht="14.25" customHeight="1">
      <c r="A40" s="61" t="s">
        <v>1122</v>
      </c>
      <c r="B40" s="61">
        <f>+'TRIPLE JUMP'!B23</f>
        <v>0</v>
      </c>
      <c r="C40" s="61">
        <f>+'TRIPLE JUMP'!C23</f>
        <v>0</v>
      </c>
      <c r="D40" s="61">
        <f>+'TRIPLE JUMP'!D23</f>
        <v>5.5</v>
      </c>
      <c r="E40" s="61">
        <f>+'TRIPLE JUMP'!E23</f>
        <v>0</v>
      </c>
      <c r="F40" s="61">
        <f>+'TRIPLE JUMP'!F23</f>
        <v>0</v>
      </c>
      <c r="G40" s="61">
        <f>+'TRIPLE JUMP'!G23</f>
        <v>5.5</v>
      </c>
      <c r="H40" s="61">
        <f>+'TRIPLE JUMP'!H23</f>
        <v>0</v>
      </c>
      <c r="I40" s="61">
        <f>+'TRIPLE JUMP'!I23</f>
        <v>5</v>
      </c>
      <c r="J40" s="61">
        <f>+'TRIPLE JUMP'!J23</f>
        <v>0</v>
      </c>
      <c r="K40" s="61">
        <f>+'TRIPLE JUMP'!K23</f>
        <v>0</v>
      </c>
      <c r="L40" s="61">
        <f>+'TRIPLE JUMP'!L23</f>
        <v>0</v>
      </c>
      <c r="M40" s="61">
        <f>+'TRIPLE JUMP'!M23</f>
        <v>0</v>
      </c>
      <c r="N40" s="61">
        <f>+'TRIPLE JUMP'!N23</f>
        <v>0</v>
      </c>
      <c r="O40" s="61">
        <f>+'TRIPLE JUMP'!O23</f>
        <v>0</v>
      </c>
      <c r="P40" s="61">
        <f>+'TRIPLE JUMP'!P23</f>
        <v>8</v>
      </c>
      <c r="Q40" s="61">
        <f>+'TRIPLE JUMP'!Q23</f>
        <v>0</v>
      </c>
      <c r="R40" s="61">
        <f>+'TRIPLE JUMP'!R23</f>
        <v>0</v>
      </c>
      <c r="S40" s="61">
        <f>+'TRIPLE JUMP'!S23</f>
        <v>0</v>
      </c>
      <c r="T40" s="61">
        <f>+'TRIPLE JUMP'!T23</f>
        <v>0</v>
      </c>
      <c r="U40" s="61">
        <f>+'TRIPLE JUMP'!U23</f>
        <v>0</v>
      </c>
      <c r="V40" s="61">
        <f>+'TRIPLE JUMP'!V23</f>
        <v>0</v>
      </c>
      <c r="W40" s="61">
        <f>+'TRIPLE JUMP'!W23</f>
        <v>0</v>
      </c>
      <c r="X40" s="61">
        <f>+'TRIPLE JUMP'!X23</f>
        <v>15</v>
      </c>
      <c r="Y40" s="61">
        <f t="shared" si="6"/>
        <v>39</v>
      </c>
    </row>
    <row r="41" spans="1:25" ht="14.25" customHeight="1">
      <c r="A41" s="61" t="s">
        <v>1123</v>
      </c>
      <c r="B41" s="61">
        <f>+'SHOT PUT'!B63</f>
        <v>0</v>
      </c>
      <c r="C41" s="61">
        <f>+'SHOT PUT'!C63</f>
        <v>0</v>
      </c>
      <c r="D41" s="61">
        <f>+'SHOT PUT'!D63</f>
        <v>2</v>
      </c>
      <c r="E41" s="61">
        <f>+'SHOT PUT'!E63</f>
        <v>0</v>
      </c>
      <c r="F41" s="61">
        <f>+'SHOT PUT'!F63</f>
        <v>0</v>
      </c>
      <c r="G41" s="61">
        <f>+'SHOT PUT'!G63</f>
        <v>24</v>
      </c>
      <c r="H41" s="61">
        <f>+'SHOT PUT'!H63</f>
        <v>0</v>
      </c>
      <c r="I41" s="61">
        <f>+'SHOT PUT'!I63</f>
        <v>12</v>
      </c>
      <c r="J41" s="61">
        <f>+'SHOT PUT'!J63</f>
        <v>0</v>
      </c>
      <c r="K41" s="61">
        <f>+'SHOT PUT'!K63</f>
        <v>0</v>
      </c>
      <c r="L41" s="61">
        <f>+'SHOT PUT'!L63</f>
        <v>0</v>
      </c>
      <c r="M41" s="61">
        <f>+'SHOT PUT'!M63</f>
        <v>0</v>
      </c>
      <c r="N41" s="61">
        <f>+'SHOT PUT'!N63</f>
        <v>0</v>
      </c>
      <c r="O41" s="61">
        <f>+'SHOT PUT'!O63</f>
        <v>0</v>
      </c>
      <c r="P41" s="61">
        <f>+'SHOT PUT'!P63</f>
        <v>1</v>
      </c>
      <c r="Q41" s="61">
        <f>+'SHOT PUT'!Q63</f>
        <v>0</v>
      </c>
      <c r="R41" s="61">
        <f>+'SHOT PUT'!R63</f>
        <v>0</v>
      </c>
      <c r="S41" s="61">
        <f>+'SHOT PUT'!S63</f>
        <v>0</v>
      </c>
      <c r="T41" s="61">
        <f>+'SHOT PUT'!T63</f>
        <v>0</v>
      </c>
      <c r="U41" s="61">
        <f>+'SHOT PUT'!U63</f>
        <v>0</v>
      </c>
      <c r="V41" s="61">
        <f>+'SHOT PUT'!V63</f>
        <v>0</v>
      </c>
      <c r="W41" s="61">
        <f>+'SHOT PUT'!W63</f>
        <v>0</v>
      </c>
      <c r="X41" s="61">
        <f>+'SHOT PUT'!X63</f>
        <v>0</v>
      </c>
      <c r="Y41" s="61">
        <f t="shared" si="6"/>
        <v>39</v>
      </c>
    </row>
    <row r="42" spans="1:25" ht="14.25" customHeight="1">
      <c r="A42" s="61" t="s">
        <v>1124</v>
      </c>
      <c r="B42" s="61">
        <f>+DISCUS!B32</f>
        <v>0</v>
      </c>
      <c r="C42" s="61">
        <f>+DISCUS!C32</f>
        <v>0</v>
      </c>
      <c r="D42" s="61">
        <f>+DISCUS!D32</f>
        <v>0</v>
      </c>
      <c r="E42" s="61">
        <f>+DISCUS!E32</f>
        <v>0</v>
      </c>
      <c r="F42" s="61">
        <f>+DISCUS!F32</f>
        <v>0</v>
      </c>
      <c r="G42" s="61">
        <f>+DISCUS!G32</f>
        <v>14</v>
      </c>
      <c r="H42" s="61">
        <f>+DISCUS!H32</f>
        <v>0</v>
      </c>
      <c r="I42" s="61">
        <f>+DISCUS!I32</f>
        <v>10</v>
      </c>
      <c r="J42" s="61">
        <f>+DISCUS!J32</f>
        <v>0</v>
      </c>
      <c r="K42" s="61">
        <f>+DISCUS!K32</f>
        <v>0</v>
      </c>
      <c r="L42" s="61">
        <f>+DISCUS!L32</f>
        <v>0</v>
      </c>
      <c r="M42" s="61">
        <f>+DISCUS!M32</f>
        <v>0</v>
      </c>
      <c r="N42" s="61">
        <f>+DISCUS!N32</f>
        <v>0</v>
      </c>
      <c r="O42" s="61">
        <f>+DISCUS!O32</f>
        <v>0</v>
      </c>
      <c r="P42" s="61">
        <f>+DISCUS!P32</f>
        <v>15</v>
      </c>
      <c r="Q42" s="61">
        <f>+DISCUS!Q32</f>
        <v>0</v>
      </c>
      <c r="R42" s="61">
        <f>+DISCUS!R32</f>
        <v>0</v>
      </c>
      <c r="S42" s="61">
        <f>+DISCUS!S32</f>
        <v>0</v>
      </c>
      <c r="T42" s="61">
        <f>+DISCUS!T32</f>
        <v>0</v>
      </c>
      <c r="U42" s="61">
        <f>+DISCUS!U32</f>
        <v>0</v>
      </c>
      <c r="V42" s="61">
        <f>+DISCUS!V32</f>
        <v>0</v>
      </c>
      <c r="W42" s="61">
        <f>+DISCUS!W32</f>
        <v>0</v>
      </c>
      <c r="X42" s="61">
        <f>+DISCUS!X32</f>
        <v>0</v>
      </c>
      <c r="Y42" s="61">
        <f t="shared" si="6"/>
        <v>39</v>
      </c>
    </row>
    <row r="43" spans="1:25" ht="14.25" customHeight="1">
      <c r="A43" s="61" t="s">
        <v>1125</v>
      </c>
      <c r="B43" s="61">
        <f>+'Turbo Jav'!B128</f>
        <v>0</v>
      </c>
      <c r="C43" s="61">
        <f>+'Turbo Jav'!C128</f>
        <v>0</v>
      </c>
      <c r="D43" s="61">
        <f>+'Turbo Jav'!D128</f>
        <v>5</v>
      </c>
      <c r="E43" s="61">
        <f>+'Turbo Jav'!E128</f>
        <v>0</v>
      </c>
      <c r="F43" s="61">
        <f>+'Turbo Jav'!F128</f>
        <v>0</v>
      </c>
      <c r="G43" s="61">
        <f>+'Turbo Jav'!G128</f>
        <v>10</v>
      </c>
      <c r="H43" s="61">
        <f>+'Turbo Jav'!H128</f>
        <v>0</v>
      </c>
      <c r="I43" s="61">
        <f>+'Turbo Jav'!I128</f>
        <v>14</v>
      </c>
      <c r="J43" s="61">
        <f>+'Turbo Jav'!J128</f>
        <v>0</v>
      </c>
      <c r="K43" s="61">
        <f>+'Turbo Jav'!K128</f>
        <v>0</v>
      </c>
      <c r="L43" s="61">
        <f>+'Turbo Jav'!L128</f>
        <v>0</v>
      </c>
      <c r="M43" s="61">
        <f>+'Turbo Jav'!M128</f>
        <v>0</v>
      </c>
      <c r="N43" s="61">
        <f>+'Turbo Jav'!N128</f>
        <v>0</v>
      </c>
      <c r="O43" s="61">
        <f>+'Turbo Jav'!O128</f>
        <v>0</v>
      </c>
      <c r="P43" s="61">
        <f>+'Turbo Jav'!P128</f>
        <v>4</v>
      </c>
      <c r="Q43" s="61">
        <f>+'Turbo Jav'!Q128</f>
        <v>0</v>
      </c>
      <c r="R43" s="61">
        <f>+'Turbo Jav'!R128</f>
        <v>0</v>
      </c>
      <c r="S43" s="61">
        <f>+'Turbo Jav'!S128</f>
        <v>0</v>
      </c>
      <c r="T43" s="61">
        <f>+'Turbo Jav'!T128</f>
        <v>0</v>
      </c>
      <c r="U43" s="61">
        <f>+'Turbo Jav'!U128</f>
        <v>0</v>
      </c>
      <c r="V43" s="61">
        <f>+'Turbo Jav'!V128</f>
        <v>0</v>
      </c>
      <c r="W43" s="61">
        <f>+'Turbo Jav'!W128</f>
        <v>0</v>
      </c>
      <c r="X43" s="61">
        <f>+'Turbo Jav'!X128</f>
        <v>0</v>
      </c>
      <c r="Y43" s="61">
        <f t="shared" si="6"/>
        <v>33</v>
      </c>
    </row>
    <row r="44" spans="1:25" ht="14.25" customHeight="1">
      <c r="A44" s="61" t="s">
        <v>1126</v>
      </c>
      <c r="B44" s="61">
        <f>+'LONG JUMP'!B209</f>
        <v>0</v>
      </c>
      <c r="C44" s="61">
        <f>+'LONG JUMP'!C209</f>
        <v>0</v>
      </c>
      <c r="D44" s="61">
        <f>+'LONG JUMP'!D209</f>
        <v>10.5</v>
      </c>
      <c r="E44" s="61">
        <f>+'LONG JUMP'!E209</f>
        <v>0</v>
      </c>
      <c r="F44" s="61">
        <f>+'LONG JUMP'!F209</f>
        <v>0</v>
      </c>
      <c r="G44" s="61">
        <f>+'LONG JUMP'!G209</f>
        <v>10</v>
      </c>
      <c r="H44" s="61">
        <f>+'LONG JUMP'!H209</f>
        <v>0</v>
      </c>
      <c r="I44" s="61">
        <f>+'LONG JUMP'!I209</f>
        <v>11.5</v>
      </c>
      <c r="J44" s="61">
        <f>+'LONG JUMP'!J209</f>
        <v>0</v>
      </c>
      <c r="K44" s="61">
        <f>+'LONG JUMP'!K209</f>
        <v>0</v>
      </c>
      <c r="L44" s="61">
        <f>+'LONG JUMP'!L209</f>
        <v>0</v>
      </c>
      <c r="M44" s="61">
        <f>+'LONG JUMP'!M209</f>
        <v>0</v>
      </c>
      <c r="N44" s="61">
        <f>+'LONG JUMP'!N209</f>
        <v>0</v>
      </c>
      <c r="O44" s="61">
        <f>+'LONG JUMP'!O209</f>
        <v>6</v>
      </c>
      <c r="P44" s="61">
        <f>+'LONG JUMP'!P209</f>
        <v>0</v>
      </c>
      <c r="Q44" s="61">
        <f>+'LONG JUMP'!Q209</f>
        <v>0</v>
      </c>
      <c r="R44" s="61">
        <f>+'LONG JUMP'!R209</f>
        <v>0</v>
      </c>
      <c r="S44" s="61">
        <f>+'LONG JUMP'!S209</f>
        <v>0</v>
      </c>
      <c r="T44" s="61">
        <f>+'LONG JUMP'!T209</f>
        <v>0</v>
      </c>
      <c r="U44" s="61">
        <f>+'LONG JUMP'!U209</f>
        <v>0</v>
      </c>
      <c r="V44" s="61">
        <f>+'LONG JUMP'!V209</f>
        <v>0</v>
      </c>
      <c r="W44" s="61">
        <f>+'LONG JUMP'!W209</f>
        <v>0</v>
      </c>
      <c r="X44" s="61">
        <f>+'LONG JUMP'!X209</f>
        <v>1</v>
      </c>
      <c r="Y44" s="61">
        <f t="shared" si="6"/>
        <v>39</v>
      </c>
    </row>
    <row r="45" spans="1:25" ht="14.25" customHeight="1">
      <c r="A45" s="146" t="s">
        <v>1127</v>
      </c>
      <c r="B45" s="149">
        <f>SUM(B30:B44)</f>
        <v>0</v>
      </c>
      <c r="C45" s="149">
        <f t="shared" ref="C45:Y45" si="7">SUM(C30:C44)</f>
        <v>0</v>
      </c>
      <c r="D45" s="149">
        <f t="shared" si="7"/>
        <v>60</v>
      </c>
      <c r="E45" s="149">
        <f t="shared" si="7"/>
        <v>0</v>
      </c>
      <c r="F45" s="149">
        <f t="shared" si="7"/>
        <v>0</v>
      </c>
      <c r="G45" s="149">
        <f t="shared" si="7"/>
        <v>95.5</v>
      </c>
      <c r="H45" s="149">
        <f t="shared" si="7"/>
        <v>0</v>
      </c>
      <c r="I45" s="149">
        <f t="shared" si="7"/>
        <v>219.5</v>
      </c>
      <c r="J45" s="149">
        <f t="shared" si="7"/>
        <v>0</v>
      </c>
      <c r="K45" s="149">
        <f t="shared" si="7"/>
        <v>0</v>
      </c>
      <c r="L45" s="149">
        <f t="shared" si="7"/>
        <v>0</v>
      </c>
      <c r="M45" s="149">
        <f t="shared" si="7"/>
        <v>0</v>
      </c>
      <c r="N45" s="149">
        <f t="shared" si="7"/>
        <v>0</v>
      </c>
      <c r="O45" s="149">
        <f t="shared" si="7"/>
        <v>12</v>
      </c>
      <c r="P45" s="149">
        <f t="shared" si="7"/>
        <v>79</v>
      </c>
      <c r="Q45" s="149">
        <f t="shared" si="7"/>
        <v>0</v>
      </c>
      <c r="R45" s="149">
        <f t="shared" si="7"/>
        <v>12</v>
      </c>
      <c r="S45" s="149">
        <f t="shared" si="7"/>
        <v>0</v>
      </c>
      <c r="T45" s="149">
        <f t="shared" si="7"/>
        <v>0</v>
      </c>
      <c r="U45" s="149">
        <f t="shared" si="7"/>
        <v>8</v>
      </c>
      <c r="V45" s="149">
        <f t="shared" si="7"/>
        <v>0</v>
      </c>
      <c r="W45" s="149">
        <f t="shared" ref="W45" si="8">SUM(W30:W44)</f>
        <v>0</v>
      </c>
      <c r="X45" s="149">
        <f t="shared" si="7"/>
        <v>29</v>
      </c>
      <c r="Y45" s="149">
        <f t="shared" si="7"/>
        <v>515</v>
      </c>
    </row>
    <row r="46" spans="1:25" ht="14.25" customHeight="1"/>
    <row r="47" spans="1:25" ht="14.25" customHeight="1">
      <c r="A47" s="61" t="s">
        <v>1128</v>
      </c>
      <c r="B47" s="61">
        <f>+'100m hurdles'!B23</f>
        <v>0</v>
      </c>
      <c r="C47" s="61">
        <f>+'100m hurdles'!C23</f>
        <v>0</v>
      </c>
      <c r="D47" s="61">
        <f>+'100m hurdles'!D23</f>
        <v>10</v>
      </c>
      <c r="E47" s="61">
        <f>+'100m hurdles'!E23</f>
        <v>0</v>
      </c>
      <c r="F47" s="61">
        <f>+'100m hurdles'!F23</f>
        <v>0</v>
      </c>
      <c r="G47" s="61">
        <f>+'100m hurdles'!G23</f>
        <v>0</v>
      </c>
      <c r="H47" s="61">
        <f>+'100m hurdles'!H23</f>
        <v>0</v>
      </c>
      <c r="I47" s="61">
        <f>+'100m hurdles'!I23</f>
        <v>8</v>
      </c>
      <c r="J47" s="61">
        <f>+'100m hurdles'!J23</f>
        <v>0</v>
      </c>
      <c r="K47" s="61">
        <f>+'100m hurdles'!K23</f>
        <v>0</v>
      </c>
      <c r="L47" s="61">
        <f>+'100m hurdles'!L23</f>
        <v>0</v>
      </c>
      <c r="M47" s="61">
        <f>+'100m hurdles'!M23</f>
        <v>0</v>
      </c>
      <c r="N47" s="61">
        <f>+'100m hurdles'!N23</f>
        <v>0</v>
      </c>
      <c r="O47" s="61">
        <f>+'100m hurdles'!O23</f>
        <v>0</v>
      </c>
      <c r="P47" s="61">
        <f>+'100m hurdles'!P23</f>
        <v>0</v>
      </c>
      <c r="Q47" s="61">
        <f>+'100m hurdles'!Q23</f>
        <v>0</v>
      </c>
      <c r="R47" s="61">
        <f>+'100m hurdles'!R23</f>
        <v>0</v>
      </c>
      <c r="S47" s="61">
        <f>+'100m hurdles'!S23</f>
        <v>0</v>
      </c>
      <c r="T47" s="61">
        <f>+'100m hurdles'!T23</f>
        <v>0</v>
      </c>
      <c r="U47" s="61">
        <f>+'100m hurdles'!U23</f>
        <v>0</v>
      </c>
      <c r="V47" s="61">
        <f>+'100m hurdles'!V23</f>
        <v>0</v>
      </c>
      <c r="W47" s="61">
        <f>+'100m hurdles'!W23</f>
        <v>0</v>
      </c>
      <c r="X47" s="61">
        <f>+'100m hurdles'!X23</f>
        <v>0</v>
      </c>
      <c r="Y47" s="61">
        <f t="shared" ref="Y47:Y61" si="9">SUM(B47:X47)</f>
        <v>18</v>
      </c>
    </row>
    <row r="48" spans="1:25" ht="14.25" customHeight="1">
      <c r="A48" s="61" t="s">
        <v>1129</v>
      </c>
      <c r="B48" s="61">
        <f>+'100- All'!B208</f>
        <v>0</v>
      </c>
      <c r="C48" s="61">
        <f>+'100- All'!C208</f>
        <v>0</v>
      </c>
      <c r="D48" s="61">
        <f>+'100- All'!D208</f>
        <v>5</v>
      </c>
      <c r="E48" s="61">
        <f>+'100- All'!E208</f>
        <v>0</v>
      </c>
      <c r="F48" s="61">
        <f>+'100- All'!F208</f>
        <v>0</v>
      </c>
      <c r="G48" s="61">
        <f>+'100- All'!G208</f>
        <v>10</v>
      </c>
      <c r="H48" s="61">
        <f>+'100- All'!H208</f>
        <v>0</v>
      </c>
      <c r="I48" s="61">
        <f>+'100- All'!I208</f>
        <v>11</v>
      </c>
      <c r="J48" s="61">
        <f>+'100- All'!J208</f>
        <v>0</v>
      </c>
      <c r="K48" s="61">
        <f>+'100- All'!K208</f>
        <v>0</v>
      </c>
      <c r="L48" s="61">
        <f>+'100- All'!L208</f>
        <v>0</v>
      </c>
      <c r="M48" s="61">
        <f>+'100- All'!M208</f>
        <v>0</v>
      </c>
      <c r="N48" s="61">
        <f>+'100- All'!N208</f>
        <v>0</v>
      </c>
      <c r="O48" s="61">
        <f>+'100- All'!O208</f>
        <v>0</v>
      </c>
      <c r="P48" s="61">
        <f>+'100- All'!P208</f>
        <v>0</v>
      </c>
      <c r="Q48" s="61">
        <f>+'100- All'!Q208</f>
        <v>0</v>
      </c>
      <c r="R48" s="61">
        <f>+'100- All'!R208</f>
        <v>13</v>
      </c>
      <c r="S48" s="61">
        <f>+'100- All'!S208</f>
        <v>0</v>
      </c>
      <c r="T48" s="61">
        <f>+'100- All'!T208</f>
        <v>0</v>
      </c>
      <c r="U48" s="61">
        <f>+'100- All'!U208</f>
        <v>0</v>
      </c>
      <c r="V48" s="61">
        <f>+'100- All'!V208</f>
        <v>0</v>
      </c>
      <c r="W48" s="61">
        <f>+'100- All'!W208</f>
        <v>0</v>
      </c>
      <c r="X48" s="61">
        <f>+'100- All'!X208</f>
        <v>0</v>
      </c>
      <c r="Y48" s="61">
        <f t="shared" si="9"/>
        <v>39</v>
      </c>
    </row>
    <row r="49" spans="1:25" ht="14.25" customHeight="1">
      <c r="A49" s="61" t="s">
        <v>1130</v>
      </c>
      <c r="B49" s="61">
        <f>+'200 - All'!B162</f>
        <v>0</v>
      </c>
      <c r="C49" s="61">
        <f>+'200 - All'!C162</f>
        <v>0</v>
      </c>
      <c r="D49" s="61">
        <f>+'200 - All'!D162</f>
        <v>0</v>
      </c>
      <c r="E49" s="61">
        <f>+'200 - All'!E162</f>
        <v>0</v>
      </c>
      <c r="F49" s="61">
        <f>+'200 - All'!F162</f>
        <v>0</v>
      </c>
      <c r="G49" s="61">
        <f>+'200 - All'!G162</f>
        <v>10</v>
      </c>
      <c r="H49" s="61">
        <f>+'200 - All'!H162</f>
        <v>0</v>
      </c>
      <c r="I49" s="61">
        <f>+'200 - All'!I162</f>
        <v>19</v>
      </c>
      <c r="J49" s="61">
        <f>+'200 - All'!J162</f>
        <v>0</v>
      </c>
      <c r="K49" s="61">
        <f>+'200 - All'!K162</f>
        <v>0</v>
      </c>
      <c r="L49" s="61">
        <f>+'200 - All'!L162</f>
        <v>0</v>
      </c>
      <c r="M49" s="61">
        <f>+'200 - All'!M162</f>
        <v>0</v>
      </c>
      <c r="N49" s="61">
        <f>+'200 - All'!N162</f>
        <v>0</v>
      </c>
      <c r="O49" s="61">
        <f>+'200 - All'!O162</f>
        <v>0</v>
      </c>
      <c r="P49" s="61">
        <f>+'200 - All'!P162</f>
        <v>0</v>
      </c>
      <c r="Q49" s="61">
        <f>+'200 - All'!Q162</f>
        <v>0</v>
      </c>
      <c r="R49" s="61">
        <f>+'200 - All'!R162</f>
        <v>9</v>
      </c>
      <c r="S49" s="61">
        <f>+'200 - All'!S162</f>
        <v>0</v>
      </c>
      <c r="T49" s="61">
        <f>+'200 - All'!T162</f>
        <v>0</v>
      </c>
      <c r="U49" s="61">
        <f>+'200 - All'!U162</f>
        <v>1</v>
      </c>
      <c r="V49" s="61">
        <f>+'200 - All'!V162</f>
        <v>0</v>
      </c>
      <c r="W49" s="61">
        <f>+'200 - All'!W162</f>
        <v>0</v>
      </c>
      <c r="X49" s="61">
        <f>+'200 - All'!X162</f>
        <v>0</v>
      </c>
      <c r="Y49" s="61">
        <f t="shared" si="9"/>
        <v>39</v>
      </c>
    </row>
    <row r="50" spans="1:25" ht="14.25" customHeight="1">
      <c r="A50" s="61" t="s">
        <v>1131</v>
      </c>
      <c r="B50" s="61">
        <f>+'400 - All'!B114</f>
        <v>0</v>
      </c>
      <c r="C50" s="61">
        <f>+'400 - All'!C114</f>
        <v>0</v>
      </c>
      <c r="D50" s="61">
        <f>+'400 - All'!D114</f>
        <v>10</v>
      </c>
      <c r="E50" s="61">
        <f>+'400 - All'!E114</f>
        <v>0</v>
      </c>
      <c r="F50" s="61">
        <f>+'400 - All'!F114</f>
        <v>0</v>
      </c>
      <c r="G50" s="61">
        <f>+'400 - All'!G114</f>
        <v>0</v>
      </c>
      <c r="H50" s="61">
        <f>+'400 - All'!H114</f>
        <v>0</v>
      </c>
      <c r="I50" s="61">
        <f>+'400 - All'!I114</f>
        <v>5</v>
      </c>
      <c r="J50" s="61">
        <f>+'400 - All'!J114</f>
        <v>0</v>
      </c>
      <c r="K50" s="61">
        <f>+'400 - All'!K114</f>
        <v>0</v>
      </c>
      <c r="L50" s="61">
        <f>+'400 - All'!L114</f>
        <v>0</v>
      </c>
      <c r="M50" s="61">
        <f>+'400 - All'!M114</f>
        <v>0</v>
      </c>
      <c r="N50" s="61">
        <f>+'400 - All'!N114</f>
        <v>0</v>
      </c>
      <c r="O50" s="61">
        <f>+'400 - All'!O114</f>
        <v>0</v>
      </c>
      <c r="P50" s="61">
        <f>+'400 - All'!P114</f>
        <v>0</v>
      </c>
      <c r="Q50" s="61">
        <f>+'400 - All'!Q114</f>
        <v>0</v>
      </c>
      <c r="R50" s="61">
        <f>+'400 - All'!R114</f>
        <v>14</v>
      </c>
      <c r="S50" s="61">
        <f>+'400 - All'!S114</f>
        <v>0</v>
      </c>
      <c r="T50" s="61">
        <f>+'400 - All'!T114</f>
        <v>0</v>
      </c>
      <c r="U50" s="61">
        <f>+'400 - All'!U114</f>
        <v>0</v>
      </c>
      <c r="V50" s="61">
        <f>+'400 - All'!V114</f>
        <v>0</v>
      </c>
      <c r="W50" s="61">
        <f>+'400 - All'!W114</f>
        <v>0</v>
      </c>
      <c r="X50" s="61">
        <f>+'400 - All'!X114</f>
        <v>0</v>
      </c>
      <c r="Y50" s="61">
        <f t="shared" si="9"/>
        <v>29</v>
      </c>
    </row>
    <row r="51" spans="1:25" ht="14.25" customHeight="1">
      <c r="A51" s="61" t="s">
        <v>1132</v>
      </c>
      <c r="B51" s="61">
        <f>+'800 - ALL'!B59</f>
        <v>0</v>
      </c>
      <c r="C51" s="61">
        <f>+'800 - ALL'!C59</f>
        <v>0</v>
      </c>
      <c r="D51" s="61">
        <f>+'800 - ALL'!D59</f>
        <v>0</v>
      </c>
      <c r="E51" s="61">
        <f>+'800 - ALL'!E59</f>
        <v>0</v>
      </c>
      <c r="F51" s="61">
        <f>+'800 - ALL'!F59</f>
        <v>0</v>
      </c>
      <c r="G51" s="61">
        <f>+'800 - ALL'!G59</f>
        <v>11</v>
      </c>
      <c r="H51" s="61">
        <f>+'800 - ALL'!H59</f>
        <v>0</v>
      </c>
      <c r="I51" s="61">
        <f>+'800 - ALL'!I59</f>
        <v>9</v>
      </c>
      <c r="J51" s="61">
        <f>+'800 - ALL'!J59</f>
        <v>0</v>
      </c>
      <c r="K51" s="61">
        <f>+'800 - ALL'!K59</f>
        <v>0</v>
      </c>
      <c r="L51" s="61">
        <f>+'800 - ALL'!L59</f>
        <v>0</v>
      </c>
      <c r="M51" s="61">
        <f>+'800 - ALL'!M59</f>
        <v>0</v>
      </c>
      <c r="N51" s="61">
        <f>+'800 - ALL'!N59</f>
        <v>0</v>
      </c>
      <c r="O51" s="61">
        <f>+'800 - ALL'!O59</f>
        <v>0</v>
      </c>
      <c r="P51" s="61">
        <f>+'800 - ALL'!P59</f>
        <v>10</v>
      </c>
      <c r="Q51" s="61">
        <f>+'800 - ALL'!Q59</f>
        <v>0</v>
      </c>
      <c r="R51" s="61">
        <f>+'800 - ALL'!R59</f>
        <v>0</v>
      </c>
      <c r="S51" s="61">
        <f>+'800 - ALL'!S59</f>
        <v>0</v>
      </c>
      <c r="T51" s="61">
        <f>+'800 - ALL'!T59</f>
        <v>0</v>
      </c>
      <c r="U51" s="61">
        <f>+'800 - ALL'!U59</f>
        <v>8</v>
      </c>
      <c r="V51" s="61">
        <f>+'800 - ALL'!V59</f>
        <v>0</v>
      </c>
      <c r="W51" s="61">
        <f>+'800 - ALL'!W59</f>
        <v>0</v>
      </c>
      <c r="X51" s="61">
        <f>+'800 - ALL'!X59</f>
        <v>0</v>
      </c>
      <c r="Y51" s="61">
        <f t="shared" si="9"/>
        <v>38</v>
      </c>
    </row>
    <row r="52" spans="1:25" ht="14.25" customHeight="1">
      <c r="A52" s="61" t="s">
        <v>1133</v>
      </c>
      <c r="B52" s="61">
        <f>+'1600mm - ALL'!B56</f>
        <v>0</v>
      </c>
      <c r="C52" s="61">
        <f>+'1600mm - ALL'!C56</f>
        <v>0</v>
      </c>
      <c r="D52" s="61">
        <f>+'1600mm - ALL'!D56</f>
        <v>6</v>
      </c>
      <c r="E52" s="61">
        <f>+'1600mm - ALL'!E56</f>
        <v>0</v>
      </c>
      <c r="F52" s="61">
        <f>+'1600mm - ALL'!F56</f>
        <v>0</v>
      </c>
      <c r="G52" s="61">
        <f>+'1600mm - ALL'!G56</f>
        <v>5</v>
      </c>
      <c r="H52" s="61">
        <f>+'1600mm - ALL'!H56</f>
        <v>0</v>
      </c>
      <c r="I52" s="61">
        <f>+'1600mm - ALL'!I56</f>
        <v>9</v>
      </c>
      <c r="J52" s="61">
        <f>+'1600mm - ALL'!J56</f>
        <v>0</v>
      </c>
      <c r="K52" s="61">
        <f>+'1600mm - ALL'!K56</f>
        <v>0</v>
      </c>
      <c r="L52" s="61">
        <f>+'1600mm - ALL'!L56</f>
        <v>0</v>
      </c>
      <c r="M52" s="61">
        <f>+'1600mm - ALL'!M56</f>
        <v>0</v>
      </c>
      <c r="N52" s="61">
        <f>+'1600mm - ALL'!N56</f>
        <v>0</v>
      </c>
      <c r="O52" s="61">
        <f>+'1600mm - ALL'!O56</f>
        <v>0</v>
      </c>
      <c r="P52" s="61">
        <f>+'1600mm - ALL'!P56</f>
        <v>10</v>
      </c>
      <c r="Q52" s="61">
        <f>+'1600mm - ALL'!Q56</f>
        <v>0</v>
      </c>
      <c r="R52" s="61">
        <f>+'1600mm - ALL'!R56</f>
        <v>0</v>
      </c>
      <c r="S52" s="61">
        <f>+'1600mm - ALL'!S56</f>
        <v>0</v>
      </c>
      <c r="T52" s="61">
        <f>+'1600mm - ALL'!T56</f>
        <v>0</v>
      </c>
      <c r="U52" s="61">
        <f>+'1600mm - ALL'!U56</f>
        <v>8</v>
      </c>
      <c r="V52" s="61">
        <f>+'1600mm - ALL'!V56</f>
        <v>0</v>
      </c>
      <c r="W52" s="61">
        <f>+'1600mm - ALL'!W56</f>
        <v>0</v>
      </c>
      <c r="X52" s="61">
        <f>+'1600mm - ALL'!X56</f>
        <v>0</v>
      </c>
      <c r="Y52" s="61">
        <f t="shared" si="9"/>
        <v>38</v>
      </c>
    </row>
    <row r="53" spans="1:25" ht="14.25" customHeight="1">
      <c r="A53" s="61" t="s">
        <v>1134</v>
      </c>
      <c r="B53" s="61">
        <f>+'3200-ALL'!B32</f>
        <v>0</v>
      </c>
      <c r="C53" s="61">
        <f>+'3200-ALL'!C32</f>
        <v>0</v>
      </c>
      <c r="D53" s="61">
        <f>+'3200-ALL'!D32</f>
        <v>0</v>
      </c>
      <c r="E53" s="61">
        <f>+'3200-ALL'!E32</f>
        <v>0</v>
      </c>
      <c r="F53" s="61">
        <f>+'3200-ALL'!F32</f>
        <v>0</v>
      </c>
      <c r="G53" s="61">
        <f>+'3200-ALL'!G32</f>
        <v>0</v>
      </c>
      <c r="H53" s="61">
        <f>+'3200-ALL'!H32</f>
        <v>0</v>
      </c>
      <c r="I53" s="61">
        <f>+'3200-ALL'!I32</f>
        <v>11</v>
      </c>
      <c r="J53" s="61">
        <f>+'3200-ALL'!J32</f>
        <v>0</v>
      </c>
      <c r="K53" s="61">
        <f>+'3200-ALL'!K32</f>
        <v>0</v>
      </c>
      <c r="L53" s="61">
        <f>+'3200-ALL'!L32</f>
        <v>0</v>
      </c>
      <c r="M53" s="61">
        <f>+'3200-ALL'!M32</f>
        <v>0</v>
      </c>
      <c r="N53" s="61">
        <f>+'3200-ALL'!N32</f>
        <v>0</v>
      </c>
      <c r="O53" s="61">
        <f>+'3200-ALL'!O32</f>
        <v>0</v>
      </c>
      <c r="P53" s="61">
        <f>+'3200-ALL'!P32</f>
        <v>10</v>
      </c>
      <c r="Q53" s="61">
        <f>+'3200-ALL'!Q32</f>
        <v>0</v>
      </c>
      <c r="R53" s="61">
        <f>+'3200-ALL'!R32</f>
        <v>0</v>
      </c>
      <c r="S53" s="61">
        <f>+'3200-ALL'!S32</f>
        <v>0</v>
      </c>
      <c r="T53" s="61">
        <f>+'3200-ALL'!T32</f>
        <v>0</v>
      </c>
      <c r="U53" s="61">
        <f>+'3200-ALL'!U32</f>
        <v>8</v>
      </c>
      <c r="V53" s="61">
        <f>+'3200-ALL'!V32</f>
        <v>0</v>
      </c>
      <c r="W53" s="61">
        <f>+'3200-ALL'!W32</f>
        <v>0</v>
      </c>
      <c r="X53" s="61">
        <f>+'3200-ALL'!X32</f>
        <v>0</v>
      </c>
      <c r="Y53" s="61">
        <f t="shared" si="9"/>
        <v>29</v>
      </c>
    </row>
    <row r="54" spans="1:25" ht="14.25" customHeight="1">
      <c r="A54" s="61" t="s">
        <v>1119</v>
      </c>
      <c r="B54" s="61">
        <f>+'4X800r'!B21</f>
        <v>0</v>
      </c>
      <c r="C54" s="61">
        <f>+'4X800r'!C21</f>
        <v>0</v>
      </c>
      <c r="D54" s="61">
        <f>+'4X800r'!D21</f>
        <v>0</v>
      </c>
      <c r="E54" s="61">
        <f>+'4X800r'!E21</f>
        <v>0</v>
      </c>
      <c r="F54" s="61">
        <f>+'4X800r'!F21</f>
        <v>0</v>
      </c>
      <c r="G54" s="61">
        <f>+'4X800r'!G21</f>
        <v>10</v>
      </c>
      <c r="H54" s="61">
        <f>+'4X800r'!H21</f>
        <v>0</v>
      </c>
      <c r="I54" s="61">
        <f>+'4X800r'!I21</f>
        <v>8</v>
      </c>
      <c r="J54" s="61">
        <f>+'4X800r'!J21</f>
        <v>0</v>
      </c>
      <c r="K54" s="61">
        <f>+'4X800r'!K21</f>
        <v>0</v>
      </c>
      <c r="L54" s="61">
        <f>+'4X800r'!L21</f>
        <v>0</v>
      </c>
      <c r="M54" s="61">
        <f>+'4X800r'!M21</f>
        <v>0</v>
      </c>
      <c r="N54" s="61">
        <f>+'4X800r'!N21</f>
        <v>0</v>
      </c>
      <c r="O54" s="61">
        <f>+'4X800r'!O21</f>
        <v>0</v>
      </c>
      <c r="P54" s="61">
        <f>+'4X800r'!P21</f>
        <v>0</v>
      </c>
      <c r="Q54" s="61">
        <f>+'4X800r'!Q21</f>
        <v>0</v>
      </c>
      <c r="R54" s="61">
        <f>+'4X800r'!R21</f>
        <v>0</v>
      </c>
      <c r="S54" s="61">
        <f>+'4X800r'!S21</f>
        <v>0</v>
      </c>
      <c r="T54" s="61">
        <f>+'4X800r'!T21</f>
        <v>0</v>
      </c>
      <c r="U54" s="61">
        <f>+'4X800r'!U21</f>
        <v>0</v>
      </c>
      <c r="V54" s="61">
        <f>+'4X800r'!V21</f>
        <v>0</v>
      </c>
      <c r="W54" s="61">
        <f>+'4X800r'!W21</f>
        <v>0</v>
      </c>
      <c r="X54" s="61">
        <f>+'4X800r'!X21</f>
        <v>0</v>
      </c>
      <c r="Y54" s="61">
        <f t="shared" si="9"/>
        <v>18</v>
      </c>
    </row>
    <row r="55" spans="1:25" ht="14.25" customHeight="1">
      <c r="A55" s="61" t="s">
        <v>1135</v>
      </c>
      <c r="B55" s="61">
        <f>+'4x100 - ALL'!B62</f>
        <v>0</v>
      </c>
      <c r="C55" s="61">
        <f>+'4x100 - ALL'!C62</f>
        <v>0</v>
      </c>
      <c r="D55" s="61">
        <f>+'4x100 - ALL'!D62</f>
        <v>5</v>
      </c>
      <c r="E55" s="61">
        <f>+'4x100 - ALL'!E62</f>
        <v>0</v>
      </c>
      <c r="F55" s="61">
        <f>+'4x100 - ALL'!F62</f>
        <v>0</v>
      </c>
      <c r="G55" s="61">
        <f>+'4x100 - ALL'!G62</f>
        <v>10</v>
      </c>
      <c r="H55" s="61">
        <f>+'4x100 - ALL'!H62</f>
        <v>0</v>
      </c>
      <c r="I55" s="61">
        <f>+'4x100 - ALL'!I62</f>
        <v>8</v>
      </c>
      <c r="J55" s="61">
        <f>+'4x100 - ALL'!J62</f>
        <v>0</v>
      </c>
      <c r="K55" s="61">
        <f>+'4x100 - ALL'!K62</f>
        <v>0</v>
      </c>
      <c r="L55" s="61">
        <f>+'4x100 - ALL'!L62</f>
        <v>0</v>
      </c>
      <c r="M55" s="61">
        <f>+'4x100 - ALL'!M62</f>
        <v>0</v>
      </c>
      <c r="N55" s="61">
        <f>+'4x100 - ALL'!N62</f>
        <v>0</v>
      </c>
      <c r="O55" s="61">
        <f>+'4x100 - ALL'!O62</f>
        <v>0</v>
      </c>
      <c r="P55" s="61">
        <f>+'4x100 - ALL'!P62</f>
        <v>0</v>
      </c>
      <c r="Q55" s="61">
        <f>+'4x100 - ALL'!Q62</f>
        <v>0</v>
      </c>
      <c r="R55" s="61">
        <f>+'4x100 - ALL'!R62</f>
        <v>6</v>
      </c>
      <c r="S55" s="61">
        <f>+'4x100 - ALL'!S62</f>
        <v>0</v>
      </c>
      <c r="T55" s="61">
        <f>+'4x100 - ALL'!T62</f>
        <v>0</v>
      </c>
      <c r="U55" s="61">
        <f>+'4x100 - ALL'!U62</f>
        <v>0</v>
      </c>
      <c r="V55" s="61">
        <f>+'4x100 - ALL'!V62</f>
        <v>0</v>
      </c>
      <c r="W55" s="61">
        <f>+'4x100 - ALL'!W62</f>
        <v>0</v>
      </c>
      <c r="X55" s="61">
        <f>+'4x100 - ALL'!X62</f>
        <v>0</v>
      </c>
      <c r="Y55" s="61">
        <f t="shared" si="9"/>
        <v>29</v>
      </c>
    </row>
    <row r="56" spans="1:25" ht="14.25" customHeight="1">
      <c r="A56" s="61" t="s">
        <v>1136</v>
      </c>
      <c r="B56" s="61">
        <f>+'4x400 - ALL'!B23</f>
        <v>0</v>
      </c>
      <c r="C56" s="61">
        <f>+'4x400 - ALL'!C23</f>
        <v>0</v>
      </c>
      <c r="D56" s="61">
        <f>+'4x400 - ALL'!D23</f>
        <v>0</v>
      </c>
      <c r="E56" s="61">
        <f>+'4x400 - ALL'!E23</f>
        <v>0</v>
      </c>
      <c r="F56" s="61">
        <f>+'4x400 - ALL'!F23</f>
        <v>0</v>
      </c>
      <c r="G56" s="61">
        <f>+'4x400 - ALL'!G23</f>
        <v>10</v>
      </c>
      <c r="H56" s="61">
        <f>+'4x400 - ALL'!H23</f>
        <v>0</v>
      </c>
      <c r="I56" s="61">
        <f>+'4x400 - ALL'!I23</f>
        <v>8</v>
      </c>
      <c r="J56" s="61">
        <f>+'4x400 - ALL'!J23</f>
        <v>0</v>
      </c>
      <c r="K56" s="61">
        <f>+'4x400 - ALL'!K23</f>
        <v>0</v>
      </c>
      <c r="L56" s="61">
        <f>+'4x400 - ALL'!L23</f>
        <v>0</v>
      </c>
      <c r="M56" s="61">
        <f>+'4x400 - ALL'!M23</f>
        <v>0</v>
      </c>
      <c r="N56" s="61">
        <f>+'4x400 - ALL'!N23</f>
        <v>0</v>
      </c>
      <c r="O56" s="61">
        <f>+'4x400 - ALL'!O23</f>
        <v>0</v>
      </c>
      <c r="P56" s="61">
        <f>+'4x400 - ALL'!P23</f>
        <v>0</v>
      </c>
      <c r="Q56" s="61">
        <f>+'4x400 - ALL'!Q23</f>
        <v>0</v>
      </c>
      <c r="R56" s="61">
        <f>+'4x400 - ALL'!R23</f>
        <v>0</v>
      </c>
      <c r="S56" s="61">
        <f>+'4x400 - ALL'!S23</f>
        <v>0</v>
      </c>
      <c r="T56" s="61">
        <f>+'4x400 - ALL'!T23</f>
        <v>0</v>
      </c>
      <c r="U56" s="61">
        <f>+'4x400 - ALL'!U23</f>
        <v>0</v>
      </c>
      <c r="V56" s="61">
        <f>+'4x400 - ALL'!V23</f>
        <v>0</v>
      </c>
      <c r="W56" s="61">
        <f>+'4x400 - ALL'!W23</f>
        <v>0</v>
      </c>
      <c r="X56" s="61">
        <f>+'4x400 - ALL'!X23</f>
        <v>0</v>
      </c>
      <c r="Y56" s="61">
        <f t="shared" si="9"/>
        <v>18</v>
      </c>
    </row>
    <row r="57" spans="1:25" ht="14.25" customHeight="1">
      <c r="A57" s="61" t="s">
        <v>1137</v>
      </c>
      <c r="B57" s="61">
        <f>+'TRIPLE JUMP'!B24</f>
        <v>0</v>
      </c>
      <c r="C57" s="61">
        <f>+'TRIPLE JUMP'!C24</f>
        <v>0</v>
      </c>
      <c r="D57" s="61">
        <f>+'TRIPLE JUMP'!D24</f>
        <v>11</v>
      </c>
      <c r="E57" s="61">
        <f>+'TRIPLE JUMP'!E24</f>
        <v>0</v>
      </c>
      <c r="F57" s="61">
        <f>+'TRIPLE JUMP'!F24</f>
        <v>0</v>
      </c>
      <c r="G57" s="61">
        <f>+'TRIPLE JUMP'!G24</f>
        <v>8</v>
      </c>
      <c r="H57" s="61">
        <f>+'TRIPLE JUMP'!H24</f>
        <v>0</v>
      </c>
      <c r="I57" s="61">
        <f>+'TRIPLE JUMP'!I24</f>
        <v>0</v>
      </c>
      <c r="J57" s="61">
        <f>+'TRIPLE JUMP'!J24</f>
        <v>0</v>
      </c>
      <c r="K57" s="61">
        <f>+'TRIPLE JUMP'!K24</f>
        <v>0</v>
      </c>
      <c r="L57" s="61">
        <f>+'TRIPLE JUMP'!L24</f>
        <v>0</v>
      </c>
      <c r="M57" s="61">
        <f>+'TRIPLE JUMP'!M24</f>
        <v>0</v>
      </c>
      <c r="N57" s="61">
        <f>+'TRIPLE JUMP'!N24</f>
        <v>0</v>
      </c>
      <c r="O57" s="61">
        <f>+'TRIPLE JUMP'!O24</f>
        <v>0</v>
      </c>
      <c r="P57" s="61">
        <f>+'TRIPLE JUMP'!P24</f>
        <v>10</v>
      </c>
      <c r="Q57" s="61">
        <f>+'TRIPLE JUMP'!Q24</f>
        <v>0</v>
      </c>
      <c r="R57" s="61">
        <f>+'TRIPLE JUMP'!R24</f>
        <v>0</v>
      </c>
      <c r="S57" s="61">
        <f>+'TRIPLE JUMP'!S24</f>
        <v>0</v>
      </c>
      <c r="T57" s="61">
        <f>+'TRIPLE JUMP'!T24</f>
        <v>0</v>
      </c>
      <c r="U57" s="61">
        <f>+'TRIPLE JUMP'!U24</f>
        <v>0</v>
      </c>
      <c r="V57" s="61">
        <f>+'TRIPLE JUMP'!V24</f>
        <v>0</v>
      </c>
      <c r="W57" s="61">
        <f>+'TRIPLE JUMP'!W24</f>
        <v>0</v>
      </c>
      <c r="X57" s="61">
        <f>+'TRIPLE JUMP'!X24</f>
        <v>0</v>
      </c>
      <c r="Y57" s="61">
        <f t="shared" si="9"/>
        <v>29</v>
      </c>
    </row>
    <row r="58" spans="1:25" ht="14.25" customHeight="1">
      <c r="A58" s="61" t="s">
        <v>1138</v>
      </c>
      <c r="B58" s="61">
        <f>+'SHOT PUT'!B64</f>
        <v>0</v>
      </c>
      <c r="C58" s="61">
        <f>+'SHOT PUT'!C64</f>
        <v>0</v>
      </c>
      <c r="D58" s="61">
        <f>+'SHOT PUT'!D64</f>
        <v>0</v>
      </c>
      <c r="E58" s="61">
        <f>+'SHOT PUT'!E64</f>
        <v>0</v>
      </c>
      <c r="F58" s="61">
        <f>+'SHOT PUT'!F64</f>
        <v>0</v>
      </c>
      <c r="G58" s="61">
        <f>+'SHOT PUT'!G64</f>
        <v>18</v>
      </c>
      <c r="H58" s="61">
        <f>+'SHOT PUT'!H64</f>
        <v>0</v>
      </c>
      <c r="I58" s="61">
        <f>+'SHOT PUT'!I64</f>
        <v>11</v>
      </c>
      <c r="J58" s="61">
        <f>+'SHOT PUT'!J64</f>
        <v>0</v>
      </c>
      <c r="K58" s="61">
        <f>+'SHOT PUT'!K64</f>
        <v>0</v>
      </c>
      <c r="L58" s="61">
        <f>+'SHOT PUT'!L64</f>
        <v>0</v>
      </c>
      <c r="M58" s="61">
        <f>+'SHOT PUT'!M64</f>
        <v>0</v>
      </c>
      <c r="N58" s="61">
        <f>+'SHOT PUT'!N64</f>
        <v>0</v>
      </c>
      <c r="O58" s="61">
        <f>+'SHOT PUT'!O64</f>
        <v>0</v>
      </c>
      <c r="P58" s="61">
        <f>+'SHOT PUT'!P64</f>
        <v>0</v>
      </c>
      <c r="Q58" s="61">
        <f>+'SHOT PUT'!Q64</f>
        <v>0</v>
      </c>
      <c r="R58" s="61">
        <f>+'SHOT PUT'!R64</f>
        <v>9</v>
      </c>
      <c r="S58" s="61">
        <f>+'SHOT PUT'!S64</f>
        <v>0</v>
      </c>
      <c r="T58" s="61">
        <f>+'SHOT PUT'!T64</f>
        <v>0</v>
      </c>
      <c r="U58" s="61">
        <f>+'SHOT PUT'!U64</f>
        <v>0</v>
      </c>
      <c r="V58" s="61">
        <f>+'SHOT PUT'!V64</f>
        <v>0</v>
      </c>
      <c r="W58" s="61">
        <f>+'SHOT PUT'!W64</f>
        <v>0</v>
      </c>
      <c r="X58" s="61">
        <f>+'SHOT PUT'!X64</f>
        <v>1</v>
      </c>
      <c r="Y58" s="61">
        <f t="shared" si="9"/>
        <v>39</v>
      </c>
    </row>
    <row r="59" spans="1:25" ht="14.25" customHeight="1">
      <c r="A59" s="61" t="s">
        <v>1139</v>
      </c>
      <c r="B59" s="61">
        <f>+DISCUS!B33</f>
        <v>0</v>
      </c>
      <c r="C59" s="61">
        <f>+DISCUS!C33</f>
        <v>0</v>
      </c>
      <c r="D59" s="61">
        <f>+DISCUS!D33</f>
        <v>5</v>
      </c>
      <c r="E59" s="61">
        <f>+DISCUS!E33</f>
        <v>0</v>
      </c>
      <c r="F59" s="61">
        <f>+DISCUS!F33</f>
        <v>0</v>
      </c>
      <c r="G59" s="61">
        <f>+DISCUS!G33</f>
        <v>10</v>
      </c>
      <c r="H59" s="61">
        <f>+DISCUS!H33</f>
        <v>0</v>
      </c>
      <c r="I59" s="61">
        <f>+DISCUS!I33</f>
        <v>10</v>
      </c>
      <c r="J59" s="61">
        <f>+DISCUS!J33</f>
        <v>0</v>
      </c>
      <c r="K59" s="61">
        <f>+DISCUS!K33</f>
        <v>0</v>
      </c>
      <c r="L59" s="61">
        <f>+DISCUS!L33</f>
        <v>0</v>
      </c>
      <c r="M59" s="61">
        <f>+DISCUS!M33</f>
        <v>0</v>
      </c>
      <c r="N59" s="61">
        <f>+DISCUS!N33</f>
        <v>0</v>
      </c>
      <c r="O59" s="61">
        <f>+DISCUS!O33</f>
        <v>0</v>
      </c>
      <c r="P59" s="61">
        <f>+DISCUS!P33</f>
        <v>0</v>
      </c>
      <c r="Q59" s="61">
        <f>+DISCUS!Q33</f>
        <v>0</v>
      </c>
      <c r="R59" s="61">
        <f>+DISCUS!R33</f>
        <v>2</v>
      </c>
      <c r="S59" s="61">
        <f>+DISCUS!S33</f>
        <v>0</v>
      </c>
      <c r="T59" s="61">
        <f>+DISCUS!T33</f>
        <v>0</v>
      </c>
      <c r="U59" s="61">
        <f>+DISCUS!U33</f>
        <v>0</v>
      </c>
      <c r="V59" s="61">
        <f>+DISCUS!V33</f>
        <v>0</v>
      </c>
      <c r="W59" s="61">
        <f>+DISCUS!W33</f>
        <v>0</v>
      </c>
      <c r="X59" s="61">
        <f>+DISCUS!X33</f>
        <v>12</v>
      </c>
      <c r="Y59" s="61">
        <f t="shared" si="9"/>
        <v>39</v>
      </c>
    </row>
    <row r="60" spans="1:25" ht="14.25" customHeight="1">
      <c r="A60" s="61" t="s">
        <v>1140</v>
      </c>
      <c r="B60" s="61">
        <f>+'Turbo Jav'!B129</f>
        <v>0</v>
      </c>
      <c r="C60" s="61">
        <f>+'Turbo Jav'!C129</f>
        <v>0</v>
      </c>
      <c r="D60" s="61">
        <f>+'Turbo Jav'!D129</f>
        <v>5</v>
      </c>
      <c r="E60" s="61">
        <f>+'Turbo Jav'!E129</f>
        <v>0</v>
      </c>
      <c r="F60" s="61">
        <f>+'Turbo Jav'!F129</f>
        <v>0</v>
      </c>
      <c r="G60" s="61">
        <f>+'Turbo Jav'!G129</f>
        <v>14</v>
      </c>
      <c r="H60" s="61">
        <f>+'Turbo Jav'!H129</f>
        <v>0</v>
      </c>
      <c r="I60" s="61">
        <f>+'Turbo Jav'!I129</f>
        <v>8</v>
      </c>
      <c r="J60" s="61">
        <f>+'Turbo Jav'!J129</f>
        <v>0</v>
      </c>
      <c r="K60" s="61">
        <f>+'Turbo Jav'!K129</f>
        <v>0</v>
      </c>
      <c r="L60" s="61">
        <f>+'Turbo Jav'!L129</f>
        <v>0</v>
      </c>
      <c r="M60" s="61">
        <f>+'Turbo Jav'!M129</f>
        <v>0</v>
      </c>
      <c r="N60" s="61">
        <f>+'Turbo Jav'!N129</f>
        <v>0</v>
      </c>
      <c r="O60" s="61">
        <f>+'Turbo Jav'!O129</f>
        <v>0</v>
      </c>
      <c r="P60" s="61">
        <f>+'Turbo Jav'!P129</f>
        <v>10</v>
      </c>
      <c r="Q60" s="61">
        <f>+'Turbo Jav'!Q129</f>
        <v>0</v>
      </c>
      <c r="R60" s="61">
        <f>+'Turbo Jav'!R129</f>
        <v>2</v>
      </c>
      <c r="S60" s="61">
        <f>+'Turbo Jav'!S129</f>
        <v>0</v>
      </c>
      <c r="T60" s="61">
        <f>+'Turbo Jav'!T129</f>
        <v>0</v>
      </c>
      <c r="U60" s="61">
        <f>+'Turbo Jav'!U129</f>
        <v>0</v>
      </c>
      <c r="V60" s="61">
        <f>+'Turbo Jav'!V129</f>
        <v>0</v>
      </c>
      <c r="W60" s="61">
        <f>+'Turbo Jav'!W129</f>
        <v>0</v>
      </c>
      <c r="X60" s="61">
        <f>+'Turbo Jav'!X129</f>
        <v>0</v>
      </c>
      <c r="Y60" s="61">
        <f t="shared" si="9"/>
        <v>39</v>
      </c>
    </row>
    <row r="61" spans="1:25" ht="14.25" customHeight="1">
      <c r="A61" s="61" t="s">
        <v>1141</v>
      </c>
      <c r="B61" s="61">
        <f>+'LONG JUMP'!B210</f>
        <v>0</v>
      </c>
      <c r="C61" s="61">
        <f>+'LONG JUMP'!C210</f>
        <v>0</v>
      </c>
      <c r="D61" s="61">
        <f>+'LONG JUMP'!D210</f>
        <v>3</v>
      </c>
      <c r="E61" s="61">
        <f>+'LONG JUMP'!E210</f>
        <v>0</v>
      </c>
      <c r="F61" s="61">
        <f>+'LONG JUMP'!F210</f>
        <v>0</v>
      </c>
      <c r="G61" s="61">
        <f>+'LONG JUMP'!G210</f>
        <v>7</v>
      </c>
      <c r="H61" s="61">
        <f>+'LONG JUMP'!H210</f>
        <v>0</v>
      </c>
      <c r="I61" s="61">
        <f>+'LONG JUMP'!I210</f>
        <v>18</v>
      </c>
      <c r="J61" s="61">
        <f>+'LONG JUMP'!J210</f>
        <v>0</v>
      </c>
      <c r="K61" s="61">
        <f>+'LONG JUMP'!K210</f>
        <v>0</v>
      </c>
      <c r="L61" s="61">
        <f>+'LONG JUMP'!L210</f>
        <v>0</v>
      </c>
      <c r="M61" s="61">
        <f>+'LONG JUMP'!M210</f>
        <v>0</v>
      </c>
      <c r="N61" s="61">
        <f>+'LONG JUMP'!N210</f>
        <v>0</v>
      </c>
      <c r="O61" s="61">
        <f>+'LONG JUMP'!O210</f>
        <v>0</v>
      </c>
      <c r="P61" s="61">
        <f>+'LONG JUMP'!P210</f>
        <v>0</v>
      </c>
      <c r="Q61" s="61">
        <f>+'LONG JUMP'!Q210</f>
        <v>0</v>
      </c>
      <c r="R61" s="61">
        <f>+'LONG JUMP'!R210</f>
        <v>11</v>
      </c>
      <c r="S61" s="61">
        <f>+'LONG JUMP'!S210</f>
        <v>0</v>
      </c>
      <c r="T61" s="61">
        <f>+'LONG JUMP'!T210</f>
        <v>0</v>
      </c>
      <c r="U61" s="61">
        <f>+'LONG JUMP'!U210</f>
        <v>0</v>
      </c>
      <c r="V61" s="61">
        <f>+'LONG JUMP'!V210</f>
        <v>0</v>
      </c>
      <c r="W61" s="61">
        <f>+'LONG JUMP'!W210</f>
        <v>0</v>
      </c>
      <c r="X61" s="61">
        <f>+'LONG JUMP'!X210</f>
        <v>0</v>
      </c>
      <c r="Y61" s="61">
        <f t="shared" si="9"/>
        <v>39</v>
      </c>
    </row>
    <row r="62" spans="1:25" ht="14.25" customHeight="1">
      <c r="A62" s="146" t="s">
        <v>1142</v>
      </c>
      <c r="B62" s="149">
        <f t="shared" ref="B62:X62" si="10">SUM(B47:B61)</f>
        <v>0</v>
      </c>
      <c r="C62" s="149">
        <f t="shared" si="10"/>
        <v>0</v>
      </c>
      <c r="D62" s="149">
        <f t="shared" si="10"/>
        <v>60</v>
      </c>
      <c r="E62" s="149">
        <f t="shared" si="10"/>
        <v>0</v>
      </c>
      <c r="F62" s="149">
        <f t="shared" si="10"/>
        <v>0</v>
      </c>
      <c r="G62" s="149">
        <f t="shared" si="10"/>
        <v>123</v>
      </c>
      <c r="H62" s="149">
        <f t="shared" si="10"/>
        <v>0</v>
      </c>
      <c r="I62" s="149">
        <f t="shared" si="10"/>
        <v>143</v>
      </c>
      <c r="J62" s="149">
        <f t="shared" si="10"/>
        <v>0</v>
      </c>
      <c r="K62" s="149">
        <f t="shared" si="10"/>
        <v>0</v>
      </c>
      <c r="L62" s="149">
        <f t="shared" si="10"/>
        <v>0</v>
      </c>
      <c r="M62" s="149">
        <f t="shared" si="10"/>
        <v>0</v>
      </c>
      <c r="N62" s="149">
        <f t="shared" si="10"/>
        <v>0</v>
      </c>
      <c r="O62" s="149">
        <f t="shared" si="10"/>
        <v>0</v>
      </c>
      <c r="P62" s="149">
        <f t="shared" si="10"/>
        <v>50</v>
      </c>
      <c r="Q62" s="149">
        <f t="shared" si="10"/>
        <v>0</v>
      </c>
      <c r="R62" s="149">
        <f t="shared" si="10"/>
        <v>66</v>
      </c>
      <c r="S62" s="149">
        <f t="shared" si="10"/>
        <v>0</v>
      </c>
      <c r="T62" s="149">
        <f t="shared" si="10"/>
        <v>0</v>
      </c>
      <c r="U62" s="149">
        <f t="shared" si="10"/>
        <v>25</v>
      </c>
      <c r="V62" s="149">
        <f t="shared" si="10"/>
        <v>0</v>
      </c>
      <c r="W62" s="149">
        <f t="shared" ref="W62" si="11">SUM(W47:W61)</f>
        <v>0</v>
      </c>
      <c r="X62" s="149">
        <f t="shared" si="10"/>
        <v>13</v>
      </c>
      <c r="Y62" s="149">
        <f>SUM(Y47:Y61)</f>
        <v>480</v>
      </c>
    </row>
    <row r="63" spans="1:25" ht="14.25" customHeight="1"/>
    <row r="64" spans="1:25" ht="14.25" customHeight="1">
      <c r="A64" s="58" t="s">
        <v>1399</v>
      </c>
      <c r="B64" s="61">
        <f>+'100- All'!B209</f>
        <v>0</v>
      </c>
      <c r="C64" s="61">
        <f>+'100- All'!C209</f>
        <v>0</v>
      </c>
      <c r="D64" s="61">
        <f>+'100- All'!D209</f>
        <v>3</v>
      </c>
      <c r="E64" s="61">
        <f>+'100- All'!E209</f>
        <v>0</v>
      </c>
      <c r="F64" s="61">
        <f>+'100- All'!F209</f>
        <v>0</v>
      </c>
      <c r="G64" s="61">
        <f>+'100- All'!G209</f>
        <v>19</v>
      </c>
      <c r="H64" s="61">
        <f>+'100- All'!H209</f>
        <v>0</v>
      </c>
      <c r="I64" s="61">
        <f>+'100- All'!I209</f>
        <v>0</v>
      </c>
      <c r="J64" s="61">
        <f>+'100- All'!J209</f>
        <v>0</v>
      </c>
      <c r="K64" s="61">
        <f>+'100- All'!K209</f>
        <v>0</v>
      </c>
      <c r="L64" s="61">
        <f>+'100- All'!L209</f>
        <v>0</v>
      </c>
      <c r="M64" s="61">
        <f>+'100- All'!M209</f>
        <v>0</v>
      </c>
      <c r="N64" s="61">
        <f>+'100- All'!N209</f>
        <v>0</v>
      </c>
      <c r="O64" s="61">
        <f>+'100- All'!O209</f>
        <v>0</v>
      </c>
      <c r="P64" s="61">
        <f>+'100- All'!P209</f>
        <v>2</v>
      </c>
      <c r="Q64" s="61">
        <f>+'100- All'!Q209</f>
        <v>0</v>
      </c>
      <c r="R64" s="61">
        <f>+'100- All'!R209</f>
        <v>10</v>
      </c>
      <c r="S64" s="61">
        <f>+'100- All'!S209</f>
        <v>0</v>
      </c>
      <c r="T64" s="61">
        <f>+'100- All'!T209</f>
        <v>0</v>
      </c>
      <c r="U64" s="61">
        <f>+'100- All'!U209</f>
        <v>0</v>
      </c>
      <c r="V64" s="61">
        <f>+'100- All'!V209</f>
        <v>0</v>
      </c>
      <c r="W64" s="61">
        <f>+'100- All'!W209</f>
        <v>0</v>
      </c>
      <c r="X64" s="61">
        <f>+'100- All'!X209</f>
        <v>5</v>
      </c>
      <c r="Y64" s="61">
        <f t="shared" ref="Y64:Y71" si="12">SUM(B64:X64)</f>
        <v>39</v>
      </c>
    </row>
    <row r="65" spans="1:25" ht="14.25" customHeight="1">
      <c r="A65" s="61" t="s">
        <v>1400</v>
      </c>
      <c r="B65" s="61">
        <f>+'200 - All'!B163</f>
        <v>0</v>
      </c>
      <c r="C65" s="61">
        <f>+'200 - All'!C163</f>
        <v>0</v>
      </c>
      <c r="D65" s="61">
        <f>+'200 - All'!D163</f>
        <v>10</v>
      </c>
      <c r="E65" s="61">
        <f>+'200 - All'!E163</f>
        <v>0</v>
      </c>
      <c r="F65" s="61">
        <f>+'200 - All'!F163</f>
        <v>0</v>
      </c>
      <c r="G65" s="61">
        <f>+'200 - All'!G163</f>
        <v>18</v>
      </c>
      <c r="H65" s="61">
        <f>+'200 - All'!H163</f>
        <v>0</v>
      </c>
      <c r="I65" s="61">
        <f>+'200 - All'!I163</f>
        <v>0</v>
      </c>
      <c r="J65" s="61">
        <f>+'200 - All'!J163</f>
        <v>0</v>
      </c>
      <c r="K65" s="61">
        <f>+'200 - All'!K163</f>
        <v>0</v>
      </c>
      <c r="L65" s="61">
        <f>+'200 - All'!L163</f>
        <v>0</v>
      </c>
      <c r="M65" s="61">
        <f>+'200 - All'!M163</f>
        <v>0</v>
      </c>
      <c r="N65" s="61">
        <f>+'200 - All'!N163</f>
        <v>0</v>
      </c>
      <c r="O65" s="61">
        <f>+'200 - All'!O163</f>
        <v>0</v>
      </c>
      <c r="P65" s="61">
        <f>+'200 - All'!P163</f>
        <v>0</v>
      </c>
      <c r="Q65" s="61">
        <f>+'200 - All'!Q163</f>
        <v>0</v>
      </c>
      <c r="R65" s="61">
        <f>+'200 - All'!R163</f>
        <v>0</v>
      </c>
      <c r="S65" s="61">
        <f>+'200 - All'!S163</f>
        <v>0</v>
      </c>
      <c r="T65" s="61">
        <f>+'200 - All'!T163</f>
        <v>0</v>
      </c>
      <c r="U65" s="61">
        <f>+'200 - All'!U163</f>
        <v>4</v>
      </c>
      <c r="V65" s="61">
        <f>+'200 - All'!V163</f>
        <v>0</v>
      </c>
      <c r="W65" s="61">
        <f>+'200 - All'!W163</f>
        <v>0</v>
      </c>
      <c r="X65" s="61">
        <f>+'200 - All'!X163</f>
        <v>7</v>
      </c>
      <c r="Y65" s="61">
        <f t="shared" si="12"/>
        <v>39</v>
      </c>
    </row>
    <row r="66" spans="1:25" ht="14.25" customHeight="1">
      <c r="A66" s="61" t="s">
        <v>1401</v>
      </c>
      <c r="B66" s="61">
        <f>+'400 - All'!B115</f>
        <v>0</v>
      </c>
      <c r="C66" s="61">
        <f>+'400 - All'!C115</f>
        <v>0</v>
      </c>
      <c r="D66" s="61">
        <f>+'400 - All'!D115</f>
        <v>0</v>
      </c>
      <c r="E66" s="61">
        <f>+'400 - All'!E115</f>
        <v>0</v>
      </c>
      <c r="F66" s="61">
        <f>+'400 - All'!F115</f>
        <v>0</v>
      </c>
      <c r="G66" s="61">
        <f>+'400 - All'!G115</f>
        <v>19</v>
      </c>
      <c r="H66" s="61">
        <f>+'400 - All'!H115</f>
        <v>0</v>
      </c>
      <c r="I66" s="61">
        <f>+'400 - All'!I115</f>
        <v>1</v>
      </c>
      <c r="J66" s="61">
        <f>+'400 - All'!J115</f>
        <v>0</v>
      </c>
      <c r="K66" s="61">
        <f>+'400 - All'!K115</f>
        <v>0</v>
      </c>
      <c r="L66" s="61">
        <f>+'400 - All'!L115</f>
        <v>0</v>
      </c>
      <c r="M66" s="61">
        <f>+'400 - All'!M115</f>
        <v>0</v>
      </c>
      <c r="N66" s="61">
        <f>+'400 - All'!N115</f>
        <v>0</v>
      </c>
      <c r="O66" s="61">
        <f>+'400 - All'!O115</f>
        <v>0</v>
      </c>
      <c r="P66" s="61">
        <f>+'400 - All'!P115</f>
        <v>3</v>
      </c>
      <c r="Q66" s="61">
        <f>+'400 - All'!Q115</f>
        <v>0</v>
      </c>
      <c r="R66" s="61">
        <f>+'400 - All'!R115</f>
        <v>10</v>
      </c>
      <c r="S66" s="61">
        <f>+'400 - All'!S115</f>
        <v>0</v>
      </c>
      <c r="T66" s="61">
        <f>+'400 - All'!T115</f>
        <v>0</v>
      </c>
      <c r="U66" s="61">
        <f>+'400 - All'!U115</f>
        <v>0</v>
      </c>
      <c r="V66" s="61">
        <f>+'400 - All'!V115</f>
        <v>0</v>
      </c>
      <c r="W66" s="61">
        <f>+'400 - All'!W115</f>
        <v>0</v>
      </c>
      <c r="X66" s="61">
        <f>+'400 - All'!X115</f>
        <v>6</v>
      </c>
      <c r="Y66" s="61">
        <f t="shared" si="12"/>
        <v>39</v>
      </c>
    </row>
    <row r="67" spans="1:25" ht="14.25" customHeight="1">
      <c r="A67" s="61" t="s">
        <v>1402</v>
      </c>
      <c r="B67" s="61">
        <f>+'800 - ALL'!B60</f>
        <v>0</v>
      </c>
      <c r="C67" s="61">
        <f>+'800 - ALL'!C60</f>
        <v>0</v>
      </c>
      <c r="D67" s="61">
        <f>+'800 - ALL'!D60</f>
        <v>0</v>
      </c>
      <c r="E67" s="61">
        <f>+'800 - ALL'!E60</f>
        <v>0</v>
      </c>
      <c r="F67" s="61">
        <f>+'800 - ALL'!F60</f>
        <v>0</v>
      </c>
      <c r="G67" s="61">
        <f>+'800 - ALL'!G60</f>
        <v>13</v>
      </c>
      <c r="H67" s="61">
        <f>+'800 - ALL'!H60</f>
        <v>0</v>
      </c>
      <c r="I67" s="61">
        <f>+'800 - ALL'!I60</f>
        <v>5</v>
      </c>
      <c r="J67" s="61">
        <f>+'800 - ALL'!J60</f>
        <v>0</v>
      </c>
      <c r="K67" s="61">
        <f>+'800 - ALL'!K60</f>
        <v>0</v>
      </c>
      <c r="L67" s="61">
        <f>+'800 - ALL'!L60</f>
        <v>0</v>
      </c>
      <c r="M67" s="61">
        <f>+'800 - ALL'!M60</f>
        <v>0</v>
      </c>
      <c r="N67" s="61">
        <f>+'800 - ALL'!N60</f>
        <v>0</v>
      </c>
      <c r="O67" s="61">
        <f>+'800 - ALL'!O60</f>
        <v>0</v>
      </c>
      <c r="P67" s="61">
        <f>+'800 - ALL'!P60</f>
        <v>7</v>
      </c>
      <c r="Q67" s="61">
        <f>+'800 - ALL'!Q60</f>
        <v>0</v>
      </c>
      <c r="R67" s="61">
        <f>+'800 - ALL'!R60</f>
        <v>14</v>
      </c>
      <c r="S67" s="61">
        <f>+'800 - ALL'!S60</f>
        <v>0</v>
      </c>
      <c r="T67" s="61">
        <f>+'800 - ALL'!T60</f>
        <v>0</v>
      </c>
      <c r="U67" s="61">
        <f>+'800 - ALL'!U60</f>
        <v>0</v>
      </c>
      <c r="V67" s="61">
        <f>+'800 - ALL'!V60</f>
        <v>0</v>
      </c>
      <c r="W67" s="61">
        <f>+'800 - ALL'!W60</f>
        <v>0</v>
      </c>
      <c r="X67" s="61">
        <f>+'800 - ALL'!X60</f>
        <v>0</v>
      </c>
      <c r="Y67" s="61">
        <f t="shared" si="12"/>
        <v>39</v>
      </c>
    </row>
    <row r="68" spans="1:25" ht="14.25" customHeight="1">
      <c r="A68" s="61" t="s">
        <v>1403</v>
      </c>
      <c r="B68" s="61">
        <f>+'1600mm - ALL'!B57</f>
        <v>0</v>
      </c>
      <c r="C68" s="61">
        <f>+'1600mm - ALL'!C57</f>
        <v>0</v>
      </c>
      <c r="D68" s="61">
        <f>+'1600mm - ALL'!D57</f>
        <v>0</v>
      </c>
      <c r="E68" s="61">
        <f>+'1600mm - ALL'!E57</f>
        <v>0</v>
      </c>
      <c r="F68" s="61">
        <f>+'1600mm - ALL'!F57</f>
        <v>0</v>
      </c>
      <c r="G68" s="61">
        <f>+'1600mm - ALL'!G57</f>
        <v>9</v>
      </c>
      <c r="H68" s="61">
        <f>+'1600mm - ALL'!H57</f>
        <v>0</v>
      </c>
      <c r="I68" s="61">
        <f>+'1600mm - ALL'!I57</f>
        <v>14</v>
      </c>
      <c r="J68" s="61">
        <f>+'1600mm - ALL'!J57</f>
        <v>0</v>
      </c>
      <c r="K68" s="61">
        <f>+'1600mm - ALL'!K57</f>
        <v>0</v>
      </c>
      <c r="L68" s="61">
        <f>+'1600mm - ALL'!L57</f>
        <v>0</v>
      </c>
      <c r="M68" s="61">
        <f>+'1600mm - ALL'!M57</f>
        <v>0</v>
      </c>
      <c r="N68" s="61">
        <f>+'1600mm - ALL'!N57</f>
        <v>0</v>
      </c>
      <c r="O68" s="61">
        <f>+'1600mm - ALL'!O57</f>
        <v>0</v>
      </c>
      <c r="P68" s="61">
        <f>+'1600mm - ALL'!P57</f>
        <v>0</v>
      </c>
      <c r="Q68" s="61">
        <f>+'1600mm - ALL'!Q57</f>
        <v>0</v>
      </c>
      <c r="R68" s="61">
        <f>+'1600mm - ALL'!R57</f>
        <v>10</v>
      </c>
      <c r="S68" s="61">
        <f>+'1600mm - ALL'!S57</f>
        <v>0</v>
      </c>
      <c r="T68" s="61">
        <f>+'1600mm - ALL'!T57</f>
        <v>0</v>
      </c>
      <c r="U68" s="61">
        <f>+'1600mm - ALL'!U57</f>
        <v>5</v>
      </c>
      <c r="V68" s="61">
        <f>+'1600mm - ALL'!V57</f>
        <v>0</v>
      </c>
      <c r="W68" s="61">
        <f>+'1600mm - ALL'!W57</f>
        <v>0</v>
      </c>
      <c r="X68" s="61">
        <f>+'1600mm - ALL'!X57</f>
        <v>0</v>
      </c>
      <c r="Y68" s="61">
        <f t="shared" si="12"/>
        <v>38</v>
      </c>
    </row>
    <row r="69" spans="1:25" ht="14.25" customHeight="1">
      <c r="A69" s="61" t="s">
        <v>1404</v>
      </c>
      <c r="B69" s="61">
        <f>+'4x100 - ALL'!B63</f>
        <v>0</v>
      </c>
      <c r="C69" s="61">
        <f>+'4x100 - ALL'!C63</f>
        <v>0</v>
      </c>
      <c r="D69" s="61">
        <f>+'4x100 - ALL'!D63</f>
        <v>5</v>
      </c>
      <c r="E69" s="61">
        <f>+'4x100 - ALL'!E63</f>
        <v>0</v>
      </c>
      <c r="F69" s="61">
        <f>+'4x100 - ALL'!F63</f>
        <v>0</v>
      </c>
      <c r="G69" s="61">
        <f>+'4x100 - ALL'!G63</f>
        <v>10</v>
      </c>
      <c r="H69" s="61">
        <f>+'4x100 - ALL'!H63</f>
        <v>0</v>
      </c>
      <c r="I69" s="61">
        <f>+'4x100 - ALL'!I63</f>
        <v>3</v>
      </c>
      <c r="J69" s="61">
        <f>+'4x100 - ALL'!J63</f>
        <v>0</v>
      </c>
      <c r="K69" s="61">
        <f>+'4x100 - ALL'!K63</f>
        <v>0</v>
      </c>
      <c r="L69" s="61">
        <f>+'4x100 - ALL'!L63</f>
        <v>0</v>
      </c>
      <c r="M69" s="61">
        <f>+'4x100 - ALL'!M63</f>
        <v>0</v>
      </c>
      <c r="N69" s="61">
        <f>+'4x100 - ALL'!N63</f>
        <v>0</v>
      </c>
      <c r="O69" s="61">
        <f>+'4x100 - ALL'!O63</f>
        <v>1</v>
      </c>
      <c r="P69" s="61">
        <f>+'4x100 - ALL'!P63</f>
        <v>6</v>
      </c>
      <c r="Q69" s="61">
        <f>+'4x100 - ALL'!Q63</f>
        <v>0</v>
      </c>
      <c r="R69" s="61">
        <f>+'4x100 - ALL'!R63</f>
        <v>4</v>
      </c>
      <c r="S69" s="61">
        <f>+'4x100 - ALL'!S63</f>
        <v>0</v>
      </c>
      <c r="T69" s="61">
        <f>+'4x100 - ALL'!T63</f>
        <v>0</v>
      </c>
      <c r="U69" s="61">
        <f>+'4x100 - ALL'!U63</f>
        <v>8</v>
      </c>
      <c r="V69" s="61">
        <f>+'4x100 - ALL'!V63</f>
        <v>0</v>
      </c>
      <c r="W69" s="61">
        <f>+'4x100 - ALL'!W63</f>
        <v>0</v>
      </c>
      <c r="X69" s="61">
        <f>+'4x100 - ALL'!X63</f>
        <v>2</v>
      </c>
      <c r="Y69" s="61">
        <f t="shared" si="12"/>
        <v>39</v>
      </c>
    </row>
    <row r="70" spans="1:25" ht="14.25" customHeight="1">
      <c r="A70" s="61" t="s">
        <v>1405</v>
      </c>
      <c r="B70" s="61">
        <f>+'Turbo Jav'!B130</f>
        <v>0</v>
      </c>
      <c r="C70" s="61">
        <f>+'Turbo Jav'!C130</f>
        <v>0</v>
      </c>
      <c r="D70" s="61">
        <f>+'Turbo Jav'!D130</f>
        <v>0</v>
      </c>
      <c r="E70" s="61">
        <f>+'Turbo Jav'!E130</f>
        <v>0</v>
      </c>
      <c r="F70" s="61">
        <f>+'Turbo Jav'!F130</f>
        <v>0</v>
      </c>
      <c r="G70" s="61">
        <f>+'Turbo Jav'!G130</f>
        <v>14</v>
      </c>
      <c r="H70" s="61">
        <f>+'Turbo Jav'!H130</f>
        <v>0</v>
      </c>
      <c r="I70" s="61">
        <f>+'Turbo Jav'!I130</f>
        <v>0</v>
      </c>
      <c r="J70" s="61">
        <f>+'Turbo Jav'!J130</f>
        <v>0</v>
      </c>
      <c r="K70" s="61">
        <f>+'Turbo Jav'!K130</f>
        <v>0</v>
      </c>
      <c r="L70" s="61">
        <f>+'Turbo Jav'!L130</f>
        <v>0</v>
      </c>
      <c r="M70" s="61">
        <f>+'Turbo Jav'!M130</f>
        <v>0</v>
      </c>
      <c r="N70" s="61">
        <f>+'Turbo Jav'!N130</f>
        <v>0</v>
      </c>
      <c r="O70" s="61">
        <f>+'Turbo Jav'!O130</f>
        <v>0</v>
      </c>
      <c r="P70" s="61">
        <f>+'Turbo Jav'!P130</f>
        <v>17</v>
      </c>
      <c r="Q70" s="61">
        <f>+'Turbo Jav'!Q130</f>
        <v>0</v>
      </c>
      <c r="R70" s="61">
        <f>+'Turbo Jav'!R130</f>
        <v>0</v>
      </c>
      <c r="S70" s="61">
        <f>+'Turbo Jav'!S130</f>
        <v>0</v>
      </c>
      <c r="T70" s="61">
        <f>+'Turbo Jav'!T130</f>
        <v>0</v>
      </c>
      <c r="U70" s="61">
        <f>+'Turbo Jav'!U130</f>
        <v>0</v>
      </c>
      <c r="V70" s="61">
        <f>+'Turbo Jav'!V130</f>
        <v>0</v>
      </c>
      <c r="W70" s="61">
        <f>+'Turbo Jav'!W130</f>
        <v>0</v>
      </c>
      <c r="X70" s="61">
        <f>+'Turbo Jav'!X130</f>
        <v>8</v>
      </c>
      <c r="Y70" s="61">
        <f t="shared" si="12"/>
        <v>39</v>
      </c>
    </row>
    <row r="71" spans="1:25" ht="14.25" customHeight="1" thickBot="1">
      <c r="A71" s="61" t="s">
        <v>1406</v>
      </c>
      <c r="B71" s="61">
        <f>+'LONG JUMP'!B211</f>
        <v>0</v>
      </c>
      <c r="C71" s="61">
        <f>+'LONG JUMP'!C211</f>
        <v>0</v>
      </c>
      <c r="D71" s="61">
        <f>+'LONG JUMP'!D211</f>
        <v>2</v>
      </c>
      <c r="E71" s="61">
        <f>+'LONG JUMP'!E211</f>
        <v>0</v>
      </c>
      <c r="F71" s="61">
        <f>+'LONG JUMP'!F211</f>
        <v>0</v>
      </c>
      <c r="G71" s="61">
        <f>+'LONG JUMP'!G211</f>
        <v>23.5</v>
      </c>
      <c r="H71" s="61">
        <f>+'LONG JUMP'!H211</f>
        <v>0</v>
      </c>
      <c r="I71" s="61">
        <f>+'LONG JUMP'!I211</f>
        <v>0</v>
      </c>
      <c r="J71" s="61">
        <f>+'LONG JUMP'!J211</f>
        <v>0</v>
      </c>
      <c r="K71" s="61">
        <f>+'LONG JUMP'!K211</f>
        <v>0</v>
      </c>
      <c r="L71" s="61">
        <f>+'LONG JUMP'!L211</f>
        <v>0</v>
      </c>
      <c r="M71" s="61">
        <f>+'LONG JUMP'!M211</f>
        <v>0</v>
      </c>
      <c r="N71" s="61">
        <f>+'LONG JUMP'!N211</f>
        <v>0</v>
      </c>
      <c r="O71" s="61">
        <f>+'LONG JUMP'!O211</f>
        <v>0</v>
      </c>
      <c r="P71" s="61">
        <f>+'LONG JUMP'!P211</f>
        <v>3.5</v>
      </c>
      <c r="Q71" s="61">
        <f>+'LONG JUMP'!Q211</f>
        <v>0</v>
      </c>
      <c r="R71" s="61">
        <f>+'LONG JUMP'!R211</f>
        <v>0</v>
      </c>
      <c r="S71" s="61">
        <f>+'LONG JUMP'!S211</f>
        <v>0</v>
      </c>
      <c r="T71" s="61">
        <f>+'LONG JUMP'!T211</f>
        <v>0</v>
      </c>
      <c r="U71" s="61">
        <f>+'LONG JUMP'!U211</f>
        <v>0</v>
      </c>
      <c r="V71" s="61">
        <f>+'LONG JUMP'!V211</f>
        <v>0</v>
      </c>
      <c r="W71" s="61">
        <f>+'LONG JUMP'!W211</f>
        <v>0</v>
      </c>
      <c r="X71" s="61">
        <f>+'LONG JUMP'!X211</f>
        <v>10</v>
      </c>
      <c r="Y71" s="61">
        <f t="shared" si="12"/>
        <v>39</v>
      </c>
    </row>
    <row r="72" spans="1:25" ht="14.25" customHeight="1" thickBot="1">
      <c r="A72" s="146" t="s">
        <v>1416</v>
      </c>
      <c r="B72" s="147">
        <f t="shared" ref="B72:Y72" si="13">SUM(B64:B71)</f>
        <v>0</v>
      </c>
      <c r="C72" s="147">
        <f t="shared" si="13"/>
        <v>0</v>
      </c>
      <c r="D72" s="147">
        <f t="shared" si="13"/>
        <v>20</v>
      </c>
      <c r="E72" s="147">
        <f t="shared" si="13"/>
        <v>0</v>
      </c>
      <c r="F72" s="147">
        <f t="shared" si="13"/>
        <v>0</v>
      </c>
      <c r="G72" s="147">
        <f t="shared" si="13"/>
        <v>125.5</v>
      </c>
      <c r="H72" s="147">
        <f t="shared" si="13"/>
        <v>0</v>
      </c>
      <c r="I72" s="147">
        <f t="shared" si="13"/>
        <v>23</v>
      </c>
      <c r="J72" s="147">
        <f t="shared" si="13"/>
        <v>0</v>
      </c>
      <c r="K72" s="147">
        <f t="shared" si="13"/>
        <v>0</v>
      </c>
      <c r="L72" s="147">
        <f t="shared" si="13"/>
        <v>0</v>
      </c>
      <c r="M72" s="147">
        <f t="shared" si="13"/>
        <v>0</v>
      </c>
      <c r="N72" s="147">
        <f t="shared" si="13"/>
        <v>0</v>
      </c>
      <c r="O72" s="147">
        <f t="shared" si="13"/>
        <v>1</v>
      </c>
      <c r="P72" s="147">
        <f t="shared" si="13"/>
        <v>38.5</v>
      </c>
      <c r="Q72" s="147">
        <f t="shared" si="13"/>
        <v>0</v>
      </c>
      <c r="R72" s="147">
        <f t="shared" si="13"/>
        <v>48</v>
      </c>
      <c r="S72" s="147">
        <f t="shared" si="13"/>
        <v>0</v>
      </c>
      <c r="T72" s="147">
        <f t="shared" si="13"/>
        <v>0</v>
      </c>
      <c r="U72" s="147">
        <f t="shared" si="13"/>
        <v>17</v>
      </c>
      <c r="V72" s="147">
        <f t="shared" si="13"/>
        <v>0</v>
      </c>
      <c r="W72" s="147">
        <f t="shared" si="13"/>
        <v>0</v>
      </c>
      <c r="X72" s="147">
        <f t="shared" si="13"/>
        <v>38</v>
      </c>
      <c r="Y72" s="147">
        <f t="shared" si="13"/>
        <v>311</v>
      </c>
    </row>
    <row r="73" spans="1:25" ht="14.25" customHeight="1"/>
    <row r="74" spans="1:25" ht="14.25" customHeight="1">
      <c r="A74" s="61" t="s">
        <v>1407</v>
      </c>
      <c r="B74" s="148">
        <f>+'100- All'!B210</f>
        <v>0</v>
      </c>
      <c r="C74" s="148">
        <f>+'100- All'!C210</f>
        <v>0</v>
      </c>
      <c r="D74" s="148">
        <f>+'100- All'!D210</f>
        <v>0</v>
      </c>
      <c r="E74" s="148">
        <f>+'100- All'!E210</f>
        <v>0</v>
      </c>
      <c r="F74" s="148">
        <f>+'100- All'!F210</f>
        <v>0</v>
      </c>
      <c r="G74" s="148">
        <f>+'100- All'!G210</f>
        <v>9</v>
      </c>
      <c r="H74" s="148">
        <f>+'100- All'!H210</f>
        <v>0</v>
      </c>
      <c r="I74" s="148">
        <f>+'100- All'!I210</f>
        <v>12</v>
      </c>
      <c r="J74" s="148">
        <f>+'100- All'!J210</f>
        <v>0</v>
      </c>
      <c r="K74" s="148">
        <f>+'100- All'!K210</f>
        <v>0</v>
      </c>
      <c r="L74" s="148">
        <f>+'100- All'!L210</f>
        <v>0</v>
      </c>
      <c r="M74" s="148">
        <f>+'100- All'!M210</f>
        <v>0</v>
      </c>
      <c r="N74" s="148">
        <f>+'100- All'!N210</f>
        <v>0</v>
      </c>
      <c r="O74" s="148">
        <f>+'100- All'!O210</f>
        <v>0</v>
      </c>
      <c r="P74" s="148">
        <f>+'100- All'!P210</f>
        <v>0</v>
      </c>
      <c r="Q74" s="148">
        <f>+'100- All'!Q210</f>
        <v>0</v>
      </c>
      <c r="R74" s="148">
        <f>+'100- All'!R210</f>
        <v>15</v>
      </c>
      <c r="S74" s="148">
        <f>+'100- All'!S210</f>
        <v>0</v>
      </c>
      <c r="T74" s="148">
        <f>+'100- All'!T210</f>
        <v>0</v>
      </c>
      <c r="U74" s="148">
        <f>+'100- All'!U210</f>
        <v>2</v>
      </c>
      <c r="V74" s="148">
        <f>+'100- All'!V210</f>
        <v>0</v>
      </c>
      <c r="W74" s="148">
        <f>+'100- All'!W210</f>
        <v>0</v>
      </c>
      <c r="X74" s="148">
        <f>+'100- All'!X210</f>
        <v>1</v>
      </c>
      <c r="Y74" s="148">
        <f t="shared" ref="Y74:Y81" si="14">SUM(B74:X74)</f>
        <v>39</v>
      </c>
    </row>
    <row r="75" spans="1:25" ht="14.25" customHeight="1">
      <c r="A75" s="61" t="s">
        <v>1408</v>
      </c>
      <c r="B75" s="148">
        <f>+'200 - All'!B164</f>
        <v>0</v>
      </c>
      <c r="C75" s="148">
        <f>+'200 - All'!C164</f>
        <v>0</v>
      </c>
      <c r="D75" s="148">
        <f>+'200 - All'!D164</f>
        <v>0</v>
      </c>
      <c r="E75" s="148">
        <f>+'200 - All'!E164</f>
        <v>0</v>
      </c>
      <c r="F75" s="148">
        <f>+'200 - All'!F164</f>
        <v>0</v>
      </c>
      <c r="G75" s="148">
        <f>+'200 - All'!G164</f>
        <v>9</v>
      </c>
      <c r="H75" s="148">
        <f>+'200 - All'!H164</f>
        <v>0</v>
      </c>
      <c r="I75" s="148">
        <f>+'200 - All'!I164</f>
        <v>10</v>
      </c>
      <c r="J75" s="148">
        <f>+'200 - All'!J164</f>
        <v>0</v>
      </c>
      <c r="K75" s="148">
        <f>+'200 - All'!K164</f>
        <v>0</v>
      </c>
      <c r="L75" s="148">
        <f>+'200 - All'!L164</f>
        <v>0</v>
      </c>
      <c r="M75" s="148">
        <f>+'200 - All'!M164</f>
        <v>0</v>
      </c>
      <c r="N75" s="148">
        <f>+'200 - All'!N164</f>
        <v>0</v>
      </c>
      <c r="O75" s="148">
        <f>+'200 - All'!O164</f>
        <v>0</v>
      </c>
      <c r="P75" s="148">
        <f>+'200 - All'!P164</f>
        <v>4</v>
      </c>
      <c r="Q75" s="148">
        <f>+'200 - All'!Q164</f>
        <v>0</v>
      </c>
      <c r="R75" s="148">
        <f>+'200 - All'!R164</f>
        <v>10</v>
      </c>
      <c r="S75" s="148">
        <f>+'200 - All'!S164</f>
        <v>0</v>
      </c>
      <c r="T75" s="148">
        <f>+'200 - All'!T164</f>
        <v>0</v>
      </c>
      <c r="U75" s="148">
        <f>+'200 - All'!U164</f>
        <v>6</v>
      </c>
      <c r="V75" s="148">
        <f>+'200 - All'!V164</f>
        <v>0</v>
      </c>
      <c r="W75" s="148">
        <f>+'200 - All'!W164</f>
        <v>0</v>
      </c>
      <c r="X75" s="148">
        <f>+'200 - All'!X164</f>
        <v>0</v>
      </c>
      <c r="Y75" s="148">
        <f t="shared" si="14"/>
        <v>39</v>
      </c>
    </row>
    <row r="76" spans="1:25" ht="14.25" customHeight="1">
      <c r="A76" s="61" t="s">
        <v>1409</v>
      </c>
      <c r="B76" s="148">
        <f>+'400 - All'!B116</f>
        <v>0</v>
      </c>
      <c r="C76" s="148">
        <f>+'400 - All'!C116</f>
        <v>0</v>
      </c>
      <c r="D76" s="148">
        <f>+'400 - All'!D116</f>
        <v>0</v>
      </c>
      <c r="E76" s="148">
        <f>+'400 - All'!E116</f>
        <v>0</v>
      </c>
      <c r="F76" s="148">
        <f>+'400 - All'!F116</f>
        <v>0</v>
      </c>
      <c r="G76" s="148">
        <f>+'400 - All'!G116</f>
        <v>7</v>
      </c>
      <c r="H76" s="148">
        <f>+'400 - All'!H116</f>
        <v>0</v>
      </c>
      <c r="I76" s="148">
        <f>+'400 - All'!I116</f>
        <v>4</v>
      </c>
      <c r="J76" s="148">
        <f>+'400 - All'!J116</f>
        <v>0</v>
      </c>
      <c r="K76" s="148">
        <f>+'400 - All'!K116</f>
        <v>0</v>
      </c>
      <c r="L76" s="148">
        <f>+'400 - All'!L116</f>
        <v>0</v>
      </c>
      <c r="M76" s="148">
        <f>+'400 - All'!M116</f>
        <v>0</v>
      </c>
      <c r="N76" s="148">
        <f>+'400 - All'!N116</f>
        <v>0</v>
      </c>
      <c r="O76" s="148">
        <f>+'400 - All'!O116</f>
        <v>0</v>
      </c>
      <c r="P76" s="148">
        <f>+'400 - All'!P116</f>
        <v>8</v>
      </c>
      <c r="Q76" s="148">
        <f>+'400 - All'!Q116</f>
        <v>0</v>
      </c>
      <c r="R76" s="148">
        <f>+'400 - All'!R116</f>
        <v>10</v>
      </c>
      <c r="S76" s="148">
        <f>+'400 - All'!S116</f>
        <v>0</v>
      </c>
      <c r="T76" s="148">
        <f>+'400 - All'!T116</f>
        <v>0</v>
      </c>
      <c r="U76" s="148">
        <f>+'400 - All'!U116</f>
        <v>9</v>
      </c>
      <c r="V76" s="148">
        <f>+'400 - All'!V116</f>
        <v>0</v>
      </c>
      <c r="W76" s="148">
        <f>+'400 - All'!W116</f>
        <v>0</v>
      </c>
      <c r="X76" s="148">
        <f>+'400 - All'!X116</f>
        <v>1</v>
      </c>
      <c r="Y76" s="148">
        <f t="shared" si="14"/>
        <v>39</v>
      </c>
    </row>
    <row r="77" spans="1:25" ht="14.25" customHeight="1">
      <c r="A77" s="61" t="s">
        <v>1410</v>
      </c>
      <c r="B77" s="148">
        <f>+'800 - ALL'!B61</f>
        <v>0</v>
      </c>
      <c r="C77" s="148">
        <f>+'800 - ALL'!C61</f>
        <v>0</v>
      </c>
      <c r="D77" s="148">
        <f>+'800 - ALL'!D61</f>
        <v>0</v>
      </c>
      <c r="E77" s="148">
        <f>+'800 - ALL'!E61</f>
        <v>0</v>
      </c>
      <c r="F77" s="148">
        <f>+'800 - ALL'!F61</f>
        <v>0</v>
      </c>
      <c r="G77" s="148">
        <f>+'800 - ALL'!G61</f>
        <v>26</v>
      </c>
      <c r="H77" s="148">
        <f>+'800 - ALL'!H61</f>
        <v>0</v>
      </c>
      <c r="I77" s="148">
        <f>+'800 - ALL'!I61</f>
        <v>1</v>
      </c>
      <c r="J77" s="148">
        <f>+'800 - ALL'!J61</f>
        <v>0</v>
      </c>
      <c r="K77" s="148">
        <f>+'800 - ALL'!K61</f>
        <v>0</v>
      </c>
      <c r="L77" s="148">
        <f>+'800 - ALL'!L61</f>
        <v>0</v>
      </c>
      <c r="M77" s="148">
        <f>+'800 - ALL'!M61</f>
        <v>0</v>
      </c>
      <c r="N77" s="148">
        <f>+'800 - ALL'!N61</f>
        <v>0</v>
      </c>
      <c r="O77" s="148">
        <f>+'800 - ALL'!O61</f>
        <v>0</v>
      </c>
      <c r="P77" s="148">
        <f>+'800 - ALL'!P61</f>
        <v>8</v>
      </c>
      <c r="Q77" s="148">
        <f>+'800 - ALL'!Q61</f>
        <v>0</v>
      </c>
      <c r="R77" s="148">
        <f>+'800 - ALL'!R61</f>
        <v>0</v>
      </c>
      <c r="S77" s="148">
        <f>+'800 - ALL'!S61</f>
        <v>0</v>
      </c>
      <c r="T77" s="148">
        <f>+'800 - ALL'!T61</f>
        <v>0</v>
      </c>
      <c r="U77" s="148">
        <f>+'800 - ALL'!U61</f>
        <v>4</v>
      </c>
      <c r="V77" s="148">
        <f>+'800 - ALL'!V61</f>
        <v>0</v>
      </c>
      <c r="W77" s="148">
        <f>+'800 - ALL'!W61</f>
        <v>0</v>
      </c>
      <c r="X77" s="148">
        <f>+'800 - ALL'!X61</f>
        <v>0</v>
      </c>
      <c r="Y77" s="148">
        <f t="shared" si="14"/>
        <v>39</v>
      </c>
    </row>
    <row r="78" spans="1:25" ht="14.25" customHeight="1">
      <c r="A78" s="61" t="s">
        <v>1411</v>
      </c>
      <c r="B78" s="148">
        <f>+'1600mm - ALL'!B58</f>
        <v>0</v>
      </c>
      <c r="C78" s="148">
        <f>+'1600mm - ALL'!C58</f>
        <v>0</v>
      </c>
      <c r="D78" s="148">
        <f>+'1600mm - ALL'!D58</f>
        <v>0</v>
      </c>
      <c r="E78" s="148">
        <f>+'1600mm - ALL'!E58</f>
        <v>0</v>
      </c>
      <c r="F78" s="148">
        <f>+'1600mm - ALL'!F58</f>
        <v>0</v>
      </c>
      <c r="G78" s="148">
        <f>+'1600mm - ALL'!G58</f>
        <v>20</v>
      </c>
      <c r="H78" s="148">
        <f>+'1600mm - ALL'!H58</f>
        <v>0</v>
      </c>
      <c r="I78" s="148">
        <f>+'1600mm - ALL'!I58</f>
        <v>2</v>
      </c>
      <c r="J78" s="148">
        <f>+'1600mm - ALL'!J58</f>
        <v>0</v>
      </c>
      <c r="K78" s="148">
        <f>+'1600mm - ALL'!K58</f>
        <v>0</v>
      </c>
      <c r="L78" s="148">
        <f>+'1600mm - ALL'!L58</f>
        <v>0</v>
      </c>
      <c r="M78" s="148">
        <f>+'1600mm - ALL'!M58</f>
        <v>0</v>
      </c>
      <c r="N78" s="148">
        <f>+'1600mm - ALL'!N58</f>
        <v>0</v>
      </c>
      <c r="O78" s="148">
        <f>+'1600mm - ALL'!O58</f>
        <v>0</v>
      </c>
      <c r="P78" s="148">
        <f>+'1600mm - ALL'!P58</f>
        <v>10</v>
      </c>
      <c r="Q78" s="148">
        <f>+'1600mm - ALL'!Q58</f>
        <v>0</v>
      </c>
      <c r="R78" s="148">
        <f>+'1600mm - ALL'!R58</f>
        <v>0</v>
      </c>
      <c r="S78" s="148">
        <f>+'1600mm - ALL'!S58</f>
        <v>0</v>
      </c>
      <c r="T78" s="148">
        <f>+'1600mm - ALL'!T58</f>
        <v>0</v>
      </c>
      <c r="U78" s="148">
        <f>+'1600mm - ALL'!U58</f>
        <v>6</v>
      </c>
      <c r="V78" s="148">
        <f>+'1600mm - ALL'!V58</f>
        <v>0</v>
      </c>
      <c r="W78" s="148">
        <f>+'1600mm - ALL'!W58</f>
        <v>0</v>
      </c>
      <c r="X78" s="148">
        <f>+'1600mm - ALL'!X58</f>
        <v>0</v>
      </c>
      <c r="Y78" s="148">
        <f t="shared" si="14"/>
        <v>38</v>
      </c>
    </row>
    <row r="79" spans="1:25" ht="14.25" customHeight="1">
      <c r="A79" s="61" t="s">
        <v>1412</v>
      </c>
      <c r="B79" s="148">
        <f>+'4x100 - ALL'!B64</f>
        <v>0</v>
      </c>
      <c r="C79" s="148">
        <f>+'4x100 - ALL'!C64</f>
        <v>0</v>
      </c>
      <c r="D79" s="148">
        <f>+'4x100 - ALL'!D64</f>
        <v>0</v>
      </c>
      <c r="E79" s="148">
        <f>+'4x100 - ALL'!E64</f>
        <v>0</v>
      </c>
      <c r="F79" s="148">
        <f>+'4x100 - ALL'!F64</f>
        <v>0</v>
      </c>
      <c r="G79" s="148">
        <f>+'4x100 - ALL'!G64</f>
        <v>8</v>
      </c>
      <c r="H79" s="148">
        <f>+'4x100 - ALL'!H64</f>
        <v>0</v>
      </c>
      <c r="I79" s="148">
        <f>+'4x100 - ALL'!I64</f>
        <v>10</v>
      </c>
      <c r="J79" s="148">
        <f>+'4x100 - ALL'!J64</f>
        <v>0</v>
      </c>
      <c r="K79" s="148">
        <f>+'4x100 - ALL'!K64</f>
        <v>0</v>
      </c>
      <c r="L79" s="148">
        <f>+'4x100 - ALL'!L64</f>
        <v>0</v>
      </c>
      <c r="M79" s="148">
        <f>+'4x100 - ALL'!M64</f>
        <v>0</v>
      </c>
      <c r="N79" s="148">
        <f>+'4x100 - ALL'!N64</f>
        <v>0</v>
      </c>
      <c r="O79" s="148">
        <f>+'4x100 - ALL'!O64</f>
        <v>0</v>
      </c>
      <c r="P79" s="148">
        <f>+'4x100 - ALL'!P64</f>
        <v>0</v>
      </c>
      <c r="Q79" s="148">
        <f>+'4x100 - ALL'!Q64</f>
        <v>0</v>
      </c>
      <c r="R79" s="148">
        <f>+'4x100 - ALL'!R64</f>
        <v>6</v>
      </c>
      <c r="S79" s="148">
        <f>+'4x100 - ALL'!S64</f>
        <v>0</v>
      </c>
      <c r="T79" s="148">
        <f>+'4x100 - ALL'!T64</f>
        <v>0</v>
      </c>
      <c r="U79" s="148">
        <f>+'4x100 - ALL'!U64</f>
        <v>4</v>
      </c>
      <c r="V79" s="148">
        <f>+'4x100 - ALL'!V64</f>
        <v>0</v>
      </c>
      <c r="W79" s="148">
        <f>+'4x100 - ALL'!W64</f>
        <v>0</v>
      </c>
      <c r="X79" s="148">
        <f>+'4x100 - ALL'!X64</f>
        <v>5</v>
      </c>
      <c r="Y79" s="148">
        <f t="shared" si="14"/>
        <v>33</v>
      </c>
    </row>
    <row r="80" spans="1:25" ht="14.25" customHeight="1">
      <c r="A80" s="61" t="s">
        <v>1413</v>
      </c>
      <c r="B80" s="148">
        <f>+'Turbo Jav'!B131</f>
        <v>0</v>
      </c>
      <c r="C80" s="148">
        <f>+'Turbo Jav'!C131</f>
        <v>0</v>
      </c>
      <c r="D80" s="148">
        <f>+'Turbo Jav'!D131</f>
        <v>0</v>
      </c>
      <c r="E80" s="148">
        <f>+'Turbo Jav'!E131</f>
        <v>0</v>
      </c>
      <c r="F80" s="148">
        <f>+'Turbo Jav'!F131</f>
        <v>0</v>
      </c>
      <c r="G80" s="148">
        <f>+'Turbo Jav'!G131</f>
        <v>6</v>
      </c>
      <c r="H80" s="148">
        <f>+'Turbo Jav'!H131</f>
        <v>0</v>
      </c>
      <c r="I80" s="148">
        <f>+'Turbo Jav'!I131</f>
        <v>11</v>
      </c>
      <c r="J80" s="148">
        <f>+'Turbo Jav'!J131</f>
        <v>0</v>
      </c>
      <c r="K80" s="148">
        <f>+'Turbo Jav'!K131</f>
        <v>0</v>
      </c>
      <c r="L80" s="148">
        <f>+'Turbo Jav'!L131</f>
        <v>0</v>
      </c>
      <c r="M80" s="148">
        <f>+'Turbo Jav'!M131</f>
        <v>0</v>
      </c>
      <c r="N80" s="148">
        <f>+'Turbo Jav'!N131</f>
        <v>0</v>
      </c>
      <c r="O80" s="148">
        <f>+'Turbo Jav'!O131</f>
        <v>0</v>
      </c>
      <c r="P80" s="148">
        <f>+'Turbo Jav'!P131</f>
        <v>13</v>
      </c>
      <c r="Q80" s="148">
        <f>+'Turbo Jav'!Q131</f>
        <v>0</v>
      </c>
      <c r="R80" s="148">
        <f>+'Turbo Jav'!R131</f>
        <v>7</v>
      </c>
      <c r="S80" s="148">
        <f>+'Turbo Jav'!S131</f>
        <v>0</v>
      </c>
      <c r="T80" s="148">
        <f>+'Turbo Jav'!T131</f>
        <v>0</v>
      </c>
      <c r="U80" s="148">
        <f>+'Turbo Jav'!U131</f>
        <v>2</v>
      </c>
      <c r="V80" s="148">
        <f>+'Turbo Jav'!V131</f>
        <v>0</v>
      </c>
      <c r="W80" s="148">
        <f>+'Turbo Jav'!W131</f>
        <v>0</v>
      </c>
      <c r="X80" s="148">
        <f>+'Turbo Jav'!X131</f>
        <v>0</v>
      </c>
      <c r="Y80" s="148">
        <f t="shared" si="14"/>
        <v>39</v>
      </c>
    </row>
    <row r="81" spans="1:25" ht="14.25" customHeight="1" thickBot="1">
      <c r="A81" s="61" t="s">
        <v>1414</v>
      </c>
      <c r="B81" s="61">
        <f>+'LONG JUMP'!B212</f>
        <v>0</v>
      </c>
      <c r="C81" s="61">
        <f>+'LONG JUMP'!C212</f>
        <v>0</v>
      </c>
      <c r="D81" s="61">
        <f>+'LONG JUMP'!D212</f>
        <v>0</v>
      </c>
      <c r="E81" s="61">
        <f>+'LONG JUMP'!E212</f>
        <v>0</v>
      </c>
      <c r="F81" s="61">
        <f>+'LONG JUMP'!F212</f>
        <v>0</v>
      </c>
      <c r="G81" s="61">
        <f>+'LONG JUMP'!G212</f>
        <v>20</v>
      </c>
      <c r="H81" s="61">
        <f>+'LONG JUMP'!H212</f>
        <v>0</v>
      </c>
      <c r="I81" s="61">
        <f>+'LONG JUMP'!I212</f>
        <v>16</v>
      </c>
      <c r="J81" s="61">
        <f>+'LONG JUMP'!J212</f>
        <v>0</v>
      </c>
      <c r="K81" s="61">
        <f>+'LONG JUMP'!K212</f>
        <v>0</v>
      </c>
      <c r="L81" s="61">
        <f>+'LONG JUMP'!L212</f>
        <v>0</v>
      </c>
      <c r="M81" s="61">
        <f>+'LONG JUMP'!M212</f>
        <v>0</v>
      </c>
      <c r="N81" s="61">
        <f>+'LONG JUMP'!N212</f>
        <v>0</v>
      </c>
      <c r="O81" s="61">
        <f>+'LONG JUMP'!O212</f>
        <v>0</v>
      </c>
      <c r="P81" s="61">
        <f>+'LONG JUMP'!P212</f>
        <v>0</v>
      </c>
      <c r="Q81" s="61">
        <f>+'LONG JUMP'!Q212</f>
        <v>0</v>
      </c>
      <c r="R81" s="61">
        <f>+'LONG JUMP'!R212</f>
        <v>0</v>
      </c>
      <c r="S81" s="61">
        <f>+'LONG JUMP'!S212</f>
        <v>0</v>
      </c>
      <c r="T81" s="61">
        <f>+'LONG JUMP'!T212</f>
        <v>0</v>
      </c>
      <c r="U81" s="61">
        <f>+'LONG JUMP'!U212</f>
        <v>0.5</v>
      </c>
      <c r="V81" s="61">
        <f>+'LONG JUMP'!V212</f>
        <v>0</v>
      </c>
      <c r="W81" s="61">
        <f>+'LONG JUMP'!W212</f>
        <v>0</v>
      </c>
      <c r="X81" s="61">
        <f>+'LONG JUMP'!X212</f>
        <v>2.5</v>
      </c>
      <c r="Y81" s="148">
        <f t="shared" si="14"/>
        <v>39</v>
      </c>
    </row>
    <row r="82" spans="1:25" ht="14.25" customHeight="1" thickBot="1">
      <c r="A82" s="146" t="s">
        <v>1415</v>
      </c>
      <c r="B82" s="147">
        <f t="shared" ref="B82:Y82" si="15">SUM(B74:B81)</f>
        <v>0</v>
      </c>
      <c r="C82" s="147">
        <f t="shared" si="15"/>
        <v>0</v>
      </c>
      <c r="D82" s="147">
        <f t="shared" si="15"/>
        <v>0</v>
      </c>
      <c r="E82" s="147">
        <f t="shared" si="15"/>
        <v>0</v>
      </c>
      <c r="F82" s="147">
        <f t="shared" si="15"/>
        <v>0</v>
      </c>
      <c r="G82" s="147">
        <f t="shared" si="15"/>
        <v>105</v>
      </c>
      <c r="H82" s="147">
        <f t="shared" si="15"/>
        <v>0</v>
      </c>
      <c r="I82" s="147">
        <f t="shared" si="15"/>
        <v>66</v>
      </c>
      <c r="J82" s="147">
        <f t="shared" si="15"/>
        <v>0</v>
      </c>
      <c r="K82" s="147">
        <f t="shared" si="15"/>
        <v>0</v>
      </c>
      <c r="L82" s="147">
        <f t="shared" si="15"/>
        <v>0</v>
      </c>
      <c r="M82" s="147">
        <f t="shared" si="15"/>
        <v>0</v>
      </c>
      <c r="N82" s="147">
        <f t="shared" si="15"/>
        <v>0</v>
      </c>
      <c r="O82" s="147">
        <f t="shared" si="15"/>
        <v>0</v>
      </c>
      <c r="P82" s="147">
        <f t="shared" si="15"/>
        <v>43</v>
      </c>
      <c r="Q82" s="147">
        <f t="shared" si="15"/>
        <v>0</v>
      </c>
      <c r="R82" s="147">
        <f t="shared" si="15"/>
        <v>48</v>
      </c>
      <c r="S82" s="147">
        <f t="shared" si="15"/>
        <v>0</v>
      </c>
      <c r="T82" s="147">
        <f t="shared" si="15"/>
        <v>0</v>
      </c>
      <c r="U82" s="147">
        <f t="shared" si="15"/>
        <v>33.5</v>
      </c>
      <c r="V82" s="147">
        <f t="shared" si="15"/>
        <v>0</v>
      </c>
      <c r="W82" s="147">
        <f t="shared" si="15"/>
        <v>0</v>
      </c>
      <c r="X82" s="147">
        <f t="shared" si="15"/>
        <v>9.5</v>
      </c>
      <c r="Y82" s="147">
        <f t="shared" si="15"/>
        <v>305</v>
      </c>
    </row>
    <row r="83" spans="1:25" ht="14.25" customHeight="1"/>
    <row r="84" spans="1:25" ht="14.25" customHeight="1"/>
    <row r="85" spans="1:25" ht="14.25" customHeight="1"/>
    <row r="86" spans="1:25" ht="14.25" customHeight="1"/>
    <row r="87" spans="1:25" ht="14.25" customHeight="1"/>
    <row r="88" spans="1:25" ht="14.25" customHeight="1"/>
    <row r="89" spans="1:25" ht="14.25" customHeight="1"/>
    <row r="90" spans="1:25" ht="14.25" customHeight="1"/>
    <row r="91" spans="1:25" ht="14.25" customHeight="1"/>
    <row r="92" spans="1:25" ht="14.25" customHeight="1"/>
    <row r="93" spans="1:25" ht="14.25" customHeight="1"/>
    <row r="94" spans="1:25" ht="14.25" customHeight="1"/>
    <row r="95" spans="1:25" ht="14.25" customHeight="1"/>
    <row r="96" spans="1:2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77"/>
  <sheetViews>
    <sheetView workbookViewId="0">
      <selection activeCell="F12" sqref="F1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10.8554687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42" t="s">
        <v>679</v>
      </c>
      <c r="B1" s="43" t="s">
        <v>680</v>
      </c>
      <c r="C1" s="44" t="s">
        <v>681</v>
      </c>
      <c r="D1" s="45" t="s">
        <v>682</v>
      </c>
      <c r="E1" s="45" t="s">
        <v>683</v>
      </c>
      <c r="F1" s="45" t="s">
        <v>1</v>
      </c>
      <c r="G1" s="45" t="s">
        <v>3</v>
      </c>
      <c r="H1" s="45" t="s">
        <v>684</v>
      </c>
      <c r="I1" s="45" t="s">
        <v>2</v>
      </c>
      <c r="J1" s="45" t="s">
        <v>5</v>
      </c>
      <c r="K1" s="45" t="s">
        <v>685</v>
      </c>
      <c r="L1" s="45" t="s">
        <v>686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4.25" customHeight="1">
      <c r="A2" s="47" t="s">
        <v>687</v>
      </c>
      <c r="B2" s="48">
        <v>1</v>
      </c>
      <c r="C2" s="53">
        <v>9.5500000000000007</v>
      </c>
      <c r="D2" s="53">
        <v>6</v>
      </c>
      <c r="E2" s="53">
        <v>1108</v>
      </c>
      <c r="F2" s="50" t="str">
        <f>+VLOOKUP(E2,Participants!$A$1:$F$1000,2,FALSE)</f>
        <v>Mila Cira</v>
      </c>
      <c r="G2" s="50" t="str">
        <f>+VLOOKUP(E2,Participants!$A$1:$F$1000,4,FALSE)</f>
        <v>PHA</v>
      </c>
      <c r="H2" s="50" t="str">
        <f>+VLOOKUP(E2,Participants!$A$1:$F$1000,5,FALSE)</f>
        <v xml:space="preserve">F </v>
      </c>
      <c r="I2" s="50">
        <f>+VLOOKUP(E2,Participants!$A$1:$F$1000,3,FALSE)</f>
        <v>2</v>
      </c>
      <c r="J2" s="50" t="str">
        <f>+VLOOKUP(E2,Participants!$A$1:$G$1000,7,FALSE)</f>
        <v>DEV GIRLS</v>
      </c>
      <c r="K2" s="50">
        <v>1</v>
      </c>
      <c r="L2" s="50"/>
    </row>
    <row r="3" spans="1:27" ht="14.25" customHeight="1">
      <c r="A3" s="47" t="s">
        <v>687</v>
      </c>
      <c r="B3" s="48">
        <v>1</v>
      </c>
      <c r="C3" s="48">
        <v>9.57</v>
      </c>
      <c r="D3" s="48">
        <v>7</v>
      </c>
      <c r="E3" s="51">
        <v>869</v>
      </c>
      <c r="F3" s="50" t="str">
        <f>+VLOOKUP(E3,Participants!$A$1:$F$1000,2,FALSE)</f>
        <v>Lucia Bianco</v>
      </c>
      <c r="G3" s="50" t="str">
        <f>+VLOOKUP(E3,Participants!$A$1:$F$1000,4,FALSE)</f>
        <v>SSPP</v>
      </c>
      <c r="H3" s="50" t="str">
        <f>+VLOOKUP(E3,Participants!$A$1:$F$1000,5,FALSE)</f>
        <v>F</v>
      </c>
      <c r="I3" s="50">
        <f>+VLOOKUP(E3,Participants!$A$1:$F$1000,3,FALSE)</f>
        <v>2</v>
      </c>
      <c r="J3" s="50" t="str">
        <f>+VLOOKUP(E3,Participants!$A$1:$G$1000,7,FALSE)</f>
        <v>DEV GIRLS</v>
      </c>
      <c r="K3" s="50">
        <f>K2+1</f>
        <v>2</v>
      </c>
      <c r="L3" s="50"/>
    </row>
    <row r="4" spans="1:27" ht="14.25" customHeight="1">
      <c r="A4" s="47" t="s">
        <v>687</v>
      </c>
      <c r="B4" s="48">
        <v>1</v>
      </c>
      <c r="C4" s="51">
        <v>9.58</v>
      </c>
      <c r="D4" s="48">
        <v>3</v>
      </c>
      <c r="E4" s="51">
        <v>424</v>
      </c>
      <c r="F4" s="50" t="str">
        <f>+VLOOKUP(E4,Participants!$A$1:$F$1000,2,FALSE)</f>
        <v>Eve Bovee</v>
      </c>
      <c r="G4" s="50" t="str">
        <f>+VLOOKUP(E4,Participants!$A$1:$F$1000,4,FALSE)</f>
        <v>STT</v>
      </c>
      <c r="H4" s="50" t="str">
        <f>+VLOOKUP(E4,Participants!$A$1:$F$1000,5,FALSE)</f>
        <v xml:space="preserve">F </v>
      </c>
      <c r="I4" s="50">
        <f>+VLOOKUP(E4,Participants!$A$1:$F$1000,3,FALSE)</f>
        <v>2</v>
      </c>
      <c r="J4" s="50" t="str">
        <f>+VLOOKUP(E4,Participants!$A$1:$G$1000,7,FALSE)</f>
        <v>DEV GIRLS</v>
      </c>
      <c r="K4" s="50">
        <f t="shared" ref="K4:K22" si="0">K3+1</f>
        <v>3</v>
      </c>
      <c r="L4" s="50"/>
    </row>
    <row r="5" spans="1:27" ht="14.25" customHeight="1">
      <c r="A5" s="47" t="s">
        <v>687</v>
      </c>
      <c r="B5" s="48">
        <v>1</v>
      </c>
      <c r="C5" s="51">
        <v>9.6</v>
      </c>
      <c r="D5" s="48">
        <v>4</v>
      </c>
      <c r="E5" s="51">
        <v>1110</v>
      </c>
      <c r="F5" s="50" t="str">
        <f>+VLOOKUP(E5,Participants!$A$1:$F$1000,2,FALSE)</f>
        <v>Cecilia "CC" Benjamin</v>
      </c>
      <c r="G5" s="50" t="str">
        <f>+VLOOKUP(E5,Participants!$A$1:$F$1000,4,FALSE)</f>
        <v>PHA</v>
      </c>
      <c r="H5" s="50" t="str">
        <f>+VLOOKUP(E5,Participants!$A$1:$F$1000,5,FALSE)</f>
        <v xml:space="preserve">F </v>
      </c>
      <c r="I5" s="50">
        <f>+VLOOKUP(E5,Participants!$A$1:$F$1000,3,FALSE)</f>
        <v>2</v>
      </c>
      <c r="J5" s="50" t="str">
        <f>+VLOOKUP(E5,Participants!$A$1:$G$1000,7,FALSE)</f>
        <v>DEV GIRLS</v>
      </c>
      <c r="K5" s="50">
        <f t="shared" si="0"/>
        <v>4</v>
      </c>
      <c r="L5" s="50"/>
    </row>
    <row r="6" spans="1:27" ht="14.25" customHeight="1">
      <c r="A6" s="47" t="s">
        <v>687</v>
      </c>
      <c r="B6" s="48">
        <v>1</v>
      </c>
      <c r="C6" s="51">
        <v>9.64</v>
      </c>
      <c r="D6" s="48">
        <v>5</v>
      </c>
      <c r="E6" s="51">
        <v>1003</v>
      </c>
      <c r="F6" s="50" t="str">
        <f>+VLOOKUP(E6,Participants!$A$1:$F$1000,2,FALSE)</f>
        <v>Bailey Kirsten</v>
      </c>
      <c r="G6" s="50" t="str">
        <f>+VLOOKUP(E6,Participants!$A$1:$F$1000,4,FALSE)</f>
        <v>KIL</v>
      </c>
      <c r="H6" s="50" t="str">
        <f>+VLOOKUP(E6,Participants!$A$1:$F$1000,5,FALSE)</f>
        <v xml:space="preserve">F </v>
      </c>
      <c r="I6" s="50">
        <f>+VLOOKUP(E6,Participants!$A$1:$F$1000,3,FALSE)</f>
        <v>3</v>
      </c>
      <c r="J6" s="50" t="str">
        <f>+VLOOKUP(E6,Participants!$A$1:$G$1000,7,FALSE)</f>
        <v>DEV GIRLS</v>
      </c>
      <c r="K6" s="50">
        <f t="shared" si="0"/>
        <v>5</v>
      </c>
      <c r="L6" s="50"/>
    </row>
    <row r="7" spans="1:27" ht="14.25" customHeight="1">
      <c r="A7" s="47" t="s">
        <v>687</v>
      </c>
      <c r="B7" s="48">
        <v>1</v>
      </c>
      <c r="C7" s="51">
        <v>9.86</v>
      </c>
      <c r="D7" s="48">
        <v>2</v>
      </c>
      <c r="E7" s="51">
        <v>531</v>
      </c>
      <c r="F7" s="50" t="str">
        <f>+VLOOKUP(E7,Participants!$A$1:$F$1000,2,FALSE)</f>
        <v>Mirabella Davison</v>
      </c>
      <c r="G7" s="50" t="str">
        <f>+VLOOKUP(E7,Participants!$A$1:$F$1000,4,FALSE)</f>
        <v>BFS</v>
      </c>
      <c r="H7" s="50" t="str">
        <f>+VLOOKUP(E7,Participants!$A$1:$F$1000,5,FALSE)</f>
        <v>F</v>
      </c>
      <c r="I7" s="50">
        <f>+VLOOKUP(E7,Participants!$A$1:$F$1000,3,FALSE)</f>
        <v>2</v>
      </c>
      <c r="J7" s="50" t="str">
        <f>+VLOOKUP(E7,Participants!$A$1:$G$1000,7,FALSE)</f>
        <v>DEV GIRLS</v>
      </c>
      <c r="K7" s="50">
        <f t="shared" si="0"/>
        <v>6</v>
      </c>
      <c r="L7" s="50"/>
    </row>
    <row r="8" spans="1:27" ht="14.25" customHeight="1">
      <c r="A8" s="47" t="s">
        <v>687</v>
      </c>
      <c r="B8" s="48">
        <v>1</v>
      </c>
      <c r="C8" s="51">
        <v>9.9</v>
      </c>
      <c r="D8" s="48">
        <v>6</v>
      </c>
      <c r="E8" s="51">
        <v>1106</v>
      </c>
      <c r="F8" s="50" t="str">
        <f>+VLOOKUP(E8,Participants!$A$1:$F$1000,2,FALSE)</f>
        <v>Charlie Kane</v>
      </c>
      <c r="G8" s="50" t="str">
        <f>+VLOOKUP(E8,Participants!$A$1:$F$1000,4,FALSE)</f>
        <v>PHA</v>
      </c>
      <c r="H8" s="50" t="str">
        <f>+VLOOKUP(E8,Participants!$A$1:$F$1000,5,FALSE)</f>
        <v xml:space="preserve">F </v>
      </c>
      <c r="I8" s="50">
        <f>+VLOOKUP(E8,Participants!$A$1:$F$1000,3,FALSE)</f>
        <v>2</v>
      </c>
      <c r="J8" s="50" t="str">
        <f>+VLOOKUP(E8,Participants!$A$1:$G$1000,7,FALSE)</f>
        <v>DEV GIRLS</v>
      </c>
      <c r="K8" s="50">
        <f t="shared" si="0"/>
        <v>7</v>
      </c>
      <c r="L8" s="50"/>
    </row>
    <row r="9" spans="1:27" ht="14.25" customHeight="1">
      <c r="A9" s="47" t="s">
        <v>687</v>
      </c>
      <c r="B9" s="48">
        <v>1</v>
      </c>
      <c r="C9" s="48">
        <v>9.92</v>
      </c>
      <c r="D9" s="48">
        <v>5</v>
      </c>
      <c r="E9" s="51">
        <v>952</v>
      </c>
      <c r="F9" s="50" t="str">
        <f>+VLOOKUP(E9,Participants!$A$1:$F$1000,2,FALSE)</f>
        <v>Jaidlyn Megill</v>
      </c>
      <c r="G9" s="50" t="str">
        <f>+VLOOKUP(E9,Participants!$A$1:$F$1000,4,FALSE)</f>
        <v>BTA</v>
      </c>
      <c r="H9" s="50" t="str">
        <f>+VLOOKUP(E9,Participants!$A$1:$F$1000,5,FALSE)</f>
        <v>F</v>
      </c>
      <c r="I9" s="50">
        <f>+VLOOKUP(E9,Participants!$A$1:$F$1000,3,FALSE)</f>
        <v>2</v>
      </c>
      <c r="J9" s="50" t="str">
        <f>+VLOOKUP(E9,Participants!$A$1:$G$1000,7,FALSE)</f>
        <v>DEV GIRLS</v>
      </c>
      <c r="K9" s="50">
        <f t="shared" si="0"/>
        <v>8</v>
      </c>
      <c r="L9" s="50"/>
    </row>
    <row r="10" spans="1:27" ht="14.25" customHeight="1">
      <c r="A10" s="47" t="s">
        <v>687</v>
      </c>
      <c r="B10" s="52">
        <v>2</v>
      </c>
      <c r="C10" s="52">
        <v>10</v>
      </c>
      <c r="D10" s="52">
        <v>7</v>
      </c>
      <c r="E10" s="53">
        <v>527</v>
      </c>
      <c r="F10" s="50" t="str">
        <f>+VLOOKUP(E10,Participants!$A$1:$F$1000,2,FALSE)</f>
        <v>Jayden Risdon</v>
      </c>
      <c r="G10" s="50" t="str">
        <f>+VLOOKUP(E10,Participants!$A$1:$F$1000,4,FALSE)</f>
        <v>BFS</v>
      </c>
      <c r="H10" s="50" t="str">
        <f>+VLOOKUP(E10,Participants!$A$1:$F$1000,5,FALSE)</f>
        <v>F</v>
      </c>
      <c r="I10" s="50">
        <f>+VLOOKUP(E10,Participants!$A$1:$F$1000,3,FALSE)</f>
        <v>1</v>
      </c>
      <c r="J10" s="50" t="str">
        <f>+VLOOKUP(E10,Participants!$A$1:$G$1000,7,FALSE)</f>
        <v>DEV GIRLS</v>
      </c>
      <c r="K10" s="50">
        <f t="shared" si="0"/>
        <v>9</v>
      </c>
      <c r="L10" s="54"/>
    </row>
    <row r="11" spans="1:27" ht="14.25" customHeight="1">
      <c r="A11" s="47" t="s">
        <v>687</v>
      </c>
      <c r="B11" s="52">
        <v>2</v>
      </c>
      <c r="C11" s="52">
        <v>10.039999999999999</v>
      </c>
      <c r="D11" s="52">
        <v>4</v>
      </c>
      <c r="E11" s="53">
        <v>530</v>
      </c>
      <c r="F11" s="50" t="str">
        <f>+VLOOKUP(E11,Participants!$A$1:$F$1000,2,FALSE)</f>
        <v>Hadley Moritz</v>
      </c>
      <c r="G11" s="50" t="str">
        <f>+VLOOKUP(E11,Participants!$A$1:$F$1000,4,FALSE)</f>
        <v>BFS</v>
      </c>
      <c r="H11" s="50" t="str">
        <f>+VLOOKUP(E11,Participants!$A$1:$F$1000,5,FALSE)</f>
        <v>F</v>
      </c>
      <c r="I11" s="50">
        <f>+VLOOKUP(E11,Participants!$A$1:$F$1000,3,FALSE)</f>
        <v>2</v>
      </c>
      <c r="J11" s="50" t="str">
        <f>+VLOOKUP(E11,Participants!$A$1:$G$1000,7,FALSE)</f>
        <v>DEV GIRLS</v>
      </c>
      <c r="K11" s="50">
        <f t="shared" si="0"/>
        <v>10</v>
      </c>
      <c r="L11" s="54"/>
    </row>
    <row r="12" spans="1:27" ht="14.25" customHeight="1">
      <c r="A12" s="47" t="s">
        <v>687</v>
      </c>
      <c r="B12" s="172">
        <v>2</v>
      </c>
      <c r="C12" s="172">
        <v>10.06</v>
      </c>
      <c r="D12" s="172">
        <v>8</v>
      </c>
      <c r="E12" s="172"/>
      <c r="F12" s="155" t="e">
        <f>+VLOOKUP(E12,Participants!$A$1:$F$1000,2,FALSE)</f>
        <v>#N/A</v>
      </c>
      <c r="G12" s="155" t="e">
        <f>+VLOOKUP(E12,Participants!$A$1:$F$1000,4,FALSE)</f>
        <v>#N/A</v>
      </c>
      <c r="H12" s="155" t="e">
        <f>+VLOOKUP(E12,Participants!$A$1:$F$1000,5,FALSE)</f>
        <v>#N/A</v>
      </c>
      <c r="I12" s="155" t="e">
        <f>+VLOOKUP(E12,Participants!$A$1:$F$1000,3,FALSE)</f>
        <v>#N/A</v>
      </c>
      <c r="J12" s="155" t="e">
        <f>+VLOOKUP(E12,Participants!$A$1:$G$1000,7,FALSE)</f>
        <v>#N/A</v>
      </c>
      <c r="K12" s="155">
        <f t="shared" si="0"/>
        <v>11</v>
      </c>
      <c r="L12" s="153"/>
      <c r="M12" s="175" t="s">
        <v>1307</v>
      </c>
      <c r="N12" s="175"/>
      <c r="O12" s="175"/>
    </row>
    <row r="13" spans="1:27" ht="14.25" customHeight="1">
      <c r="A13" s="47" t="s">
        <v>687</v>
      </c>
      <c r="B13" s="52">
        <v>2</v>
      </c>
      <c r="C13" s="52">
        <v>10.11</v>
      </c>
      <c r="D13" s="52">
        <v>2</v>
      </c>
      <c r="E13" s="53">
        <v>528</v>
      </c>
      <c r="F13" s="50" t="str">
        <f>+VLOOKUP(E13,Participants!$A$1:$F$1000,2,FALSE)</f>
        <v>London Lange</v>
      </c>
      <c r="G13" s="50" t="str">
        <f>+VLOOKUP(E13,Participants!$A$1:$F$1000,4,FALSE)</f>
        <v>BFS</v>
      </c>
      <c r="H13" s="50" t="str">
        <f>+VLOOKUP(E13,Participants!$A$1:$F$1000,5,FALSE)</f>
        <v>F</v>
      </c>
      <c r="I13" s="50">
        <f>+VLOOKUP(E13,Participants!$A$1:$F$1000,3,FALSE)</f>
        <v>1</v>
      </c>
      <c r="J13" s="50" t="str">
        <f>+VLOOKUP(E13,Participants!$A$1:$G$1000,7,FALSE)</f>
        <v>DEV GIRLS</v>
      </c>
      <c r="K13" s="50">
        <f t="shared" si="0"/>
        <v>12</v>
      </c>
      <c r="L13" s="54"/>
    </row>
    <row r="14" spans="1:27" ht="14.25" customHeight="1">
      <c r="A14" s="47" t="s">
        <v>687</v>
      </c>
      <c r="B14" s="52">
        <v>2</v>
      </c>
      <c r="C14" s="52">
        <v>10.130000000000001</v>
      </c>
      <c r="D14" s="52">
        <v>1</v>
      </c>
      <c r="E14" s="53">
        <v>504</v>
      </c>
      <c r="F14" s="50" t="str">
        <f>+VLOOKUP(E14,Participants!$A$1:$F$1000,2,FALSE)</f>
        <v>Avery Linette</v>
      </c>
      <c r="G14" s="50" t="str">
        <f>+VLOOKUP(E14,Participants!$A$1:$F$1000,4,FALSE)</f>
        <v>STT</v>
      </c>
      <c r="H14" s="50" t="str">
        <f>+VLOOKUP(E14,Participants!$A$1:$F$1000,5,FALSE)</f>
        <v xml:space="preserve">F </v>
      </c>
      <c r="I14" s="50">
        <f>+VLOOKUP(E14,Participants!$A$1:$F$1000,3,FALSE)</f>
        <v>1</v>
      </c>
      <c r="J14" s="50" t="str">
        <f>+VLOOKUP(E14,Participants!$A$1:$G$1000,7,FALSE)</f>
        <v>DEV GIRLS</v>
      </c>
      <c r="K14" s="50">
        <f t="shared" si="0"/>
        <v>13</v>
      </c>
      <c r="L14" s="54"/>
    </row>
    <row r="15" spans="1:27" ht="14.25" customHeight="1">
      <c r="A15" s="47" t="s">
        <v>687</v>
      </c>
      <c r="B15" s="52">
        <v>2</v>
      </c>
      <c r="C15" s="53">
        <v>10.24</v>
      </c>
      <c r="D15" s="52">
        <v>3</v>
      </c>
      <c r="E15" s="53">
        <v>620</v>
      </c>
      <c r="F15" s="50" t="str">
        <f>+VLOOKUP(E15,Participants!$A$1:$F$1000,2,FALSE)</f>
        <v>Lorelai Urso</v>
      </c>
      <c r="G15" s="50" t="str">
        <f>+VLOOKUP(E15,Participants!$A$1:$F$1000,4,FALSE)</f>
        <v>BFS</v>
      </c>
      <c r="H15" s="50" t="str">
        <f>+VLOOKUP(E15,Participants!$A$1:$F$1000,5,FALSE)</f>
        <v>F</v>
      </c>
      <c r="I15" s="50">
        <f>+VLOOKUP(E15,Participants!$A$1:$F$1000,3,FALSE)</f>
        <v>1</v>
      </c>
      <c r="J15" s="50" t="str">
        <f>+VLOOKUP(E15,Participants!$A$1:$G$1000,7,FALSE)</f>
        <v>DEV GIRLS</v>
      </c>
      <c r="K15" s="50">
        <f t="shared" si="0"/>
        <v>14</v>
      </c>
      <c r="L15" s="54"/>
    </row>
    <row r="16" spans="1:27" ht="14.25" customHeight="1">
      <c r="A16" s="47" t="s">
        <v>687</v>
      </c>
      <c r="B16" s="52">
        <v>2</v>
      </c>
      <c r="C16" s="51">
        <v>10.81</v>
      </c>
      <c r="D16" s="51">
        <v>2</v>
      </c>
      <c r="E16" s="49">
        <v>458</v>
      </c>
      <c r="F16" s="50" t="str">
        <f>+VLOOKUP(E16,Participants!$A$1:$F$1000,2,FALSE)</f>
        <v>Violet Newton</v>
      </c>
      <c r="G16" s="50" t="str">
        <f>+VLOOKUP(E16,Participants!$A$1:$F$1000,4,FALSE)</f>
        <v>STT</v>
      </c>
      <c r="H16" s="50" t="str">
        <f>+VLOOKUP(E16,Participants!$A$1:$F$1000,5,FALSE)</f>
        <v xml:space="preserve">F </v>
      </c>
      <c r="I16" s="50" t="str">
        <f>+VLOOKUP(E16,Participants!$A$1:$F$1000,3,FALSE)</f>
        <v>K</v>
      </c>
      <c r="J16" s="50" t="str">
        <f>+VLOOKUP(E16,Participants!$A$1:$G$1000,7,FALSE)</f>
        <v>DEV GIRLS</v>
      </c>
      <c r="K16" s="50">
        <f t="shared" si="0"/>
        <v>15</v>
      </c>
      <c r="L16" s="54"/>
    </row>
    <row r="17" spans="1:12" ht="14.25" customHeight="1">
      <c r="A17" s="47" t="s">
        <v>687</v>
      </c>
      <c r="B17" s="172">
        <v>2</v>
      </c>
      <c r="C17" s="51">
        <v>11.03</v>
      </c>
      <c r="D17" s="51">
        <v>1</v>
      </c>
      <c r="E17" s="51">
        <v>488</v>
      </c>
      <c r="F17" s="50" t="str">
        <f>+VLOOKUP(E17,Participants!$A$1:$F$1000,2,FALSE)</f>
        <v>Aria Perri</v>
      </c>
      <c r="G17" s="50" t="str">
        <f>+VLOOKUP(E17,Participants!$A$1:$F$1000,4,FALSE)</f>
        <v>STT</v>
      </c>
      <c r="H17" s="50" t="str">
        <f>+VLOOKUP(E17,Participants!$A$1:$F$1000,5,FALSE)</f>
        <v xml:space="preserve">F </v>
      </c>
      <c r="I17" s="50">
        <f>+VLOOKUP(E17,Participants!$A$1:$F$1000,3,FALSE)</f>
        <v>2</v>
      </c>
      <c r="J17" s="50" t="str">
        <f>+VLOOKUP(E17,Participants!$A$1:$G$1000,7,FALSE)</f>
        <v>DEV GIRLS</v>
      </c>
      <c r="K17" s="50">
        <f t="shared" si="0"/>
        <v>16</v>
      </c>
      <c r="L17" s="54"/>
    </row>
    <row r="18" spans="1:12" ht="14.25" customHeight="1">
      <c r="A18" s="47" t="s">
        <v>687</v>
      </c>
      <c r="B18" s="48">
        <v>3</v>
      </c>
      <c r="C18" s="51">
        <v>11.89</v>
      </c>
      <c r="D18" s="48">
        <v>3</v>
      </c>
      <c r="E18" s="49">
        <v>1101</v>
      </c>
      <c r="F18" s="50" t="str">
        <f>+VLOOKUP(E18,Participants!$A$1:$F$1000,2,FALSE)</f>
        <v>Angela Policicchio</v>
      </c>
      <c r="G18" s="50" t="str">
        <f>+VLOOKUP(E18,Participants!$A$1:$F$1000,4,FALSE)</f>
        <v>PHA</v>
      </c>
      <c r="H18" s="50" t="str">
        <f>+VLOOKUP(E18,Participants!$A$1:$F$1000,5,FALSE)</f>
        <v xml:space="preserve">F </v>
      </c>
      <c r="I18" s="50" t="str">
        <f>+VLOOKUP(E18,Participants!$A$1:$F$1000,3,FALSE)</f>
        <v>k</v>
      </c>
      <c r="J18" s="50" t="str">
        <f>+VLOOKUP(E18,Participants!$A$1:$G$1000,7,FALSE)</f>
        <v>DEV GIRLS</v>
      </c>
      <c r="K18" s="50">
        <f t="shared" si="0"/>
        <v>17</v>
      </c>
      <c r="L18" s="50"/>
    </row>
    <row r="19" spans="1:12" ht="14.25" customHeight="1">
      <c r="A19" s="47" t="s">
        <v>687</v>
      </c>
      <c r="B19" s="48">
        <v>3</v>
      </c>
      <c r="C19" s="53">
        <v>11.96</v>
      </c>
      <c r="D19" s="53">
        <v>5</v>
      </c>
      <c r="E19" s="53">
        <v>425</v>
      </c>
      <c r="F19" s="50" t="str">
        <f>+VLOOKUP(E19,Participants!$A$1:$F$1000,2,FALSE)</f>
        <v>Arden  Bovee</v>
      </c>
      <c r="G19" s="50" t="str">
        <f>+VLOOKUP(E19,Participants!$A$1:$F$1000,4,FALSE)</f>
        <v>STT</v>
      </c>
      <c r="H19" s="50" t="str">
        <f>+VLOOKUP(E19,Participants!$A$1:$F$1000,5,FALSE)</f>
        <v xml:space="preserve">F </v>
      </c>
      <c r="I19" s="50" t="str">
        <f>+VLOOKUP(E19,Participants!$A$1:$F$1000,3,FALSE)</f>
        <v>K</v>
      </c>
      <c r="J19" s="50" t="str">
        <f>+VLOOKUP(E19,Participants!$A$1:$G$1000,7,FALSE)</f>
        <v>DEV GIRLS</v>
      </c>
      <c r="K19" s="50">
        <f t="shared" si="0"/>
        <v>18</v>
      </c>
      <c r="L19" s="50"/>
    </row>
    <row r="20" spans="1:12" ht="14.25" customHeight="1">
      <c r="A20" s="47" t="s">
        <v>687</v>
      </c>
      <c r="B20" s="48">
        <v>3</v>
      </c>
      <c r="C20" s="51">
        <v>12.2</v>
      </c>
      <c r="D20" s="48">
        <v>4</v>
      </c>
      <c r="E20" s="49">
        <v>1102</v>
      </c>
      <c r="F20" s="50" t="str">
        <f>+VLOOKUP(E20,Participants!$A$1:$F$1000,2,FALSE)</f>
        <v>Gabriella Sharek</v>
      </c>
      <c r="G20" s="50" t="str">
        <f>+VLOOKUP(E20,Participants!$A$1:$F$1000,4,FALSE)</f>
        <v>PHA</v>
      </c>
      <c r="H20" s="50" t="str">
        <f>+VLOOKUP(E20,Participants!$A$1:$F$1000,5,FALSE)</f>
        <v xml:space="preserve">F </v>
      </c>
      <c r="I20" s="50" t="str">
        <f>+VLOOKUP(E20,Participants!$A$1:$F$1000,3,FALSE)</f>
        <v>k</v>
      </c>
      <c r="J20" s="50" t="str">
        <f>+VLOOKUP(E20,Participants!$A$1:$G$1000,7,FALSE)</f>
        <v>DEV GIRLS</v>
      </c>
      <c r="K20" s="50">
        <f t="shared" si="0"/>
        <v>19</v>
      </c>
      <c r="L20" s="50"/>
    </row>
    <row r="21" spans="1:12" ht="14.25" customHeight="1">
      <c r="A21" s="47" t="s">
        <v>687</v>
      </c>
      <c r="B21" s="48">
        <v>3</v>
      </c>
      <c r="C21" s="48">
        <v>12.59</v>
      </c>
      <c r="D21" s="48">
        <v>6</v>
      </c>
      <c r="E21" s="51">
        <v>866</v>
      </c>
      <c r="F21" s="50" t="str">
        <f>+VLOOKUP(E21,Participants!$A$1:$F$1000,2,FALSE)</f>
        <v>Evelyn Phemester</v>
      </c>
      <c r="G21" s="50" t="str">
        <f>+VLOOKUP(E21,Participants!$A$1:$F$1000,4,FALSE)</f>
        <v>SSPP</v>
      </c>
      <c r="H21" s="50" t="str">
        <f>+VLOOKUP(E21,Participants!$A$1:$F$1000,5,FALSE)</f>
        <v>F</v>
      </c>
      <c r="I21" s="50" t="str">
        <f>+VLOOKUP(E21,Participants!$A$1:$F$1000,3,FALSE)</f>
        <v>K</v>
      </c>
      <c r="J21" s="50" t="str">
        <f>+VLOOKUP(E21,Participants!$A$1:$G$1000,7,FALSE)</f>
        <v>DEV GIRLS</v>
      </c>
      <c r="K21" s="50">
        <f t="shared" si="0"/>
        <v>20</v>
      </c>
      <c r="L21" s="50"/>
    </row>
    <row r="22" spans="1:12" ht="14.25" customHeight="1">
      <c r="A22" s="47" t="s">
        <v>687</v>
      </c>
      <c r="B22" s="48">
        <v>3</v>
      </c>
      <c r="C22" s="48">
        <v>15.85</v>
      </c>
      <c r="D22" s="48">
        <v>1</v>
      </c>
      <c r="E22" s="49">
        <v>512</v>
      </c>
      <c r="F22" s="50" t="str">
        <f>+VLOOKUP(E22,Participants!$A$1:$F$1000,2,FALSE)</f>
        <v>Beatrix Barr</v>
      </c>
      <c r="G22" s="50" t="str">
        <f>+VLOOKUP(E22,Participants!$A$1:$F$1000,4,FALSE)</f>
        <v>STT</v>
      </c>
      <c r="H22" s="50" t="str">
        <f>+VLOOKUP(E22,Participants!$A$1:$F$1000,5,FALSE)</f>
        <v xml:space="preserve">F </v>
      </c>
      <c r="I22" s="50" t="str">
        <f>+VLOOKUP(E22,Participants!$A$1:$F$1000,3,FALSE)</f>
        <v>K</v>
      </c>
      <c r="J22" s="50" t="str">
        <f>+VLOOKUP(E22,Participants!$A$1:$G$1000,7,FALSE)</f>
        <v>DEV GIRLS</v>
      </c>
      <c r="K22" s="50">
        <f t="shared" si="0"/>
        <v>21</v>
      </c>
      <c r="L22" s="50"/>
    </row>
    <row r="23" spans="1:12" ht="14.25" customHeight="1">
      <c r="A23" s="47"/>
      <c r="B23" s="48"/>
      <c r="C23" s="48"/>
      <c r="D23" s="48"/>
      <c r="E23" s="51"/>
      <c r="F23" s="50"/>
      <c r="G23" s="50"/>
      <c r="H23" s="50"/>
      <c r="I23" s="50"/>
      <c r="J23" s="50"/>
      <c r="K23" s="50"/>
      <c r="L23" s="50"/>
    </row>
    <row r="24" spans="1:12" ht="14.25" customHeight="1">
      <c r="A24" s="47"/>
      <c r="B24" s="48"/>
      <c r="C24" s="48"/>
      <c r="D24" s="48"/>
      <c r="E24" s="48"/>
      <c r="F24" s="50"/>
      <c r="G24" s="50"/>
      <c r="H24" s="50"/>
      <c r="I24" s="50"/>
      <c r="J24" s="50"/>
      <c r="K24" s="50"/>
      <c r="L24" s="50"/>
    </row>
    <row r="25" spans="1:12" ht="14.25" customHeight="1">
      <c r="A25" s="47"/>
      <c r="B25" s="48"/>
      <c r="C25" s="48"/>
      <c r="D25" s="48"/>
      <c r="E25" s="48"/>
      <c r="F25" s="50"/>
      <c r="G25" s="50"/>
      <c r="H25" s="50"/>
      <c r="I25" s="50"/>
      <c r="J25" s="50"/>
      <c r="K25" s="50"/>
      <c r="L25" s="50"/>
    </row>
    <row r="26" spans="1:12" ht="14.25" customHeight="1">
      <c r="A26" s="47" t="s">
        <v>687</v>
      </c>
      <c r="B26" s="52">
        <v>4</v>
      </c>
      <c r="C26" s="51">
        <v>9.09</v>
      </c>
      <c r="D26" s="51">
        <v>5</v>
      </c>
      <c r="E26" s="51">
        <v>460</v>
      </c>
      <c r="F26" s="50" t="str">
        <f>+VLOOKUP(E26,Participants!$A$1:$F$1000,2,FALSE)</f>
        <v>Ashton Barrett</v>
      </c>
      <c r="G26" s="50" t="str">
        <f>+VLOOKUP(E26,Participants!$A$1:$F$1000,4,FALSE)</f>
        <v>STT</v>
      </c>
      <c r="H26" s="50" t="str">
        <f>+VLOOKUP(E26,Participants!$A$1:$F$1000,5,FALSE)</f>
        <v>M</v>
      </c>
      <c r="I26" s="50">
        <f>+VLOOKUP(E26,Participants!$A$1:$F$1000,3,FALSE)</f>
        <v>1</v>
      </c>
      <c r="J26" s="50" t="str">
        <f>+VLOOKUP(E26,Participants!$A$1:$G$1000,7,FALSE)</f>
        <v>DEV BOYS</v>
      </c>
      <c r="K26" s="50">
        <v>1</v>
      </c>
      <c r="L26" s="50"/>
    </row>
    <row r="27" spans="1:12" ht="14.25" customHeight="1">
      <c r="A27" s="47" t="s">
        <v>687</v>
      </c>
      <c r="B27" s="52">
        <v>4</v>
      </c>
      <c r="C27" s="51">
        <v>9.1999999999999993</v>
      </c>
      <c r="D27" s="51">
        <v>8</v>
      </c>
      <c r="E27" s="51">
        <v>482</v>
      </c>
      <c r="F27" s="50" t="str">
        <f>+VLOOKUP(E27,Participants!$A$1:$F$1000,2,FALSE)</f>
        <v>Jaxon Silverio</v>
      </c>
      <c r="G27" s="50" t="str">
        <f>+VLOOKUP(E27,Participants!$A$1:$F$1000,4,FALSE)</f>
        <v>STT</v>
      </c>
      <c r="H27" s="50" t="str">
        <f>+VLOOKUP(E27,Participants!$A$1:$F$1000,5,FALSE)</f>
        <v>M</v>
      </c>
      <c r="I27" s="50">
        <f>+VLOOKUP(E27,Participants!$A$1:$F$1000,3,FALSE)</f>
        <v>2</v>
      </c>
      <c r="J27" s="50" t="str">
        <f>+VLOOKUP(E27,Participants!$A$1:$G$1000,7,FALSE)</f>
        <v>DEV BOYS</v>
      </c>
      <c r="K27" s="50">
        <f>K26+1</f>
        <v>2</v>
      </c>
      <c r="L27" s="50"/>
    </row>
    <row r="28" spans="1:12" ht="14.25" customHeight="1">
      <c r="A28" s="47" t="s">
        <v>687</v>
      </c>
      <c r="B28" s="52">
        <v>4</v>
      </c>
      <c r="C28" s="52">
        <v>9.39</v>
      </c>
      <c r="D28" s="52">
        <v>1</v>
      </c>
      <c r="E28" s="53">
        <v>868</v>
      </c>
      <c r="F28" s="50" t="str">
        <f>+VLOOKUP(E28,Participants!$A$1:$F$1000,2,FALSE)</f>
        <v>Connor Cummings</v>
      </c>
      <c r="G28" s="50" t="str">
        <f>+VLOOKUP(E28,Participants!$A$1:$F$1000,4,FALSE)</f>
        <v>SSPP</v>
      </c>
      <c r="H28" s="50" t="str">
        <f>+VLOOKUP(E28,Participants!$A$1:$F$1000,5,FALSE)</f>
        <v>M</v>
      </c>
      <c r="I28" s="50" t="str">
        <f>+VLOOKUP(E28,Participants!$A$1:$F$1000,3,FALSE)</f>
        <v>K</v>
      </c>
      <c r="J28" s="50" t="str">
        <f>+VLOOKUP(E28,Participants!$A$1:$G$1000,7,FALSE)</f>
        <v>DEV BOYS</v>
      </c>
      <c r="K28" s="50">
        <f t="shared" ref="K28:K38" si="1">K27+1</f>
        <v>3</v>
      </c>
      <c r="L28" s="54"/>
    </row>
    <row r="29" spans="1:12" ht="14.25" customHeight="1">
      <c r="A29" s="47" t="s">
        <v>687</v>
      </c>
      <c r="B29" s="52">
        <v>4</v>
      </c>
      <c r="C29" s="51">
        <v>9.92</v>
      </c>
      <c r="D29" s="51">
        <v>6</v>
      </c>
      <c r="E29" s="51">
        <v>557</v>
      </c>
      <c r="F29" s="50" t="str">
        <f>+VLOOKUP(E29,Participants!$A$1:$F$1000,2,FALSE)</f>
        <v>Ethan Foster</v>
      </c>
      <c r="G29" s="50" t="str">
        <f>+VLOOKUP(E29,Participants!$A$1:$F$1000,4,FALSE)</f>
        <v>BFS</v>
      </c>
      <c r="H29" s="50" t="str">
        <f>+VLOOKUP(E29,Participants!$A$1:$F$1000,5,FALSE)</f>
        <v>M</v>
      </c>
      <c r="I29" s="50">
        <f>+VLOOKUP(E29,Participants!$A$1:$F$1000,3,FALSE)</f>
        <v>2</v>
      </c>
      <c r="J29" s="50" t="str">
        <f>+VLOOKUP(E29,Participants!$A$1:$G$1000,7,FALSE)</f>
        <v>DEV BOYS</v>
      </c>
      <c r="K29" s="50">
        <f t="shared" si="1"/>
        <v>4</v>
      </c>
      <c r="L29" s="50"/>
    </row>
    <row r="30" spans="1:12" ht="14.25" customHeight="1">
      <c r="A30" s="47" t="s">
        <v>687</v>
      </c>
      <c r="B30" s="52">
        <v>4</v>
      </c>
      <c r="C30" s="51">
        <v>10.3</v>
      </c>
      <c r="D30" s="51">
        <v>7</v>
      </c>
      <c r="E30" s="51">
        <v>468</v>
      </c>
      <c r="F30" s="50" t="str">
        <f>+VLOOKUP(E30,Participants!$A$1:$F$1000,2,FALSE)</f>
        <v>Kota Furukawa</v>
      </c>
      <c r="G30" s="50" t="str">
        <f>+VLOOKUP(E30,Participants!$A$1:$F$1000,4,FALSE)</f>
        <v>STT</v>
      </c>
      <c r="H30" s="50" t="str">
        <f>+VLOOKUP(E30,Participants!$A$1:$F$1000,5,FALSE)</f>
        <v>M</v>
      </c>
      <c r="I30" s="50">
        <f>+VLOOKUP(E30,Participants!$A$1:$F$1000,3,FALSE)</f>
        <v>2</v>
      </c>
      <c r="J30" s="50" t="str">
        <f>+VLOOKUP(E30,Participants!$A$1:$G$1000,7,FALSE)</f>
        <v>DEV BOYS</v>
      </c>
      <c r="K30" s="50">
        <f t="shared" si="1"/>
        <v>5</v>
      </c>
      <c r="L30" s="50"/>
    </row>
    <row r="31" spans="1:12" ht="14.25" customHeight="1">
      <c r="A31" s="47" t="s">
        <v>687</v>
      </c>
      <c r="B31" s="52">
        <v>4</v>
      </c>
      <c r="C31" s="51">
        <v>10.43</v>
      </c>
      <c r="D31" s="51">
        <v>3</v>
      </c>
      <c r="E31" s="49">
        <v>558</v>
      </c>
      <c r="F31" s="50" t="str">
        <f>+VLOOKUP(E31,Participants!$A$1:$F$1000,2,FALSE)</f>
        <v>Michael Ramaley</v>
      </c>
      <c r="G31" s="50" t="str">
        <f>+VLOOKUP(E31,Participants!$A$1:$F$1000,4,FALSE)</f>
        <v>BFS</v>
      </c>
      <c r="H31" s="50" t="str">
        <f>+VLOOKUP(E31,Participants!$A$1:$F$1000,5,FALSE)</f>
        <v>M</v>
      </c>
      <c r="I31" s="50">
        <f>+VLOOKUP(E31,Participants!$A$1:$F$1000,3,FALSE)</f>
        <v>2</v>
      </c>
      <c r="J31" s="50" t="str">
        <f>+VLOOKUP(E31,Participants!$A$1:$G$1000,7,FALSE)</f>
        <v>DEV BOYS</v>
      </c>
      <c r="K31" s="50">
        <f t="shared" si="1"/>
        <v>6</v>
      </c>
      <c r="L31" s="50"/>
    </row>
    <row r="32" spans="1:12" ht="14.25" customHeight="1">
      <c r="A32" s="47" t="s">
        <v>687</v>
      </c>
      <c r="B32" s="52">
        <v>4</v>
      </c>
      <c r="C32" s="52">
        <v>10.64</v>
      </c>
      <c r="D32" s="52">
        <v>2</v>
      </c>
      <c r="E32" s="52">
        <v>865</v>
      </c>
      <c r="F32" s="50" t="str">
        <f>+VLOOKUP(E32,Participants!$A$1:$F$1000,2,FALSE)</f>
        <v>Patrick Phemester</v>
      </c>
      <c r="G32" s="50" t="str">
        <f>+VLOOKUP(E32,Participants!$A$1:$F$1000,4,FALSE)</f>
        <v>SSPP</v>
      </c>
      <c r="H32" s="50" t="str">
        <f>+VLOOKUP(E32,Participants!$A$1:$F$1000,5,FALSE)</f>
        <v>M</v>
      </c>
      <c r="I32" s="50" t="str">
        <f>+VLOOKUP(E32,Participants!$A$1:$F$1000,3,FALSE)</f>
        <v>K</v>
      </c>
      <c r="J32" s="50" t="str">
        <f>+VLOOKUP(E32,Participants!$A$1:$G$1000,7,FALSE)</f>
        <v>DEV BOYS</v>
      </c>
      <c r="K32" s="50">
        <f t="shared" si="1"/>
        <v>7</v>
      </c>
      <c r="L32" s="54"/>
    </row>
    <row r="33" spans="1:25" ht="14.25" customHeight="1">
      <c r="A33" s="47" t="s">
        <v>687</v>
      </c>
      <c r="B33" s="52">
        <v>4</v>
      </c>
      <c r="C33" s="52">
        <v>10.64</v>
      </c>
      <c r="D33" s="52">
        <v>5</v>
      </c>
      <c r="E33" s="52">
        <v>1104</v>
      </c>
      <c r="F33" s="50" t="str">
        <f>+VLOOKUP(E33,Participants!$A$1:$F$1000,2,FALSE)</f>
        <v>Eliot Slep</v>
      </c>
      <c r="G33" s="50" t="str">
        <f>+VLOOKUP(E33,Participants!$A$1:$F$1000,4,FALSE)</f>
        <v>PHA</v>
      </c>
      <c r="H33" s="50" t="str">
        <f>+VLOOKUP(E33,Participants!$A$1:$F$1000,5,FALSE)</f>
        <v>M</v>
      </c>
      <c r="I33" s="50" t="str">
        <f>+VLOOKUP(E33,Participants!$A$1:$F$1000,3,FALSE)</f>
        <v>k</v>
      </c>
      <c r="J33" s="50" t="str">
        <f>+VLOOKUP(E33,Participants!$A$1:$G$1000,7,FALSE)</f>
        <v>DEV BOYS</v>
      </c>
      <c r="K33" s="50">
        <f t="shared" si="1"/>
        <v>8</v>
      </c>
      <c r="L33" s="54"/>
    </row>
    <row r="34" spans="1:25" ht="14.25" customHeight="1">
      <c r="A34" s="47" t="s">
        <v>687</v>
      </c>
      <c r="B34" s="48">
        <v>5</v>
      </c>
      <c r="C34" s="48">
        <v>10.8</v>
      </c>
      <c r="D34" s="48">
        <v>1</v>
      </c>
      <c r="E34" s="49">
        <v>871</v>
      </c>
      <c r="F34" s="50" t="str">
        <f>+VLOOKUP(E34,Participants!$A$1:$F$1000,2,FALSE)</f>
        <v>Ryan Kunselman</v>
      </c>
      <c r="G34" s="50" t="str">
        <f>+VLOOKUP(E34,Participants!$A$1:$F$1000,4,FALSE)</f>
        <v>SSPP</v>
      </c>
      <c r="H34" s="50" t="str">
        <f>+VLOOKUP(E34,Participants!$A$1:$F$1000,5,FALSE)</f>
        <v>M</v>
      </c>
      <c r="I34" s="50">
        <f>+VLOOKUP(E34,Participants!$A$1:$F$1000,3,FALSE)</f>
        <v>2</v>
      </c>
      <c r="J34" s="50" t="str">
        <f>+VLOOKUP(E34,Participants!$A$1:$G$1000,7,FALSE)</f>
        <v>DEV BOYS</v>
      </c>
      <c r="K34" s="50">
        <f t="shared" si="1"/>
        <v>9</v>
      </c>
      <c r="L34" s="50"/>
    </row>
    <row r="35" spans="1:25" ht="14.25" customHeight="1">
      <c r="A35" s="47" t="s">
        <v>687</v>
      </c>
      <c r="B35" s="48">
        <v>5</v>
      </c>
      <c r="C35" s="48">
        <v>11.32</v>
      </c>
      <c r="D35" s="48">
        <v>2</v>
      </c>
      <c r="E35" s="49">
        <v>449</v>
      </c>
      <c r="F35" s="50" t="str">
        <f>+VLOOKUP(E35,Participants!$A$1:$F$1000,2,FALSE)</f>
        <v>Sullivan Stack</v>
      </c>
      <c r="G35" s="50" t="str">
        <f>+VLOOKUP(E35,Participants!$A$1:$F$1000,4,FALSE)</f>
        <v>STT</v>
      </c>
      <c r="H35" s="50" t="str">
        <f>+VLOOKUP(E35,Participants!$A$1:$F$1000,5,FALSE)</f>
        <v>M</v>
      </c>
      <c r="I35" s="50">
        <f>+VLOOKUP(E35,Participants!$A$1:$F$1000,3,FALSE)</f>
        <v>1</v>
      </c>
      <c r="J35" s="50" t="str">
        <f>+VLOOKUP(E35,Participants!$A$1:$G$1000,7,FALSE)</f>
        <v>DEV BOYS</v>
      </c>
      <c r="K35" s="50">
        <f t="shared" si="1"/>
        <v>10</v>
      </c>
      <c r="L35" s="50"/>
    </row>
    <row r="36" spans="1:25" ht="14.25" customHeight="1">
      <c r="A36" s="47" t="s">
        <v>687</v>
      </c>
      <c r="B36" s="48">
        <v>5</v>
      </c>
      <c r="C36" s="53">
        <v>11.93</v>
      </c>
      <c r="D36" s="53">
        <v>3</v>
      </c>
      <c r="E36" s="53">
        <v>1105</v>
      </c>
      <c r="F36" s="50" t="str">
        <f>+VLOOKUP(E36,Participants!$A$1:$F$1000,2,FALSE)</f>
        <v>Johnathan Topoll</v>
      </c>
      <c r="G36" s="50" t="str">
        <f>+VLOOKUP(E36,Participants!$A$1:$F$1000,4,FALSE)</f>
        <v>PHA</v>
      </c>
      <c r="H36" s="50" t="str">
        <f>+VLOOKUP(E36,Participants!$A$1:$F$1000,5,FALSE)</f>
        <v>M</v>
      </c>
      <c r="I36" s="50" t="str">
        <f>+VLOOKUP(E36,Participants!$A$1:$F$1000,3,FALSE)</f>
        <v>k</v>
      </c>
      <c r="J36" s="50" t="str">
        <f>+VLOOKUP(E36,Participants!$A$1:$G$1000,7,FALSE)</f>
        <v>DEV BOYS</v>
      </c>
      <c r="K36" s="50">
        <f t="shared" si="1"/>
        <v>11</v>
      </c>
      <c r="L36" s="54"/>
    </row>
    <row r="37" spans="1:25" ht="14.25" customHeight="1">
      <c r="A37" s="47" t="s">
        <v>687</v>
      </c>
      <c r="B37" s="48">
        <v>5</v>
      </c>
      <c r="C37" s="53">
        <v>12.25</v>
      </c>
      <c r="D37" s="53">
        <v>4</v>
      </c>
      <c r="E37" s="53">
        <v>1100</v>
      </c>
      <c r="F37" s="50" t="str">
        <f>+VLOOKUP(E37,Participants!$A$1:$F$1000,2,FALSE)</f>
        <v>Benjamin Stokes</v>
      </c>
      <c r="G37" s="50" t="str">
        <f>+VLOOKUP(E37,Participants!$A$1:$F$1000,4,FALSE)</f>
        <v>PHA</v>
      </c>
      <c r="H37" s="50" t="str">
        <f>+VLOOKUP(E37,Participants!$A$1:$F$1000,5,FALSE)</f>
        <v>M</v>
      </c>
      <c r="I37" s="50" t="str">
        <f>+VLOOKUP(E37,Participants!$A$1:$F$1000,3,FALSE)</f>
        <v>k</v>
      </c>
      <c r="J37" s="50" t="str">
        <f>+VLOOKUP(E37,Participants!$A$1:$G$1000,7,FALSE)</f>
        <v>DEV BOYS</v>
      </c>
      <c r="K37" s="50">
        <f t="shared" si="1"/>
        <v>12</v>
      </c>
      <c r="L37" s="54"/>
    </row>
    <row r="38" spans="1:25" ht="14.25" customHeight="1">
      <c r="A38" s="47" t="s">
        <v>687</v>
      </c>
      <c r="B38" s="48">
        <v>5</v>
      </c>
      <c r="C38" s="48">
        <v>13.26</v>
      </c>
      <c r="D38" s="48">
        <v>4</v>
      </c>
      <c r="E38" s="49">
        <v>1109</v>
      </c>
      <c r="F38" s="50" t="str">
        <f>+VLOOKUP(E38,Participants!$A$1:$F$1000,2,FALSE)</f>
        <v>Rian Daley</v>
      </c>
      <c r="G38" s="50" t="str">
        <f>+VLOOKUP(E38,Participants!$A$1:$F$1000,4,FALSE)</f>
        <v>PHA</v>
      </c>
      <c r="H38" s="50" t="str">
        <f>+VLOOKUP(E38,Participants!$A$1:$F$1000,5,FALSE)</f>
        <v>M</v>
      </c>
      <c r="I38" s="50">
        <f>+VLOOKUP(E38,Participants!$A$1:$F$1000,3,FALSE)</f>
        <v>2</v>
      </c>
      <c r="J38" s="50" t="str">
        <f>+VLOOKUP(E38,Participants!$A$1:$G$1000,7,FALSE)</f>
        <v>DEV BOYS</v>
      </c>
      <c r="K38" s="50">
        <f t="shared" si="1"/>
        <v>13</v>
      </c>
      <c r="L38" s="50"/>
    </row>
    <row r="39" spans="1:25" ht="14.25" customHeight="1">
      <c r="A39" s="55"/>
      <c r="B39" s="56"/>
      <c r="C39" s="57"/>
      <c r="E39" s="58"/>
    </row>
    <row r="40" spans="1:25" ht="14.25" customHeight="1">
      <c r="A40" s="55"/>
      <c r="B40" s="56"/>
      <c r="C40" s="57"/>
      <c r="E40" s="58"/>
    </row>
    <row r="41" spans="1:25" ht="14.25" customHeight="1">
      <c r="A41" s="55"/>
      <c r="B41" s="56"/>
      <c r="C41" s="57"/>
      <c r="E41" s="58"/>
    </row>
    <row r="42" spans="1:25" ht="14.25" customHeight="1">
      <c r="B42" s="59" t="s">
        <v>8</v>
      </c>
      <c r="C42" s="59" t="s">
        <v>15</v>
      </c>
      <c r="D42" s="59" t="s">
        <v>18</v>
      </c>
      <c r="E42" s="60" t="s">
        <v>21</v>
      </c>
      <c r="F42" s="59" t="s">
        <v>24</v>
      </c>
      <c r="G42" s="59" t="s">
        <v>27</v>
      </c>
      <c r="H42" s="59" t="s">
        <v>30</v>
      </c>
      <c r="I42" s="59" t="s">
        <v>33</v>
      </c>
      <c r="J42" s="59" t="s">
        <v>36</v>
      </c>
      <c r="K42" s="59" t="s">
        <v>39</v>
      </c>
      <c r="L42" s="59" t="s">
        <v>44</v>
      </c>
      <c r="M42" s="59" t="s">
        <v>47</v>
      </c>
      <c r="N42" s="59" t="s">
        <v>50</v>
      </c>
      <c r="O42" s="59" t="s">
        <v>53</v>
      </c>
      <c r="P42" s="59" t="s">
        <v>10</v>
      </c>
      <c r="Q42" s="59" t="s">
        <v>61</v>
      </c>
      <c r="R42" s="59" t="s">
        <v>67</v>
      </c>
      <c r="S42" s="59" t="s">
        <v>70</v>
      </c>
      <c r="T42" s="59" t="s">
        <v>73</v>
      </c>
      <c r="U42" s="59" t="s">
        <v>76</v>
      </c>
      <c r="V42" s="59" t="s">
        <v>79</v>
      </c>
      <c r="W42" s="59" t="s">
        <v>64</v>
      </c>
      <c r="X42" s="59" t="s">
        <v>82</v>
      </c>
      <c r="Y42" s="59" t="s">
        <v>688</v>
      </c>
    </row>
    <row r="43" spans="1:25" ht="14.25" customHeight="1">
      <c r="A43" s="61" t="s">
        <v>168</v>
      </c>
      <c r="B43" s="61">
        <f t="shared" ref="B43:K44" si="2">+SUMIFS($L$2:$L$38,$J$2:$J$38,$A43,$G$2:$G$38,B$42)</f>
        <v>0</v>
      </c>
      <c r="C43" s="61">
        <f t="shared" si="2"/>
        <v>0</v>
      </c>
      <c r="D43" s="61">
        <f t="shared" si="2"/>
        <v>0</v>
      </c>
      <c r="E43" s="61">
        <f t="shared" si="2"/>
        <v>0</v>
      </c>
      <c r="F43" s="61">
        <f t="shared" si="2"/>
        <v>0</v>
      </c>
      <c r="G43" s="61">
        <f t="shared" si="2"/>
        <v>0</v>
      </c>
      <c r="H43" s="61">
        <f t="shared" si="2"/>
        <v>0</v>
      </c>
      <c r="I43" s="61">
        <f t="shared" si="2"/>
        <v>0</v>
      </c>
      <c r="J43" s="61">
        <f t="shared" si="2"/>
        <v>0</v>
      </c>
      <c r="K43" s="61">
        <f t="shared" si="2"/>
        <v>0</v>
      </c>
      <c r="L43" s="61">
        <f t="shared" ref="L43:X44" si="3">+SUMIFS($L$2:$L$38,$J$2:$J$38,$A43,$G$2:$G$38,L$42)</f>
        <v>0</v>
      </c>
      <c r="M43" s="61">
        <f t="shared" si="3"/>
        <v>0</v>
      </c>
      <c r="N43" s="61">
        <f t="shared" si="3"/>
        <v>0</v>
      </c>
      <c r="O43" s="61">
        <f t="shared" si="3"/>
        <v>0</v>
      </c>
      <c r="P43" s="61">
        <f t="shared" si="3"/>
        <v>0</v>
      </c>
      <c r="Q43" s="61">
        <f t="shared" si="3"/>
        <v>0</v>
      </c>
      <c r="R43" s="61">
        <f t="shared" si="3"/>
        <v>0</v>
      </c>
      <c r="S43" s="61">
        <f t="shared" si="3"/>
        <v>0</v>
      </c>
      <c r="T43" s="61">
        <f t="shared" si="3"/>
        <v>0</v>
      </c>
      <c r="U43" s="61">
        <f t="shared" si="3"/>
        <v>0</v>
      </c>
      <c r="V43" s="61">
        <f t="shared" si="3"/>
        <v>0</v>
      </c>
      <c r="W43" s="61">
        <f t="shared" si="3"/>
        <v>0</v>
      </c>
      <c r="X43" s="61">
        <f t="shared" si="3"/>
        <v>0</v>
      </c>
      <c r="Y43" s="61">
        <f t="shared" ref="Y43:Y44" si="4">SUM(B43:X43)</f>
        <v>0</v>
      </c>
    </row>
    <row r="44" spans="1:25" ht="14.25" customHeight="1">
      <c r="A44" s="61" t="s">
        <v>156</v>
      </c>
      <c r="B44" s="61">
        <f t="shared" si="2"/>
        <v>0</v>
      </c>
      <c r="C44" s="61">
        <f t="shared" si="2"/>
        <v>0</v>
      </c>
      <c r="D44" s="61">
        <f t="shared" si="2"/>
        <v>0</v>
      </c>
      <c r="E44" s="61">
        <f t="shared" si="2"/>
        <v>0</v>
      </c>
      <c r="F44" s="61">
        <f t="shared" si="2"/>
        <v>0</v>
      </c>
      <c r="G44" s="61">
        <f t="shared" si="2"/>
        <v>0</v>
      </c>
      <c r="H44" s="61">
        <f t="shared" si="2"/>
        <v>0</v>
      </c>
      <c r="I44" s="61">
        <f t="shared" si="2"/>
        <v>0</v>
      </c>
      <c r="J44" s="61">
        <f t="shared" si="2"/>
        <v>0</v>
      </c>
      <c r="K44" s="61">
        <f t="shared" si="2"/>
        <v>0</v>
      </c>
      <c r="L44" s="61">
        <f t="shared" si="3"/>
        <v>0</v>
      </c>
      <c r="M44" s="61">
        <f t="shared" si="3"/>
        <v>0</v>
      </c>
      <c r="N44" s="61">
        <f t="shared" si="3"/>
        <v>0</v>
      </c>
      <c r="O44" s="61">
        <f t="shared" si="3"/>
        <v>0</v>
      </c>
      <c r="P44" s="61">
        <f t="shared" si="3"/>
        <v>0</v>
      </c>
      <c r="Q44" s="61">
        <f t="shared" si="3"/>
        <v>0</v>
      </c>
      <c r="R44" s="61">
        <f t="shared" si="3"/>
        <v>0</v>
      </c>
      <c r="S44" s="61">
        <f t="shared" si="3"/>
        <v>0</v>
      </c>
      <c r="T44" s="61">
        <f t="shared" si="3"/>
        <v>0</v>
      </c>
      <c r="U44" s="61">
        <f t="shared" si="3"/>
        <v>0</v>
      </c>
      <c r="V44" s="61">
        <f t="shared" si="3"/>
        <v>0</v>
      </c>
      <c r="W44" s="61">
        <f t="shared" si="3"/>
        <v>0</v>
      </c>
      <c r="X44" s="61">
        <f t="shared" si="3"/>
        <v>0</v>
      </c>
      <c r="Y44" s="61">
        <f t="shared" si="4"/>
        <v>0</v>
      </c>
    </row>
    <row r="45" spans="1:25" ht="14.25" customHeight="1">
      <c r="B45" s="56"/>
      <c r="C45" s="57"/>
      <c r="E45" s="58"/>
    </row>
    <row r="46" spans="1:25" ht="14.25" customHeight="1">
      <c r="B46" s="56"/>
      <c r="C46" s="62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5" ht="14.25" customHeight="1">
      <c r="B47" s="56"/>
      <c r="C47" s="62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25" ht="14.25" customHeight="1">
      <c r="B48" s="56"/>
      <c r="C48" s="62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5" ht="14.25" customHeight="1">
      <c r="B49" s="56"/>
      <c r="C49" s="57"/>
      <c r="E49" s="58"/>
    </row>
    <row r="50" spans="2:5" ht="14.25" customHeight="1">
      <c r="B50" s="56"/>
      <c r="C50" s="57"/>
      <c r="E50" s="58"/>
    </row>
    <row r="51" spans="2:5" ht="14.25" customHeight="1">
      <c r="B51" s="56"/>
      <c r="C51" s="57"/>
      <c r="E51" s="58"/>
    </row>
    <row r="52" spans="2:5" ht="14.25" customHeight="1">
      <c r="B52" s="56"/>
      <c r="C52" s="57"/>
      <c r="E52" s="58"/>
    </row>
    <row r="53" spans="2:5" ht="14.25" customHeight="1">
      <c r="B53" s="56"/>
      <c r="C53" s="57"/>
      <c r="E53" s="58"/>
    </row>
    <row r="54" spans="2:5" ht="14.25" customHeight="1">
      <c r="B54" s="56"/>
      <c r="C54" s="57"/>
      <c r="E54" s="58"/>
    </row>
    <row r="55" spans="2:5" ht="14.25" customHeight="1">
      <c r="B55" s="56"/>
      <c r="C55" s="57"/>
      <c r="E55" s="58"/>
    </row>
    <row r="56" spans="2:5" ht="14.25" customHeight="1">
      <c r="B56" s="56"/>
      <c r="C56" s="57"/>
      <c r="E56" s="58"/>
    </row>
    <row r="57" spans="2:5" ht="14.25" customHeight="1">
      <c r="B57" s="56"/>
      <c r="C57" s="57"/>
      <c r="E57" s="58"/>
    </row>
    <row r="58" spans="2:5" ht="14.25" customHeight="1">
      <c r="B58" s="56"/>
      <c r="C58" s="57"/>
      <c r="E58" s="58"/>
    </row>
    <row r="59" spans="2:5" ht="14.25" customHeight="1">
      <c r="B59" s="56"/>
      <c r="C59" s="57"/>
      <c r="E59" s="58"/>
    </row>
    <row r="60" spans="2:5" ht="14.25" customHeight="1">
      <c r="B60" s="56"/>
      <c r="C60" s="57"/>
      <c r="E60" s="58"/>
    </row>
    <row r="61" spans="2:5" ht="14.25" customHeight="1">
      <c r="B61" s="56"/>
      <c r="C61" s="57"/>
      <c r="E61" s="58"/>
    </row>
    <row r="62" spans="2:5" ht="14.25" customHeight="1">
      <c r="B62" s="56"/>
      <c r="C62" s="57"/>
      <c r="E62" s="58"/>
    </row>
    <row r="63" spans="2:5" ht="14.25" customHeight="1">
      <c r="B63" s="56"/>
      <c r="C63" s="57"/>
      <c r="E63" s="58"/>
    </row>
    <row r="64" spans="2:5" ht="14.25" customHeight="1">
      <c r="B64" s="56"/>
      <c r="C64" s="57"/>
      <c r="E64" s="58"/>
    </row>
    <row r="65" spans="2:5" ht="14.25" customHeight="1">
      <c r="B65" s="56"/>
      <c r="C65" s="57"/>
      <c r="E65" s="58"/>
    </row>
    <row r="66" spans="2:5" ht="14.25" customHeight="1">
      <c r="B66" s="56"/>
      <c r="C66" s="57"/>
      <c r="E66" s="58"/>
    </row>
    <row r="67" spans="2:5" ht="14.25" customHeight="1">
      <c r="B67" s="56"/>
      <c r="C67" s="57"/>
      <c r="E67" s="58"/>
    </row>
    <row r="68" spans="2:5" ht="14.25" customHeight="1">
      <c r="B68" s="56"/>
      <c r="C68" s="57"/>
      <c r="E68" s="58"/>
    </row>
    <row r="69" spans="2:5" ht="14.25" customHeight="1">
      <c r="B69" s="56"/>
      <c r="C69" s="57"/>
      <c r="E69" s="58"/>
    </row>
    <row r="70" spans="2:5" ht="14.25" customHeight="1">
      <c r="B70" s="56"/>
      <c r="C70" s="57"/>
      <c r="E70" s="58"/>
    </row>
    <row r="71" spans="2:5" ht="14.25" customHeight="1">
      <c r="B71" s="56"/>
      <c r="C71" s="57"/>
      <c r="E71" s="58"/>
    </row>
    <row r="72" spans="2:5" ht="14.25" customHeight="1">
      <c r="B72" s="56"/>
      <c r="C72" s="57"/>
      <c r="E72" s="58"/>
    </row>
    <row r="73" spans="2:5" ht="14.25" customHeight="1">
      <c r="B73" s="56"/>
      <c r="C73" s="57"/>
      <c r="E73" s="58"/>
    </row>
    <row r="74" spans="2:5" ht="14.25" customHeight="1">
      <c r="B74" s="56"/>
      <c r="C74" s="57"/>
      <c r="E74" s="58"/>
    </row>
    <row r="75" spans="2:5" ht="14.25" customHeight="1">
      <c r="B75" s="56"/>
      <c r="C75" s="57"/>
      <c r="E75" s="58"/>
    </row>
    <row r="76" spans="2:5" ht="14.25" customHeight="1">
      <c r="B76" s="56"/>
      <c r="C76" s="57"/>
      <c r="E76" s="58"/>
    </row>
    <row r="77" spans="2:5" ht="14.25" customHeight="1">
      <c r="B77" s="56"/>
      <c r="C77" s="57"/>
      <c r="E77" s="58"/>
    </row>
    <row r="78" spans="2:5" ht="14.25" customHeight="1">
      <c r="B78" s="56"/>
      <c r="C78" s="57"/>
      <c r="E78" s="58"/>
    </row>
    <row r="79" spans="2:5" ht="14.25" customHeight="1">
      <c r="B79" s="56"/>
      <c r="C79" s="57"/>
      <c r="E79" s="58"/>
    </row>
    <row r="80" spans="2:5" ht="14.25" customHeight="1">
      <c r="B80" s="56"/>
      <c r="C80" s="57"/>
      <c r="E80" s="58"/>
    </row>
    <row r="81" spans="2:5" ht="14.25" customHeight="1">
      <c r="B81" s="56"/>
      <c r="C81" s="57"/>
      <c r="E81" s="58"/>
    </row>
    <row r="82" spans="2:5" ht="14.25" customHeight="1">
      <c r="B82" s="56"/>
      <c r="C82" s="57"/>
      <c r="E82" s="58"/>
    </row>
    <row r="83" spans="2:5" ht="14.25" customHeight="1">
      <c r="B83" s="56"/>
      <c r="C83" s="57"/>
      <c r="E83" s="58"/>
    </row>
    <row r="84" spans="2:5" ht="14.25" customHeight="1">
      <c r="B84" s="56"/>
      <c r="C84" s="57"/>
      <c r="E84" s="58"/>
    </row>
    <row r="85" spans="2:5" ht="14.25" customHeight="1">
      <c r="B85" s="56"/>
      <c r="C85" s="57"/>
      <c r="E85" s="58"/>
    </row>
    <row r="86" spans="2:5" ht="14.25" customHeight="1">
      <c r="B86" s="56"/>
      <c r="C86" s="57"/>
      <c r="E86" s="58"/>
    </row>
    <row r="87" spans="2:5" ht="14.25" customHeight="1">
      <c r="B87" s="56"/>
      <c r="C87" s="57"/>
      <c r="E87" s="58"/>
    </row>
    <row r="88" spans="2:5" ht="14.25" customHeight="1">
      <c r="B88" s="56"/>
      <c r="C88" s="57"/>
      <c r="E88" s="58"/>
    </row>
    <row r="89" spans="2:5" ht="14.25" customHeight="1">
      <c r="B89" s="56"/>
      <c r="C89" s="57"/>
      <c r="E89" s="58"/>
    </row>
    <row r="90" spans="2:5" ht="14.25" customHeight="1">
      <c r="B90" s="56"/>
      <c r="C90" s="57"/>
      <c r="E90" s="58"/>
    </row>
    <row r="91" spans="2:5" ht="14.25" customHeight="1">
      <c r="B91" s="56"/>
      <c r="C91" s="57"/>
      <c r="E91" s="58"/>
    </row>
    <row r="92" spans="2:5" ht="14.25" customHeight="1">
      <c r="B92" s="56"/>
      <c r="C92" s="57"/>
      <c r="E92" s="58"/>
    </row>
    <row r="93" spans="2:5" ht="14.25" customHeight="1">
      <c r="B93" s="56"/>
      <c r="C93" s="57"/>
      <c r="E93" s="58"/>
    </row>
    <row r="94" spans="2:5" ht="14.25" customHeight="1">
      <c r="B94" s="56"/>
      <c r="C94" s="57"/>
      <c r="E94" s="58"/>
    </row>
    <row r="95" spans="2:5" ht="14.25" customHeight="1">
      <c r="B95" s="56"/>
      <c r="C95" s="57"/>
      <c r="E95" s="58"/>
    </row>
    <row r="96" spans="2:5" ht="14.25" customHeight="1">
      <c r="B96" s="56"/>
      <c r="C96" s="57"/>
      <c r="E96" s="58"/>
    </row>
    <row r="97" spans="2:5" ht="14.25" customHeight="1">
      <c r="B97" s="56"/>
      <c r="C97" s="57"/>
      <c r="E97" s="58"/>
    </row>
    <row r="98" spans="2:5" ht="14.25" customHeight="1">
      <c r="B98" s="56"/>
      <c r="C98" s="57"/>
      <c r="E98" s="58"/>
    </row>
    <row r="99" spans="2:5" ht="14.25" customHeight="1">
      <c r="B99" s="56"/>
      <c r="C99" s="57"/>
      <c r="E99" s="58"/>
    </row>
    <row r="100" spans="2:5" ht="14.25" customHeight="1">
      <c r="B100" s="56"/>
      <c r="C100" s="57"/>
      <c r="E100" s="58"/>
    </row>
    <row r="101" spans="2:5" ht="14.25" customHeight="1">
      <c r="B101" s="56"/>
      <c r="C101" s="57"/>
      <c r="E101" s="58"/>
    </row>
    <row r="102" spans="2:5" ht="14.25" customHeight="1">
      <c r="B102" s="56"/>
      <c r="C102" s="57"/>
      <c r="E102" s="58"/>
    </row>
    <row r="103" spans="2:5" ht="14.25" customHeight="1">
      <c r="B103" s="56"/>
      <c r="C103" s="57"/>
      <c r="E103" s="58"/>
    </row>
    <row r="104" spans="2:5" ht="14.25" customHeight="1">
      <c r="B104" s="56"/>
      <c r="C104" s="57"/>
      <c r="E104" s="58"/>
    </row>
    <row r="105" spans="2:5" ht="14.25" customHeight="1">
      <c r="B105" s="56"/>
      <c r="C105" s="57"/>
      <c r="E105" s="58"/>
    </row>
    <row r="106" spans="2:5" ht="14.25" customHeight="1">
      <c r="B106" s="56"/>
      <c r="C106" s="57"/>
      <c r="E106" s="58"/>
    </row>
    <row r="107" spans="2:5" ht="14.25" customHeight="1">
      <c r="B107" s="56"/>
      <c r="C107" s="57"/>
      <c r="E107" s="58"/>
    </row>
    <row r="108" spans="2:5" ht="14.25" customHeight="1">
      <c r="B108" s="56"/>
      <c r="C108" s="57"/>
      <c r="E108" s="58"/>
    </row>
    <row r="109" spans="2:5" ht="14.25" customHeight="1">
      <c r="B109" s="56"/>
      <c r="C109" s="57"/>
      <c r="E109" s="58"/>
    </row>
    <row r="110" spans="2:5" ht="14.25" customHeight="1">
      <c r="B110" s="56"/>
      <c r="C110" s="57"/>
      <c r="E110" s="58"/>
    </row>
    <row r="111" spans="2:5" ht="14.25" customHeight="1">
      <c r="B111" s="56"/>
      <c r="C111" s="57"/>
      <c r="E111" s="58"/>
    </row>
    <row r="112" spans="2:5" ht="14.25" customHeight="1">
      <c r="B112" s="56"/>
      <c r="C112" s="57"/>
      <c r="E112" s="58"/>
    </row>
    <row r="113" spans="2:5" ht="14.25" customHeight="1">
      <c r="B113" s="56"/>
      <c r="C113" s="57"/>
      <c r="E113" s="58"/>
    </row>
    <row r="114" spans="2:5" ht="14.25" customHeight="1">
      <c r="B114" s="56"/>
      <c r="C114" s="57"/>
      <c r="E114" s="58"/>
    </row>
    <row r="115" spans="2:5" ht="14.25" customHeight="1">
      <c r="B115" s="56"/>
      <c r="C115" s="57"/>
      <c r="E115" s="58"/>
    </row>
    <row r="116" spans="2:5" ht="14.25" customHeight="1">
      <c r="B116" s="56"/>
      <c r="C116" s="57"/>
      <c r="E116" s="58"/>
    </row>
    <row r="117" spans="2:5" ht="14.25" customHeight="1">
      <c r="B117" s="56"/>
      <c r="C117" s="57"/>
      <c r="E117" s="58"/>
    </row>
    <row r="118" spans="2:5" ht="14.25" customHeight="1">
      <c r="B118" s="56"/>
      <c r="C118" s="57"/>
      <c r="E118" s="58"/>
    </row>
    <row r="119" spans="2:5" ht="14.25" customHeight="1">
      <c r="B119" s="56"/>
      <c r="C119" s="57"/>
      <c r="E119" s="58"/>
    </row>
    <row r="120" spans="2:5" ht="14.25" customHeight="1">
      <c r="B120" s="56"/>
      <c r="C120" s="57"/>
      <c r="E120" s="58"/>
    </row>
    <row r="121" spans="2:5" ht="14.25" customHeight="1">
      <c r="B121" s="56"/>
      <c r="C121" s="57"/>
      <c r="E121" s="58"/>
    </row>
    <row r="122" spans="2:5" ht="14.25" customHeight="1">
      <c r="B122" s="56"/>
      <c r="C122" s="57"/>
      <c r="E122" s="58"/>
    </row>
    <row r="123" spans="2:5" ht="14.25" customHeight="1">
      <c r="B123" s="56"/>
      <c r="C123" s="57"/>
      <c r="E123" s="58"/>
    </row>
    <row r="124" spans="2:5" ht="14.25" customHeight="1">
      <c r="B124" s="56"/>
      <c r="C124" s="57"/>
      <c r="E124" s="58"/>
    </row>
    <row r="125" spans="2:5" ht="14.25" customHeight="1">
      <c r="B125" s="56"/>
      <c r="C125" s="57"/>
      <c r="E125" s="58"/>
    </row>
    <row r="126" spans="2:5" ht="14.25" customHeight="1">
      <c r="B126" s="56"/>
      <c r="C126" s="57"/>
      <c r="E126" s="58"/>
    </row>
    <row r="127" spans="2:5" ht="14.25" customHeight="1">
      <c r="B127" s="56"/>
      <c r="C127" s="57"/>
      <c r="E127" s="58"/>
    </row>
    <row r="128" spans="2:5" ht="14.25" customHeight="1">
      <c r="B128" s="56"/>
      <c r="C128" s="57"/>
      <c r="E128" s="58"/>
    </row>
    <row r="129" spans="2:5" ht="14.25" customHeight="1">
      <c r="B129" s="56"/>
      <c r="C129" s="57"/>
      <c r="E129" s="58"/>
    </row>
    <row r="130" spans="2:5" ht="14.25" customHeight="1">
      <c r="B130" s="56"/>
      <c r="C130" s="57"/>
      <c r="E130" s="58"/>
    </row>
    <row r="131" spans="2:5" ht="14.25" customHeight="1">
      <c r="B131" s="56"/>
      <c r="C131" s="57"/>
      <c r="E131" s="58"/>
    </row>
    <row r="132" spans="2:5" ht="14.25" customHeight="1">
      <c r="B132" s="56"/>
      <c r="C132" s="57"/>
      <c r="E132" s="58"/>
    </row>
    <row r="133" spans="2:5" ht="14.25" customHeight="1">
      <c r="B133" s="56"/>
      <c r="C133" s="57"/>
      <c r="E133" s="58"/>
    </row>
    <row r="134" spans="2:5" ht="14.25" customHeight="1">
      <c r="B134" s="56"/>
      <c r="C134" s="57"/>
      <c r="E134" s="58"/>
    </row>
    <row r="135" spans="2:5" ht="14.25" customHeight="1">
      <c r="B135" s="56"/>
      <c r="C135" s="57"/>
      <c r="E135" s="58"/>
    </row>
    <row r="136" spans="2:5" ht="14.25" customHeight="1">
      <c r="B136" s="56"/>
      <c r="C136" s="57"/>
      <c r="E136" s="58"/>
    </row>
    <row r="137" spans="2:5" ht="14.25" customHeight="1">
      <c r="B137" s="56"/>
      <c r="C137" s="57"/>
      <c r="E137" s="58"/>
    </row>
    <row r="138" spans="2:5" ht="14.25" customHeight="1">
      <c r="B138" s="56"/>
      <c r="C138" s="57"/>
      <c r="E138" s="58"/>
    </row>
    <row r="139" spans="2:5" ht="14.25" customHeight="1">
      <c r="B139" s="56"/>
      <c r="C139" s="57"/>
      <c r="E139" s="58"/>
    </row>
    <row r="140" spans="2:5" ht="14.25" customHeight="1">
      <c r="B140" s="56"/>
      <c r="C140" s="57"/>
      <c r="E140" s="58"/>
    </row>
    <row r="141" spans="2:5" ht="14.25" customHeight="1">
      <c r="B141" s="56"/>
      <c r="C141" s="57"/>
      <c r="E141" s="58"/>
    </row>
    <row r="142" spans="2:5" ht="14.25" customHeight="1">
      <c r="B142" s="56"/>
      <c r="C142" s="57"/>
      <c r="E142" s="58"/>
    </row>
    <row r="143" spans="2:5" ht="14.25" customHeight="1">
      <c r="B143" s="56"/>
      <c r="C143" s="57"/>
      <c r="E143" s="58"/>
    </row>
    <row r="144" spans="2:5" ht="14.25" customHeight="1">
      <c r="B144" s="56"/>
      <c r="C144" s="57"/>
      <c r="E144" s="58"/>
    </row>
    <row r="145" spans="2:5" ht="14.25" customHeight="1">
      <c r="B145" s="56"/>
      <c r="C145" s="57"/>
      <c r="E145" s="58"/>
    </row>
    <row r="146" spans="2:5" ht="14.25" customHeight="1">
      <c r="B146" s="56"/>
      <c r="C146" s="57"/>
      <c r="E146" s="58"/>
    </row>
    <row r="147" spans="2:5" ht="14.25" customHeight="1">
      <c r="B147" s="56"/>
      <c r="C147" s="57"/>
      <c r="E147" s="58"/>
    </row>
    <row r="148" spans="2:5" ht="14.25" customHeight="1">
      <c r="B148" s="56"/>
      <c r="C148" s="57"/>
      <c r="E148" s="58"/>
    </row>
    <row r="149" spans="2:5" ht="14.25" customHeight="1">
      <c r="B149" s="56"/>
      <c r="C149" s="57"/>
      <c r="E149" s="58"/>
    </row>
    <row r="150" spans="2:5" ht="14.25" customHeight="1">
      <c r="B150" s="56"/>
      <c r="C150" s="57"/>
      <c r="E150" s="58"/>
    </row>
    <row r="151" spans="2:5" ht="14.25" customHeight="1">
      <c r="B151" s="56"/>
      <c r="C151" s="57"/>
      <c r="E151" s="58"/>
    </row>
    <row r="152" spans="2:5" ht="14.25" customHeight="1">
      <c r="B152" s="56"/>
      <c r="C152" s="57"/>
      <c r="E152" s="58"/>
    </row>
    <row r="153" spans="2:5" ht="14.25" customHeight="1">
      <c r="B153" s="56"/>
      <c r="C153" s="57"/>
      <c r="E153" s="58"/>
    </row>
    <row r="154" spans="2:5" ht="14.25" customHeight="1">
      <c r="B154" s="56"/>
      <c r="C154" s="57"/>
      <c r="E154" s="58"/>
    </row>
    <row r="155" spans="2:5" ht="14.25" customHeight="1">
      <c r="B155" s="56"/>
      <c r="C155" s="57"/>
      <c r="E155" s="58"/>
    </row>
    <row r="156" spans="2:5" ht="14.25" customHeight="1">
      <c r="B156" s="56"/>
      <c r="C156" s="57"/>
      <c r="E156" s="58"/>
    </row>
    <row r="157" spans="2:5" ht="14.25" customHeight="1">
      <c r="B157" s="56"/>
      <c r="C157" s="57"/>
      <c r="E157" s="58"/>
    </row>
    <row r="158" spans="2:5" ht="14.25" customHeight="1">
      <c r="B158" s="56"/>
      <c r="C158" s="57"/>
      <c r="E158" s="58"/>
    </row>
    <row r="159" spans="2:5" ht="14.25" customHeight="1">
      <c r="B159" s="56"/>
      <c r="C159" s="57"/>
      <c r="E159" s="58"/>
    </row>
    <row r="160" spans="2:5" ht="14.25" customHeight="1">
      <c r="B160" s="56"/>
      <c r="C160" s="57"/>
      <c r="E160" s="58"/>
    </row>
    <row r="161" spans="2:5" ht="14.25" customHeight="1">
      <c r="B161" s="56"/>
      <c r="C161" s="57"/>
      <c r="E161" s="58"/>
    </row>
    <row r="162" spans="2:5" ht="14.25" customHeight="1">
      <c r="B162" s="56"/>
      <c r="C162" s="57"/>
      <c r="E162" s="58"/>
    </row>
    <row r="163" spans="2:5" ht="14.25" customHeight="1">
      <c r="B163" s="56"/>
      <c r="C163" s="57"/>
      <c r="E163" s="58"/>
    </row>
    <row r="164" spans="2:5" ht="14.25" customHeight="1">
      <c r="B164" s="56"/>
      <c r="C164" s="57"/>
      <c r="E164" s="58"/>
    </row>
    <row r="165" spans="2:5" ht="14.25" customHeight="1">
      <c r="B165" s="56"/>
      <c r="C165" s="57"/>
      <c r="E165" s="58"/>
    </row>
    <row r="166" spans="2:5" ht="14.25" customHeight="1">
      <c r="B166" s="56"/>
      <c r="C166" s="57"/>
      <c r="E166" s="58"/>
    </row>
    <row r="167" spans="2:5" ht="14.25" customHeight="1">
      <c r="B167" s="56"/>
      <c r="C167" s="57"/>
      <c r="E167" s="58"/>
    </row>
    <row r="168" spans="2:5" ht="14.25" customHeight="1">
      <c r="B168" s="56"/>
      <c r="C168" s="57"/>
      <c r="E168" s="58"/>
    </row>
    <row r="169" spans="2:5" ht="14.25" customHeight="1">
      <c r="B169" s="56"/>
      <c r="C169" s="57"/>
      <c r="E169" s="58"/>
    </row>
    <row r="170" spans="2:5" ht="14.25" customHeight="1">
      <c r="B170" s="56"/>
      <c r="C170" s="57"/>
      <c r="E170" s="58"/>
    </row>
    <row r="171" spans="2:5" ht="14.25" customHeight="1">
      <c r="B171" s="56"/>
      <c r="C171" s="57"/>
      <c r="E171" s="58"/>
    </row>
    <row r="172" spans="2:5" ht="14.25" customHeight="1">
      <c r="B172" s="56"/>
      <c r="C172" s="57"/>
      <c r="E172" s="58"/>
    </row>
    <row r="173" spans="2:5" ht="14.25" customHeight="1">
      <c r="B173" s="56"/>
      <c r="C173" s="57"/>
      <c r="E173" s="58"/>
    </row>
    <row r="174" spans="2:5" ht="14.25" customHeight="1">
      <c r="B174" s="56"/>
      <c r="C174" s="57"/>
      <c r="E174" s="58"/>
    </row>
    <row r="175" spans="2:5" ht="14.25" customHeight="1">
      <c r="B175" s="56"/>
      <c r="C175" s="57"/>
      <c r="E175" s="58"/>
    </row>
    <row r="176" spans="2:5" ht="14.25" customHeight="1">
      <c r="B176" s="56"/>
      <c r="C176" s="57"/>
      <c r="E176" s="58"/>
    </row>
    <row r="177" spans="2:5" ht="14.25" customHeight="1">
      <c r="B177" s="56"/>
      <c r="C177" s="57"/>
      <c r="E177" s="58"/>
    </row>
    <row r="178" spans="2:5" ht="14.25" customHeight="1">
      <c r="B178" s="56"/>
      <c r="C178" s="57"/>
      <c r="E178" s="58"/>
    </row>
    <row r="179" spans="2:5" ht="14.25" customHeight="1">
      <c r="B179" s="56"/>
      <c r="C179" s="57"/>
      <c r="E179" s="58"/>
    </row>
    <row r="180" spans="2:5" ht="14.25" customHeight="1">
      <c r="B180" s="56"/>
      <c r="C180" s="57"/>
      <c r="E180" s="58"/>
    </row>
    <row r="181" spans="2:5" ht="14.25" customHeight="1">
      <c r="B181" s="56"/>
      <c r="C181" s="57"/>
      <c r="E181" s="58"/>
    </row>
    <row r="182" spans="2:5" ht="14.25" customHeight="1">
      <c r="B182" s="56"/>
      <c r="C182" s="57"/>
      <c r="E182" s="58"/>
    </row>
    <row r="183" spans="2:5" ht="14.25" customHeight="1">
      <c r="B183" s="56"/>
      <c r="C183" s="57"/>
      <c r="E183" s="58"/>
    </row>
    <row r="184" spans="2:5" ht="14.25" customHeight="1">
      <c r="B184" s="56"/>
      <c r="C184" s="57"/>
      <c r="E184" s="58"/>
    </row>
    <row r="185" spans="2:5" ht="14.25" customHeight="1">
      <c r="B185" s="56"/>
      <c r="C185" s="57"/>
      <c r="E185" s="58"/>
    </row>
    <row r="186" spans="2:5" ht="14.25" customHeight="1">
      <c r="B186" s="56"/>
      <c r="C186" s="57"/>
      <c r="E186" s="58"/>
    </row>
    <row r="187" spans="2:5" ht="14.25" customHeight="1">
      <c r="B187" s="56"/>
      <c r="C187" s="57"/>
      <c r="E187" s="58"/>
    </row>
    <row r="188" spans="2:5" ht="14.25" customHeight="1">
      <c r="B188" s="56"/>
      <c r="C188" s="57"/>
      <c r="E188" s="58"/>
    </row>
    <row r="189" spans="2:5" ht="14.25" customHeight="1">
      <c r="B189" s="56"/>
      <c r="C189" s="57"/>
      <c r="E189" s="58"/>
    </row>
    <row r="190" spans="2:5" ht="14.25" customHeight="1">
      <c r="B190" s="56"/>
      <c r="C190" s="57"/>
      <c r="E190" s="58"/>
    </row>
    <row r="191" spans="2:5" ht="14.25" customHeight="1">
      <c r="B191" s="56"/>
      <c r="C191" s="57"/>
      <c r="E191" s="58"/>
    </row>
    <row r="192" spans="2:5" ht="14.25" customHeight="1">
      <c r="B192" s="56"/>
      <c r="C192" s="57"/>
      <c r="E192" s="58"/>
    </row>
    <row r="193" spans="2:5" ht="14.25" customHeight="1">
      <c r="B193" s="56"/>
      <c r="C193" s="57"/>
      <c r="E193" s="58"/>
    </row>
    <row r="194" spans="2:5" ht="14.25" customHeight="1">
      <c r="B194" s="56"/>
      <c r="C194" s="57"/>
      <c r="E194" s="58"/>
    </row>
    <row r="195" spans="2:5" ht="14.25" customHeight="1">
      <c r="B195" s="56"/>
      <c r="C195" s="57"/>
      <c r="E195" s="58"/>
    </row>
    <row r="196" spans="2:5" ht="14.25" customHeight="1">
      <c r="B196" s="56"/>
      <c r="C196" s="57"/>
      <c r="E196" s="58"/>
    </row>
    <row r="197" spans="2:5" ht="14.25" customHeight="1">
      <c r="B197" s="56"/>
      <c r="C197" s="57"/>
      <c r="E197" s="58"/>
    </row>
    <row r="198" spans="2:5" ht="14.25" customHeight="1">
      <c r="B198" s="56"/>
      <c r="C198" s="57"/>
      <c r="E198" s="58"/>
    </row>
    <row r="199" spans="2:5" ht="14.25" customHeight="1">
      <c r="B199" s="56"/>
      <c r="C199" s="57"/>
      <c r="E199" s="58"/>
    </row>
    <row r="200" spans="2:5" ht="14.25" customHeight="1">
      <c r="B200" s="56"/>
      <c r="C200" s="57"/>
      <c r="E200" s="58"/>
    </row>
    <row r="201" spans="2:5" ht="14.25" customHeight="1">
      <c r="B201" s="56"/>
      <c r="C201" s="57"/>
      <c r="E201" s="58"/>
    </row>
    <row r="202" spans="2:5" ht="14.25" customHeight="1">
      <c r="B202" s="56"/>
      <c r="C202" s="57"/>
      <c r="E202" s="58"/>
    </row>
    <row r="203" spans="2:5" ht="14.25" customHeight="1">
      <c r="B203" s="56"/>
      <c r="C203" s="57"/>
      <c r="E203" s="58"/>
    </row>
    <row r="204" spans="2:5" ht="14.25" customHeight="1">
      <c r="B204" s="56"/>
      <c r="C204" s="57"/>
      <c r="E204" s="58"/>
    </row>
    <row r="205" spans="2:5" ht="14.25" customHeight="1">
      <c r="B205" s="56"/>
      <c r="C205" s="57"/>
      <c r="E205" s="58"/>
    </row>
    <row r="206" spans="2:5" ht="14.25" customHeight="1">
      <c r="B206" s="56"/>
      <c r="C206" s="57"/>
      <c r="E206" s="58"/>
    </row>
    <row r="207" spans="2:5" ht="14.25" customHeight="1">
      <c r="B207" s="56"/>
      <c r="C207" s="57"/>
      <c r="E207" s="58"/>
    </row>
    <row r="208" spans="2:5" ht="14.25" customHeight="1">
      <c r="B208" s="56"/>
      <c r="C208" s="57"/>
      <c r="E208" s="58"/>
    </row>
    <row r="209" spans="2:5" ht="14.25" customHeight="1">
      <c r="B209" s="56"/>
      <c r="C209" s="57"/>
      <c r="E209" s="58"/>
    </row>
    <row r="210" spans="2:5" ht="14.25" customHeight="1">
      <c r="B210" s="56"/>
      <c r="C210" s="57"/>
      <c r="E210" s="58"/>
    </row>
    <row r="211" spans="2:5" ht="14.25" customHeight="1">
      <c r="B211" s="56"/>
      <c r="C211" s="57"/>
      <c r="E211" s="58"/>
    </row>
    <row r="212" spans="2:5" ht="14.25" customHeight="1">
      <c r="B212" s="56"/>
      <c r="C212" s="57"/>
      <c r="E212" s="58"/>
    </row>
    <row r="213" spans="2:5" ht="14.25" customHeight="1">
      <c r="B213" s="56"/>
      <c r="C213" s="57"/>
      <c r="E213" s="58"/>
    </row>
    <row r="214" spans="2:5" ht="14.25" customHeight="1">
      <c r="B214" s="56"/>
      <c r="C214" s="57"/>
      <c r="E214" s="58"/>
    </row>
    <row r="215" spans="2:5" ht="14.25" customHeight="1">
      <c r="B215" s="56"/>
      <c r="C215" s="57"/>
      <c r="E215" s="58"/>
    </row>
    <row r="216" spans="2:5" ht="14.25" customHeight="1">
      <c r="B216" s="56"/>
      <c r="C216" s="57"/>
      <c r="E216" s="58"/>
    </row>
    <row r="217" spans="2:5" ht="14.25" customHeight="1">
      <c r="B217" s="56"/>
      <c r="C217" s="57"/>
      <c r="E217" s="58"/>
    </row>
    <row r="218" spans="2:5" ht="14.25" customHeight="1">
      <c r="B218" s="56"/>
      <c r="C218" s="57"/>
      <c r="E218" s="58"/>
    </row>
    <row r="219" spans="2:5" ht="14.25" customHeight="1">
      <c r="B219" s="56"/>
      <c r="C219" s="57"/>
      <c r="E219" s="58"/>
    </row>
    <row r="220" spans="2:5" ht="14.25" customHeight="1">
      <c r="B220" s="56"/>
      <c r="C220" s="57"/>
      <c r="E220" s="58"/>
    </row>
    <row r="221" spans="2:5" ht="14.25" customHeight="1">
      <c r="B221" s="56"/>
      <c r="C221" s="57"/>
      <c r="E221" s="58"/>
    </row>
    <row r="222" spans="2:5" ht="14.25" customHeight="1">
      <c r="B222" s="56"/>
      <c r="C222" s="57"/>
      <c r="E222" s="58"/>
    </row>
    <row r="223" spans="2:5" ht="14.25" customHeight="1">
      <c r="B223" s="56"/>
      <c r="C223" s="57"/>
      <c r="E223" s="58"/>
    </row>
    <row r="224" spans="2:5" ht="14.25" customHeight="1">
      <c r="B224" s="56"/>
      <c r="C224" s="57"/>
      <c r="E224" s="58"/>
    </row>
    <row r="225" spans="2:5" ht="14.25" customHeight="1">
      <c r="B225" s="56"/>
      <c r="C225" s="57"/>
      <c r="E225" s="58"/>
    </row>
    <row r="226" spans="2:5" ht="14.25" customHeight="1">
      <c r="B226" s="56"/>
      <c r="C226" s="57"/>
      <c r="E226" s="58"/>
    </row>
    <row r="227" spans="2:5" ht="14.25" customHeight="1">
      <c r="B227" s="56"/>
      <c r="C227" s="57"/>
      <c r="E227" s="58"/>
    </row>
    <row r="228" spans="2:5" ht="14.25" customHeight="1">
      <c r="B228" s="56"/>
      <c r="C228" s="57"/>
      <c r="E228" s="58"/>
    </row>
    <row r="229" spans="2:5" ht="14.25" customHeight="1">
      <c r="B229" s="56"/>
      <c r="C229" s="57"/>
      <c r="E229" s="58"/>
    </row>
    <row r="230" spans="2:5" ht="14.25" customHeight="1">
      <c r="B230" s="56"/>
      <c r="C230" s="57"/>
      <c r="E230" s="58"/>
    </row>
    <row r="231" spans="2:5" ht="14.25" customHeight="1">
      <c r="B231" s="56"/>
      <c r="C231" s="57"/>
      <c r="E231" s="58"/>
    </row>
    <row r="232" spans="2:5" ht="14.25" customHeight="1">
      <c r="B232" s="56"/>
      <c r="C232" s="57"/>
      <c r="E232" s="58"/>
    </row>
    <row r="233" spans="2:5" ht="14.25" customHeight="1">
      <c r="B233" s="56"/>
      <c r="C233" s="57"/>
      <c r="E233" s="58"/>
    </row>
    <row r="234" spans="2:5" ht="14.25" customHeight="1">
      <c r="B234" s="56"/>
      <c r="C234" s="57"/>
      <c r="E234" s="58"/>
    </row>
    <row r="235" spans="2:5" ht="14.25" customHeight="1">
      <c r="B235" s="56"/>
      <c r="C235" s="57"/>
      <c r="E235" s="58"/>
    </row>
    <row r="236" spans="2:5" ht="14.25" customHeight="1">
      <c r="B236" s="56"/>
      <c r="C236" s="57"/>
      <c r="E236" s="58"/>
    </row>
    <row r="237" spans="2:5" ht="14.25" customHeight="1">
      <c r="B237" s="56"/>
      <c r="C237" s="57"/>
      <c r="E237" s="58"/>
    </row>
    <row r="238" spans="2:5" ht="14.25" customHeight="1">
      <c r="B238" s="56"/>
      <c r="C238" s="57"/>
      <c r="E238" s="58"/>
    </row>
    <row r="239" spans="2:5" ht="14.25" customHeight="1">
      <c r="B239" s="56"/>
      <c r="C239" s="57"/>
      <c r="E239" s="58"/>
    </row>
    <row r="240" spans="2:5" ht="14.25" customHeight="1">
      <c r="B240" s="56"/>
      <c r="C240" s="57"/>
      <c r="E240" s="58"/>
    </row>
    <row r="241" spans="2:5" ht="14.25" customHeight="1">
      <c r="B241" s="56"/>
      <c r="C241" s="57"/>
      <c r="E241" s="58"/>
    </row>
    <row r="242" spans="2:5" ht="14.25" customHeight="1">
      <c r="B242" s="56"/>
      <c r="C242" s="57"/>
      <c r="E242" s="58"/>
    </row>
    <row r="243" spans="2:5" ht="14.25" customHeight="1">
      <c r="B243" s="56"/>
      <c r="C243" s="57"/>
      <c r="E243" s="58"/>
    </row>
    <row r="244" spans="2:5" ht="14.25" customHeight="1">
      <c r="B244" s="56"/>
      <c r="C244" s="57"/>
      <c r="E244" s="58"/>
    </row>
    <row r="245" spans="2:5" ht="14.25" customHeight="1"/>
    <row r="246" spans="2:5" ht="14.25" customHeight="1"/>
    <row r="247" spans="2:5" ht="14.25" customHeight="1"/>
    <row r="248" spans="2:5" ht="14.25" customHeight="1"/>
    <row r="249" spans="2:5" ht="14.25" customHeight="1"/>
    <row r="250" spans="2:5" ht="14.25" customHeight="1"/>
    <row r="251" spans="2:5" ht="14.25" customHeight="1"/>
    <row r="252" spans="2:5" ht="14.25" customHeight="1"/>
    <row r="253" spans="2:5" ht="14.25" customHeight="1"/>
    <row r="254" spans="2:5" ht="14.25" customHeight="1"/>
    <row r="255" spans="2:5" ht="14.25" customHeight="1"/>
    <row r="256" spans="2:5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</sheetData>
  <sortState xmlns:xlrd2="http://schemas.microsoft.com/office/spreadsheetml/2017/richdata2" ref="C26:L38">
    <sortCondition ref="C26:C38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47"/>
  <sheetViews>
    <sheetView workbookViewId="0">
      <selection activeCell="A14" sqref="A14:XFD1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3" width="13.7109375" customWidth="1"/>
    <col min="24" max="27" width="8.42578125" customWidth="1"/>
  </cols>
  <sheetData>
    <row r="1" spans="1:27" ht="14.25" customHeight="1">
      <c r="A1" s="63" t="s">
        <v>689</v>
      </c>
      <c r="B1" s="64"/>
      <c r="C1" s="65"/>
      <c r="D1" s="64"/>
      <c r="E1" s="64"/>
      <c r="F1" s="64"/>
      <c r="G1" s="64"/>
      <c r="H1" s="64"/>
      <c r="I1" s="64"/>
      <c r="J1" s="64"/>
      <c r="K1" s="66"/>
      <c r="L1" s="66"/>
      <c r="M1" s="64"/>
      <c r="N1" s="67"/>
    </row>
    <row r="2" spans="1:27" ht="14.25" customHeight="1">
      <c r="A2" s="68"/>
      <c r="B2" s="68"/>
      <c r="C2" s="69" t="s">
        <v>680</v>
      </c>
      <c r="D2" s="68" t="s">
        <v>690</v>
      </c>
      <c r="E2" s="68" t="s">
        <v>683</v>
      </c>
      <c r="F2" s="68" t="s">
        <v>691</v>
      </c>
      <c r="G2" s="68" t="s">
        <v>3</v>
      </c>
      <c r="H2" s="68" t="s">
        <v>684</v>
      </c>
      <c r="I2" s="68" t="s">
        <v>2</v>
      </c>
      <c r="J2" s="68" t="s">
        <v>5</v>
      </c>
      <c r="K2" s="70" t="s">
        <v>681</v>
      </c>
      <c r="L2" s="70" t="s">
        <v>685</v>
      </c>
      <c r="M2" s="68" t="s">
        <v>686</v>
      </c>
      <c r="N2" s="68" t="s">
        <v>692</v>
      </c>
      <c r="O2" s="71" t="s">
        <v>693</v>
      </c>
      <c r="P2" s="71" t="s">
        <v>691</v>
      </c>
      <c r="Q2" s="71" t="s">
        <v>694</v>
      </c>
      <c r="R2" s="71" t="s">
        <v>691</v>
      </c>
      <c r="S2" s="71" t="s">
        <v>695</v>
      </c>
      <c r="T2" s="71" t="s">
        <v>691</v>
      </c>
      <c r="U2" s="71" t="s">
        <v>696</v>
      </c>
      <c r="V2" s="71" t="s">
        <v>691</v>
      </c>
      <c r="W2" s="71"/>
      <c r="X2" s="46"/>
      <c r="Y2" s="46"/>
      <c r="Z2" s="46"/>
      <c r="AA2" s="46"/>
    </row>
    <row r="3" spans="1:27" ht="14.25" customHeight="1">
      <c r="A3" s="72"/>
      <c r="B3" s="73" t="s">
        <v>697</v>
      </c>
      <c r="C3" s="74">
        <v>1</v>
      </c>
      <c r="D3" s="50"/>
      <c r="E3" s="50">
        <v>597</v>
      </c>
      <c r="F3" s="50" t="str">
        <f>+VLOOKUP(E3,Participants!$A$1:$F$1000,2,FALSE)</f>
        <v>Rylan Greene</v>
      </c>
      <c r="G3" s="50" t="str">
        <f>+VLOOKUP(E3,Participants!$A$1:$F$1000,4,FALSE)</f>
        <v>BFS</v>
      </c>
      <c r="H3" s="50" t="str">
        <f>+VLOOKUP(E3,Participants!$A$1:$F$1000,5,FALSE)</f>
        <v>M</v>
      </c>
      <c r="I3" s="50">
        <f>+VLOOKUP(E3,Participants!$A$1:$F$1000,3,FALSE)</f>
        <v>6</v>
      </c>
      <c r="J3" s="50" t="str">
        <f>+VLOOKUP(E3,Participants!$A$1:$G$1000,7,FALSE)</f>
        <v>JV BOYS</v>
      </c>
      <c r="K3" s="75" t="s">
        <v>1261</v>
      </c>
      <c r="L3" s="50">
        <v>1</v>
      </c>
      <c r="M3" s="50">
        <v>10</v>
      </c>
      <c r="N3" s="72" t="str">
        <f>+J3</f>
        <v>JV BOYS</v>
      </c>
      <c r="O3" s="77"/>
      <c r="P3" s="77" t="e">
        <f>+VLOOKUP(O3,Participants!$A$1:$F$366,2,FALSE)</f>
        <v>#N/A</v>
      </c>
      <c r="Q3" s="77"/>
      <c r="R3" s="77" t="e">
        <f>+VLOOKUP(Q3,Participants!$A$1:$F$366,2,FALSE)</f>
        <v>#N/A</v>
      </c>
      <c r="S3" s="77"/>
      <c r="T3" s="77" t="e">
        <f>+VLOOKUP(S3,Participants!$A$1:$F$366,2,FALSE)</f>
        <v>#N/A</v>
      </c>
      <c r="U3" s="77"/>
      <c r="V3" s="77" t="e">
        <f>+VLOOKUP(U3,Participants!$A$1:$F$366,2,FALSE)</f>
        <v>#N/A</v>
      </c>
      <c r="W3" s="78"/>
    </row>
    <row r="4" spans="1:27" ht="14.25" customHeight="1">
      <c r="A4" s="72"/>
      <c r="B4" s="73" t="s">
        <v>697</v>
      </c>
      <c r="C4" s="74">
        <v>1</v>
      </c>
      <c r="D4" s="50"/>
      <c r="E4" s="50">
        <v>1052</v>
      </c>
      <c r="F4" s="50" t="str">
        <f>+VLOOKUP(E4,Participants!$A$1:$F$1000,2,FALSE)</f>
        <v>Jack Steineman</v>
      </c>
      <c r="G4" s="50" t="str">
        <f>+VLOOKUP(E4,Participants!$A$1:$F$1000,4,FALSE)</f>
        <v>KIL</v>
      </c>
      <c r="H4" s="50" t="str">
        <f>+VLOOKUP(E4,Participants!$A$1:$F$1000,5,FALSE)</f>
        <v>M</v>
      </c>
      <c r="I4" s="50">
        <f>+VLOOKUP(E4,Participants!$A$1:$F$1000,3,FALSE)</f>
        <v>6</v>
      </c>
      <c r="J4" s="50" t="str">
        <f>+VLOOKUP(E4,Participants!$A$1:$G$1000,7,FALSE)</f>
        <v>JV BOYS</v>
      </c>
      <c r="K4" s="75" t="s">
        <v>1265</v>
      </c>
      <c r="L4" s="50">
        <v>2</v>
      </c>
      <c r="M4" s="50">
        <v>8</v>
      </c>
      <c r="N4" s="72" t="str">
        <f>+J4</f>
        <v>JV BOYS</v>
      </c>
      <c r="O4" s="77"/>
      <c r="P4" s="77" t="e">
        <f>+VLOOKUP(O4,Participants!$A$1:$F$366,2,FALSE)</f>
        <v>#N/A</v>
      </c>
      <c r="Q4" s="77"/>
      <c r="R4" s="77" t="e">
        <f>+VLOOKUP(Q4,Participants!$A$1:$F$366,2,FALSE)</f>
        <v>#N/A</v>
      </c>
      <c r="S4" s="77"/>
      <c r="T4" s="77" t="e">
        <f>+VLOOKUP(S4,Participants!$A$1:$F$366,2,FALSE)</f>
        <v>#N/A</v>
      </c>
      <c r="U4" s="77"/>
      <c r="V4" s="77" t="e">
        <f>+VLOOKUP(U4,Participants!$A$1:$F$366,2,FALSE)</f>
        <v>#N/A</v>
      </c>
      <c r="W4" s="78"/>
    </row>
    <row r="5" spans="1:27" ht="14.25" customHeight="1">
      <c r="A5" s="72"/>
      <c r="B5" s="73" t="s">
        <v>697</v>
      </c>
      <c r="C5" s="74">
        <v>1</v>
      </c>
      <c r="D5" s="50"/>
      <c r="E5" s="50">
        <v>153</v>
      </c>
      <c r="F5" s="50" t="str">
        <f>+VLOOKUP(E5,Participants!$A$1:$F$1000,2,FALSE)</f>
        <v>Isaiah Loboda</v>
      </c>
      <c r="G5" s="50" t="str">
        <f>+VLOOKUP(E5,Participants!$A$1:$F$1000,4,FALSE)</f>
        <v>AMA</v>
      </c>
      <c r="H5" s="50" t="str">
        <f>+VLOOKUP(E5,Participants!$A$1:$F$1000,5,FALSE)</f>
        <v>M</v>
      </c>
      <c r="I5" s="50">
        <f>+VLOOKUP(E5,Participants!$A$1:$F$1000,3,FALSE)</f>
        <v>4</v>
      </c>
      <c r="J5" s="50" t="s">
        <v>94</v>
      </c>
      <c r="K5" s="75" t="s">
        <v>1266</v>
      </c>
      <c r="L5" s="50">
        <v>3</v>
      </c>
      <c r="M5" s="50">
        <v>6</v>
      </c>
      <c r="N5" s="72" t="str">
        <f>+J5</f>
        <v>JV BOYS</v>
      </c>
      <c r="O5" s="77"/>
      <c r="P5" s="77" t="e">
        <f>+VLOOKUP(O5,Participants!$A$1:$F$366,2,FALSE)</f>
        <v>#N/A</v>
      </c>
      <c r="Q5" s="77"/>
      <c r="R5" s="77" t="e">
        <f>+VLOOKUP(Q5,Participants!$A$1:$F$366,2,FALSE)</f>
        <v>#N/A</v>
      </c>
      <c r="S5" s="77"/>
      <c r="T5" s="77" t="e">
        <f>+VLOOKUP(S5,Participants!$A$1:$F$366,2,FALSE)</f>
        <v>#N/A</v>
      </c>
      <c r="U5" s="77"/>
      <c r="V5" s="77" t="e">
        <f>+VLOOKUP(U5,Participants!$A$1:$F$366,2,FALSE)</f>
        <v>#N/A</v>
      </c>
      <c r="W5" s="78"/>
    </row>
    <row r="6" spans="1:27" ht="14.25" customHeight="1">
      <c r="A6" s="166"/>
      <c r="B6" s="173"/>
      <c r="C6" s="74"/>
      <c r="D6" s="50"/>
      <c r="E6" s="50"/>
      <c r="F6" s="50"/>
      <c r="G6" s="50"/>
      <c r="H6" s="50"/>
      <c r="I6" s="50"/>
      <c r="J6" s="50"/>
      <c r="K6" s="163"/>
      <c r="L6" s="50"/>
      <c r="M6" s="50"/>
      <c r="N6" s="166"/>
      <c r="O6" s="77"/>
      <c r="P6" s="77"/>
      <c r="Q6" s="77"/>
      <c r="R6" s="77"/>
      <c r="S6" s="77"/>
      <c r="T6" s="77"/>
      <c r="U6" s="77"/>
      <c r="V6" s="77"/>
      <c r="W6" s="174"/>
    </row>
    <row r="7" spans="1:27" ht="14.25" customHeight="1">
      <c r="A7" s="72"/>
      <c r="B7" s="73" t="s">
        <v>697</v>
      </c>
      <c r="C7" s="74">
        <v>1</v>
      </c>
      <c r="D7" s="50"/>
      <c r="E7" s="50">
        <v>584</v>
      </c>
      <c r="F7" s="50" t="str">
        <f>+VLOOKUP(E7,Participants!$A$1:$F$1000,2,FALSE)</f>
        <v>Lily Narvett</v>
      </c>
      <c r="G7" s="50" t="str">
        <f>+VLOOKUP(E7,Participants!$A$1:$F$1000,4,FALSE)</f>
        <v>BFS</v>
      </c>
      <c r="H7" s="50" t="str">
        <f>+VLOOKUP(E7,Participants!$A$1:$F$1000,5,FALSE)</f>
        <v>F</v>
      </c>
      <c r="I7" s="50">
        <f>+VLOOKUP(E7,Participants!$A$1:$F$1000,3,FALSE)</f>
        <v>6</v>
      </c>
      <c r="J7" s="50" t="str">
        <f>+VLOOKUP(E7,Participants!$A$1:$G$1000,7,FALSE)</f>
        <v>JV GIRLS</v>
      </c>
      <c r="K7" s="75" t="s">
        <v>1262</v>
      </c>
      <c r="L7" s="50">
        <v>1</v>
      </c>
      <c r="M7" s="50">
        <v>10</v>
      </c>
      <c r="N7" s="72" t="str">
        <f>+J7</f>
        <v>JV GIRLS</v>
      </c>
      <c r="O7" s="77"/>
      <c r="P7" s="77" t="e">
        <f>+VLOOKUP(O7,Participants!$A$1:$F$366,2,FALSE)</f>
        <v>#N/A</v>
      </c>
      <c r="Q7" s="77"/>
      <c r="R7" s="77" t="e">
        <f>+VLOOKUP(Q7,Participants!$A$1:$F$366,2,FALSE)</f>
        <v>#N/A</v>
      </c>
      <c r="S7" s="77"/>
      <c r="T7" s="77" t="e">
        <f>+VLOOKUP(S7,Participants!$A$1:$F$366,2,FALSE)</f>
        <v>#N/A</v>
      </c>
      <c r="U7" s="77"/>
      <c r="V7" s="77" t="e">
        <f>+VLOOKUP(U7,Participants!$A$1:$F$366,2,FALSE)</f>
        <v>#N/A</v>
      </c>
      <c r="W7" s="78"/>
    </row>
    <row r="8" spans="1:27" ht="14.25" customHeight="1">
      <c r="A8" s="72"/>
      <c r="B8" s="73" t="s">
        <v>697</v>
      </c>
      <c r="C8" s="74">
        <v>1</v>
      </c>
      <c r="D8" s="50"/>
      <c r="E8" s="50">
        <v>1041</v>
      </c>
      <c r="F8" s="50" t="str">
        <f>+VLOOKUP(E8,Participants!$A$1:$F$1000,2,FALSE)</f>
        <v>Anna Morris</v>
      </c>
      <c r="G8" s="50" t="str">
        <f>+VLOOKUP(E8,Participants!$A$1:$F$1000,4,FALSE)</f>
        <v>KIL</v>
      </c>
      <c r="H8" s="50" t="str">
        <f>+VLOOKUP(E8,Participants!$A$1:$F$1000,5,FALSE)</f>
        <v xml:space="preserve">F </v>
      </c>
      <c r="I8" s="50">
        <f>+VLOOKUP(E8,Participants!$A$1:$F$1000,3,FALSE)</f>
        <v>6</v>
      </c>
      <c r="J8" s="50" t="str">
        <f>+VLOOKUP(E8,Participants!$A$1:$G$1000,7,FALSE)</f>
        <v>JV GIRLS</v>
      </c>
      <c r="K8" s="75" t="s">
        <v>1267</v>
      </c>
      <c r="L8" s="50">
        <v>2</v>
      </c>
      <c r="M8" s="50">
        <v>8</v>
      </c>
      <c r="N8" s="72" t="str">
        <f>+J8</f>
        <v>JV GIRLS</v>
      </c>
      <c r="O8" s="77"/>
      <c r="P8" s="77" t="e">
        <f>+VLOOKUP(O8,Participants!$A$1:$F$366,2,FALSE)</f>
        <v>#N/A</v>
      </c>
      <c r="Q8" s="77"/>
      <c r="R8" s="77" t="e">
        <f>+VLOOKUP(Q8,Participants!$A$1:$F$366,2,FALSE)</f>
        <v>#N/A</v>
      </c>
      <c r="S8" s="77"/>
      <c r="T8" s="77" t="e">
        <f>+VLOOKUP(S8,Participants!$A$1:$F$366,2,FALSE)</f>
        <v>#N/A</v>
      </c>
      <c r="U8" s="77"/>
      <c r="V8" s="77" t="e">
        <f>+VLOOKUP(U8,Participants!$A$1:$F$366,2,FALSE)</f>
        <v>#N/A</v>
      </c>
      <c r="W8" s="78"/>
    </row>
    <row r="9" spans="1:27" ht="14.25" customHeight="1">
      <c r="A9" s="166"/>
      <c r="B9" s="173"/>
      <c r="C9" s="74"/>
      <c r="D9" s="50"/>
      <c r="E9" s="50"/>
      <c r="F9" s="50"/>
      <c r="G9" s="50"/>
      <c r="H9" s="50"/>
      <c r="I9" s="50"/>
      <c r="J9" s="50"/>
      <c r="K9" s="163"/>
      <c r="L9" s="50"/>
      <c r="M9" s="50"/>
      <c r="N9" s="166"/>
      <c r="O9" s="77"/>
      <c r="P9" s="77"/>
      <c r="Q9" s="77"/>
      <c r="R9" s="77"/>
      <c r="S9" s="77"/>
      <c r="T9" s="77"/>
      <c r="U9" s="77"/>
      <c r="V9" s="77"/>
      <c r="W9" s="174"/>
    </row>
    <row r="10" spans="1:27" ht="14.25" customHeight="1">
      <c r="A10" s="72"/>
      <c r="B10" s="73" t="s">
        <v>697</v>
      </c>
      <c r="C10" s="74">
        <v>1</v>
      </c>
      <c r="D10" s="50"/>
      <c r="E10" s="50">
        <v>615</v>
      </c>
      <c r="F10" s="50" t="str">
        <f>+VLOOKUP(E10,Participants!$A$1:$F$1000,2,FALSE)</f>
        <v>Justin Peoples</v>
      </c>
      <c r="G10" s="50" t="str">
        <f>+VLOOKUP(E10,Participants!$A$1:$F$1000,4,FALSE)</f>
        <v>BFS</v>
      </c>
      <c r="H10" s="50" t="str">
        <f>+VLOOKUP(E10,Participants!$A$1:$F$1000,5,FALSE)</f>
        <v>M</v>
      </c>
      <c r="I10" s="50">
        <f>+VLOOKUP(E10,Participants!$A$1:$F$1000,3,FALSE)</f>
        <v>8</v>
      </c>
      <c r="J10" s="50" t="str">
        <f>+VLOOKUP(E10,Participants!$A$1:$G$1000,7,FALSE)</f>
        <v>VARSITY BOYS</v>
      </c>
      <c r="K10" s="75" t="s">
        <v>1260</v>
      </c>
      <c r="L10" s="50">
        <v>6</v>
      </c>
      <c r="M10" s="50">
        <v>10</v>
      </c>
      <c r="N10" s="72" t="str">
        <f>+J10</f>
        <v>VARSITY BOYS</v>
      </c>
      <c r="O10" s="77"/>
      <c r="P10" s="77" t="e">
        <f>+VLOOKUP(O10,Participants!$A$1:$F$366,2,FALSE)</f>
        <v>#N/A</v>
      </c>
      <c r="Q10" s="77"/>
      <c r="R10" s="77" t="e">
        <f>+VLOOKUP(Q10,Participants!$A$1:$F$366,2,FALSE)</f>
        <v>#N/A</v>
      </c>
      <c r="S10" s="77"/>
      <c r="T10" s="77" t="e">
        <f>+VLOOKUP(S10,Participants!$A$1:$F$366,2,FALSE)</f>
        <v>#N/A</v>
      </c>
      <c r="U10" s="77"/>
      <c r="V10" s="77" t="e">
        <f>+VLOOKUP(U10,Participants!$A$1:$F$366,2,FALSE)</f>
        <v>#N/A</v>
      </c>
      <c r="W10" s="78"/>
    </row>
    <row r="11" spans="1:27" ht="14.25" customHeight="1">
      <c r="A11" s="72"/>
      <c r="B11" s="73" t="s">
        <v>697</v>
      </c>
      <c r="C11" s="74">
        <v>1</v>
      </c>
      <c r="D11" s="50"/>
      <c r="E11" s="50">
        <v>1082</v>
      </c>
      <c r="F11" s="50" t="str">
        <f>+VLOOKUP(E11,Participants!$A$1:$F$1000,2,FALSE)</f>
        <v>Brady Wilson</v>
      </c>
      <c r="G11" s="50" t="str">
        <f>+VLOOKUP(E11,Participants!$A$1:$F$1000,4,FALSE)</f>
        <v>KIL</v>
      </c>
      <c r="H11" s="50" t="str">
        <f>+VLOOKUP(E11,Participants!$A$1:$F$1000,5,FALSE)</f>
        <v>M</v>
      </c>
      <c r="I11" s="50">
        <f>+VLOOKUP(E11,Participants!$A$1:$F$1000,3,FALSE)</f>
        <v>7</v>
      </c>
      <c r="J11" s="50" t="str">
        <f>+VLOOKUP(E11,Participants!$A$1:$G$1000,7,FALSE)</f>
        <v>VARSITY BOYS</v>
      </c>
      <c r="K11" s="75" t="s">
        <v>1263</v>
      </c>
      <c r="L11" s="50">
        <v>7</v>
      </c>
      <c r="M11" s="50">
        <v>8</v>
      </c>
      <c r="N11" s="72" t="str">
        <f>+J11</f>
        <v>VARSITY BOYS</v>
      </c>
      <c r="O11" s="77"/>
      <c r="P11" s="77" t="e">
        <f>+VLOOKUP(O11,Participants!$A$1:$F$366,2,FALSE)</f>
        <v>#N/A</v>
      </c>
      <c r="Q11" s="77"/>
      <c r="R11" s="77" t="e">
        <f>+VLOOKUP(Q11,Participants!$A$1:$F$366,2,FALSE)</f>
        <v>#N/A</v>
      </c>
      <c r="S11" s="77"/>
      <c r="T11" s="77" t="e">
        <f>+VLOOKUP(S11,Participants!$A$1:$F$366,2,FALSE)</f>
        <v>#N/A</v>
      </c>
      <c r="U11" s="77"/>
      <c r="V11" s="77" t="e">
        <f>+VLOOKUP(U11,Participants!$A$1:$F$366,2,FALSE)</f>
        <v>#N/A</v>
      </c>
      <c r="W11" s="78"/>
    </row>
    <row r="12" spans="1:27" ht="14.25" customHeight="1">
      <c r="A12" s="166"/>
      <c r="B12" s="173"/>
      <c r="C12" s="74"/>
      <c r="D12" s="50"/>
      <c r="E12" s="50"/>
      <c r="F12" s="50"/>
      <c r="G12" s="50"/>
      <c r="H12" s="50"/>
      <c r="I12" s="50"/>
      <c r="J12" s="50"/>
      <c r="K12" s="163"/>
      <c r="L12" s="50"/>
      <c r="M12" s="50"/>
      <c r="N12" s="166"/>
      <c r="O12" s="77"/>
      <c r="P12" s="77"/>
      <c r="Q12" s="77"/>
      <c r="R12" s="77"/>
      <c r="S12" s="77"/>
      <c r="T12" s="77"/>
      <c r="U12" s="77"/>
      <c r="V12" s="77"/>
      <c r="W12" s="174"/>
    </row>
    <row r="13" spans="1:27" ht="14.25" customHeight="1">
      <c r="A13" s="72"/>
      <c r="B13" s="73" t="s">
        <v>697</v>
      </c>
      <c r="C13" s="74">
        <v>1</v>
      </c>
      <c r="D13" s="50"/>
      <c r="E13" s="50">
        <v>1069</v>
      </c>
      <c r="F13" s="50" t="str">
        <f>+VLOOKUP(E13,Participants!$A$1:$F$1000,2,FALSE)</f>
        <v>Tessa Driehorst</v>
      </c>
      <c r="G13" s="50" t="str">
        <f>+VLOOKUP(E13,Participants!$A$1:$F$1000,4,FALSE)</f>
        <v>KIL</v>
      </c>
      <c r="H13" s="50" t="str">
        <f>+VLOOKUP(E13,Participants!$A$1:$F$1000,5,FALSE)</f>
        <v xml:space="preserve">F </v>
      </c>
      <c r="I13" s="50">
        <f>+VLOOKUP(E13,Participants!$A$1:$F$1000,3,FALSE)</f>
        <v>8</v>
      </c>
      <c r="J13" s="50" t="str">
        <f>+VLOOKUP(E13,Participants!$A$1:$G$1000,7,FALSE)</f>
        <v>VARSITY GIRLS</v>
      </c>
      <c r="K13" s="75" t="s">
        <v>1264</v>
      </c>
      <c r="L13" s="50">
        <v>8</v>
      </c>
      <c r="M13" s="50">
        <v>10</v>
      </c>
      <c r="N13" s="72" t="str">
        <f>+J13</f>
        <v>VARSITY GIRLS</v>
      </c>
      <c r="O13" s="77"/>
      <c r="P13" s="77" t="e">
        <f>+VLOOKUP(O13,Participants!$A$1:$F$366,2,FALSE)</f>
        <v>#N/A</v>
      </c>
      <c r="Q13" s="77"/>
      <c r="R13" s="77" t="e">
        <f>+VLOOKUP(Q13,Participants!$A$1:$F$366,2,FALSE)</f>
        <v>#N/A</v>
      </c>
      <c r="S13" s="77"/>
      <c r="T13" s="77" t="e">
        <f>+VLOOKUP(S13,Participants!$A$1:$F$366,2,FALSE)</f>
        <v>#N/A</v>
      </c>
      <c r="U13" s="77"/>
      <c r="V13" s="77" t="e">
        <f>+VLOOKUP(U13,Participants!$A$1:$F$366,2,FALSE)</f>
        <v>#N/A</v>
      </c>
      <c r="W13" s="78"/>
    </row>
    <row r="14" spans="1:27" ht="14.25" customHeight="1">
      <c r="C14" s="84"/>
      <c r="K14" s="56"/>
      <c r="L14" s="56"/>
    </row>
    <row r="15" spans="1:27" ht="14.25" customHeight="1">
      <c r="C15" s="84"/>
      <c r="K15" s="56"/>
      <c r="L15" s="56"/>
    </row>
    <row r="16" spans="1:27" ht="14.25" customHeight="1">
      <c r="C16" s="84"/>
      <c r="K16" s="56"/>
      <c r="L16" s="56"/>
    </row>
    <row r="17" spans="1:25" ht="14.25" customHeight="1">
      <c r="B17" s="59" t="s">
        <v>8</v>
      </c>
      <c r="C17" s="59" t="s">
        <v>15</v>
      </c>
      <c r="D17" s="59" t="s">
        <v>18</v>
      </c>
      <c r="E17" s="60" t="s">
        <v>21</v>
      </c>
      <c r="F17" s="59" t="s">
        <v>24</v>
      </c>
      <c r="G17" s="59" t="s">
        <v>27</v>
      </c>
      <c r="H17" s="59" t="s">
        <v>30</v>
      </c>
      <c r="I17" s="59" t="s">
        <v>33</v>
      </c>
      <c r="J17" s="59" t="s">
        <v>36</v>
      </c>
      <c r="K17" s="59" t="s">
        <v>39</v>
      </c>
      <c r="L17" s="59" t="s">
        <v>44</v>
      </c>
      <c r="M17" s="59" t="s">
        <v>47</v>
      </c>
      <c r="N17" s="59" t="s">
        <v>50</v>
      </c>
      <c r="O17" s="59" t="s">
        <v>53</v>
      </c>
      <c r="P17" s="59" t="s">
        <v>10</v>
      </c>
      <c r="Q17" s="59" t="s">
        <v>61</v>
      </c>
      <c r="R17" s="59" t="s">
        <v>67</v>
      </c>
      <c r="S17" s="59" t="s">
        <v>70</v>
      </c>
      <c r="T17" s="59" t="s">
        <v>73</v>
      </c>
      <c r="U17" s="59" t="s">
        <v>76</v>
      </c>
      <c r="V17" s="59" t="s">
        <v>79</v>
      </c>
      <c r="W17" s="59" t="s">
        <v>64</v>
      </c>
      <c r="X17" s="59" t="s">
        <v>82</v>
      </c>
      <c r="Y17" s="59" t="s">
        <v>688</v>
      </c>
    </row>
    <row r="18" spans="1:25" ht="14.25" customHeight="1">
      <c r="A18" s="61" t="s">
        <v>131</v>
      </c>
      <c r="B18" s="61">
        <f t="shared" ref="B18:K21" si="0">+SUMIFS($M$2:$M$13,$J$2:$J$13,$A18,$G$2:$G$13,B$17)</f>
        <v>0</v>
      </c>
      <c r="C18" s="61">
        <f t="shared" si="0"/>
        <v>0</v>
      </c>
      <c r="D18" s="61">
        <f t="shared" si="0"/>
        <v>0</v>
      </c>
      <c r="E18" s="61">
        <f t="shared" si="0"/>
        <v>0</v>
      </c>
      <c r="F18" s="61">
        <f t="shared" si="0"/>
        <v>0</v>
      </c>
      <c r="G18" s="61">
        <f t="shared" si="0"/>
        <v>10</v>
      </c>
      <c r="H18" s="61">
        <f t="shared" si="0"/>
        <v>0</v>
      </c>
      <c r="I18" s="61">
        <f t="shared" si="0"/>
        <v>8</v>
      </c>
      <c r="J18" s="61">
        <f t="shared" si="0"/>
        <v>0</v>
      </c>
      <c r="K18" s="61">
        <f t="shared" si="0"/>
        <v>0</v>
      </c>
      <c r="L18" s="61">
        <f t="shared" ref="L18:X21" si="1">+SUMIFS($M$2:$M$13,$J$2:$J$13,$A18,$G$2:$G$13,L$17)</f>
        <v>0</v>
      </c>
      <c r="M18" s="61">
        <f t="shared" si="1"/>
        <v>0</v>
      </c>
      <c r="N18" s="61">
        <f t="shared" si="1"/>
        <v>0</v>
      </c>
      <c r="O18" s="61">
        <f t="shared" si="1"/>
        <v>0</v>
      </c>
      <c r="P18" s="61">
        <f t="shared" si="1"/>
        <v>0</v>
      </c>
      <c r="Q18" s="61">
        <f t="shared" si="1"/>
        <v>0</v>
      </c>
      <c r="R18" s="61">
        <f t="shared" si="1"/>
        <v>0</v>
      </c>
      <c r="S18" s="61">
        <f t="shared" si="1"/>
        <v>0</v>
      </c>
      <c r="T18" s="61">
        <f t="shared" si="1"/>
        <v>0</v>
      </c>
      <c r="U18" s="61">
        <f t="shared" si="1"/>
        <v>0</v>
      </c>
      <c r="V18" s="61">
        <f t="shared" si="1"/>
        <v>0</v>
      </c>
      <c r="W18" s="61">
        <f t="shared" si="1"/>
        <v>0</v>
      </c>
      <c r="X18" s="61">
        <f t="shared" si="1"/>
        <v>0</v>
      </c>
      <c r="Y18" s="61">
        <f t="shared" ref="Y18:Y21" si="2">SUM(B18:X18)</f>
        <v>18</v>
      </c>
    </row>
    <row r="19" spans="1:25" ht="14.25" customHeight="1">
      <c r="A19" s="61" t="s">
        <v>94</v>
      </c>
      <c r="B19" s="61">
        <f t="shared" si="0"/>
        <v>0</v>
      </c>
      <c r="C19" s="61">
        <f t="shared" si="0"/>
        <v>0</v>
      </c>
      <c r="D19" s="61">
        <f t="shared" si="0"/>
        <v>0</v>
      </c>
      <c r="E19" s="61">
        <f t="shared" si="0"/>
        <v>0</v>
      </c>
      <c r="F19" s="61">
        <f t="shared" si="0"/>
        <v>0</v>
      </c>
      <c r="G19" s="61">
        <f t="shared" si="0"/>
        <v>10</v>
      </c>
      <c r="H19" s="61">
        <f t="shared" si="0"/>
        <v>0</v>
      </c>
      <c r="I19" s="61">
        <f t="shared" si="0"/>
        <v>8</v>
      </c>
      <c r="J19" s="61">
        <f t="shared" si="0"/>
        <v>0</v>
      </c>
      <c r="K19" s="61">
        <f t="shared" si="0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6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2"/>
        <v>24</v>
      </c>
    </row>
    <row r="20" spans="1:25" ht="14.25" customHeight="1">
      <c r="A20" s="61" t="s">
        <v>168</v>
      </c>
      <c r="B20" s="61">
        <f t="shared" si="0"/>
        <v>0</v>
      </c>
      <c r="C20" s="61">
        <f t="shared" si="0"/>
        <v>0</v>
      </c>
      <c r="D20" s="61">
        <f t="shared" si="0"/>
        <v>0</v>
      </c>
      <c r="E20" s="61">
        <f t="shared" si="0"/>
        <v>0</v>
      </c>
      <c r="F20" s="61">
        <f t="shared" si="0"/>
        <v>0</v>
      </c>
      <c r="G20" s="61">
        <f t="shared" si="0"/>
        <v>0</v>
      </c>
      <c r="H20" s="61">
        <f t="shared" si="0"/>
        <v>0</v>
      </c>
      <c r="I20" s="61">
        <f t="shared" si="0"/>
        <v>10</v>
      </c>
      <c r="J20" s="61">
        <f t="shared" si="0"/>
        <v>0</v>
      </c>
      <c r="K20" s="61">
        <f t="shared" si="0"/>
        <v>0</v>
      </c>
      <c r="L20" s="61">
        <f t="shared" si="1"/>
        <v>0</v>
      </c>
      <c r="M20" s="61">
        <f t="shared" si="1"/>
        <v>0</v>
      </c>
      <c r="N20" s="61">
        <f t="shared" si="1"/>
        <v>0</v>
      </c>
      <c r="O20" s="61">
        <f t="shared" si="1"/>
        <v>0</v>
      </c>
      <c r="P20" s="61">
        <f t="shared" si="1"/>
        <v>0</v>
      </c>
      <c r="Q20" s="61">
        <f t="shared" si="1"/>
        <v>0</v>
      </c>
      <c r="R20" s="61">
        <f t="shared" si="1"/>
        <v>0</v>
      </c>
      <c r="S20" s="61">
        <f t="shared" si="1"/>
        <v>0</v>
      </c>
      <c r="T20" s="61">
        <f t="shared" si="1"/>
        <v>0</v>
      </c>
      <c r="U20" s="61">
        <f t="shared" si="1"/>
        <v>0</v>
      </c>
      <c r="V20" s="61">
        <f t="shared" si="1"/>
        <v>0</v>
      </c>
      <c r="W20" s="61">
        <f t="shared" si="1"/>
        <v>0</v>
      </c>
      <c r="X20" s="61">
        <f t="shared" si="1"/>
        <v>0</v>
      </c>
      <c r="Y20" s="61">
        <f t="shared" si="2"/>
        <v>10</v>
      </c>
    </row>
    <row r="21" spans="1:25" ht="14.25" customHeight="1">
      <c r="A21" s="61" t="s">
        <v>156</v>
      </c>
      <c r="B21" s="61">
        <f t="shared" si="0"/>
        <v>0</v>
      </c>
      <c r="C21" s="61">
        <f t="shared" si="0"/>
        <v>0</v>
      </c>
      <c r="D21" s="61">
        <f t="shared" si="0"/>
        <v>0</v>
      </c>
      <c r="E21" s="61">
        <f t="shared" si="0"/>
        <v>0</v>
      </c>
      <c r="F21" s="61">
        <f t="shared" si="0"/>
        <v>0</v>
      </c>
      <c r="G21" s="61">
        <f t="shared" si="0"/>
        <v>10</v>
      </c>
      <c r="H21" s="61">
        <f t="shared" si="0"/>
        <v>0</v>
      </c>
      <c r="I21" s="61">
        <f t="shared" si="0"/>
        <v>8</v>
      </c>
      <c r="J21" s="61">
        <f t="shared" si="0"/>
        <v>0</v>
      </c>
      <c r="K21" s="61">
        <f t="shared" si="0"/>
        <v>0</v>
      </c>
      <c r="L21" s="61">
        <f t="shared" si="1"/>
        <v>0</v>
      </c>
      <c r="M21" s="61">
        <f t="shared" si="1"/>
        <v>0</v>
      </c>
      <c r="N21" s="61">
        <f t="shared" si="1"/>
        <v>0</v>
      </c>
      <c r="O21" s="61">
        <f t="shared" si="1"/>
        <v>0</v>
      </c>
      <c r="P21" s="61">
        <f t="shared" si="1"/>
        <v>0</v>
      </c>
      <c r="Q21" s="61">
        <f t="shared" si="1"/>
        <v>0</v>
      </c>
      <c r="R21" s="61">
        <f t="shared" si="1"/>
        <v>0</v>
      </c>
      <c r="S21" s="61">
        <f t="shared" si="1"/>
        <v>0</v>
      </c>
      <c r="T21" s="61">
        <f t="shared" si="1"/>
        <v>0</v>
      </c>
      <c r="U21" s="61">
        <f t="shared" si="1"/>
        <v>0</v>
      </c>
      <c r="V21" s="61">
        <f t="shared" si="1"/>
        <v>0</v>
      </c>
      <c r="W21" s="61">
        <f t="shared" si="1"/>
        <v>0</v>
      </c>
      <c r="X21" s="61">
        <f t="shared" si="1"/>
        <v>0</v>
      </c>
      <c r="Y21" s="61">
        <f t="shared" si="2"/>
        <v>18</v>
      </c>
    </row>
    <row r="22" spans="1:25" ht="14.25" customHeight="1">
      <c r="C22" s="84"/>
      <c r="K22" s="56"/>
      <c r="L22" s="56"/>
    </row>
    <row r="23" spans="1:25" ht="14.25" customHeight="1">
      <c r="C23" s="84"/>
      <c r="K23" s="56"/>
      <c r="L23" s="56"/>
    </row>
    <row r="24" spans="1:25" ht="14.25" customHeight="1">
      <c r="C24" s="84"/>
      <c r="K24" s="56"/>
      <c r="L24" s="56"/>
    </row>
    <row r="25" spans="1:25" ht="14.25" customHeight="1">
      <c r="C25" s="84"/>
      <c r="K25" s="56"/>
      <c r="L25" s="56"/>
    </row>
    <row r="26" spans="1:25" ht="14.25" customHeight="1">
      <c r="C26" s="84"/>
      <c r="K26" s="56"/>
      <c r="L26" s="56"/>
    </row>
    <row r="27" spans="1:25" ht="14.25" customHeight="1">
      <c r="C27" s="84"/>
      <c r="K27" s="56"/>
      <c r="L27" s="56"/>
    </row>
    <row r="28" spans="1:25" ht="14.25" customHeight="1">
      <c r="C28" s="84"/>
      <c r="K28" s="56"/>
      <c r="L28" s="56"/>
    </row>
    <row r="29" spans="1:25" ht="14.25" customHeight="1">
      <c r="C29" s="84"/>
      <c r="K29" s="56"/>
      <c r="L29" s="56"/>
    </row>
    <row r="30" spans="1:25" ht="14.25" customHeight="1">
      <c r="C30" s="84"/>
      <c r="K30" s="56"/>
      <c r="L30" s="56"/>
    </row>
    <row r="31" spans="1:25" ht="14.25" customHeight="1">
      <c r="C31" s="84"/>
      <c r="K31" s="56"/>
      <c r="L31" s="56"/>
    </row>
    <row r="32" spans="1:25" ht="14.25" customHeight="1">
      <c r="C32" s="84"/>
      <c r="K32" s="56"/>
      <c r="L32" s="56"/>
    </row>
    <row r="33" spans="3:12" ht="14.25" customHeight="1">
      <c r="C33" s="84"/>
      <c r="K33" s="56"/>
      <c r="L33" s="56"/>
    </row>
    <row r="34" spans="3:12" ht="14.25" customHeight="1">
      <c r="C34" s="84"/>
      <c r="K34" s="56"/>
      <c r="L34" s="56"/>
    </row>
    <row r="35" spans="3:12" ht="14.25" customHeight="1">
      <c r="C35" s="84"/>
      <c r="K35" s="56"/>
      <c r="L35" s="56"/>
    </row>
    <row r="36" spans="3:12" ht="14.25" customHeight="1">
      <c r="C36" s="84"/>
      <c r="K36" s="56"/>
      <c r="L36" s="56"/>
    </row>
    <row r="37" spans="3:12" ht="14.25" customHeight="1">
      <c r="C37" s="84"/>
      <c r="K37" s="56"/>
      <c r="L37" s="56"/>
    </row>
    <row r="38" spans="3:12" ht="14.25" customHeight="1">
      <c r="C38" s="84"/>
      <c r="K38" s="56"/>
      <c r="L38" s="56"/>
    </row>
    <row r="39" spans="3:12" ht="14.25" customHeight="1">
      <c r="C39" s="84"/>
      <c r="K39" s="56"/>
      <c r="L39" s="56"/>
    </row>
    <row r="40" spans="3:12" ht="14.25" customHeight="1">
      <c r="C40" s="84"/>
      <c r="K40" s="56"/>
      <c r="L40" s="56"/>
    </row>
    <row r="41" spans="3:12" ht="14.25" customHeight="1">
      <c r="C41" s="84"/>
      <c r="K41" s="56"/>
      <c r="L41" s="56"/>
    </row>
    <row r="42" spans="3:12" ht="14.25" customHeight="1">
      <c r="C42" s="84"/>
      <c r="K42" s="56"/>
      <c r="L42" s="56"/>
    </row>
    <row r="43" spans="3:12" ht="14.25" customHeight="1">
      <c r="C43" s="84"/>
      <c r="K43" s="56"/>
      <c r="L43" s="56"/>
    </row>
    <row r="44" spans="3:12" ht="14.25" customHeight="1">
      <c r="C44" s="84"/>
      <c r="K44" s="56"/>
      <c r="L44" s="56"/>
    </row>
    <row r="45" spans="3:12" ht="14.25" customHeight="1">
      <c r="C45" s="84"/>
      <c r="K45" s="56"/>
      <c r="L45" s="56"/>
    </row>
    <row r="46" spans="3:12" ht="14.25" customHeight="1">
      <c r="C46" s="84"/>
      <c r="K46" s="56"/>
      <c r="L46" s="56"/>
    </row>
    <row r="47" spans="3:12" ht="14.25" customHeight="1">
      <c r="C47" s="84"/>
      <c r="K47" s="56"/>
      <c r="L47" s="56"/>
    </row>
    <row r="48" spans="3:12" ht="14.25" customHeight="1">
      <c r="C48" s="84"/>
      <c r="K48" s="56"/>
      <c r="L48" s="56"/>
    </row>
    <row r="49" spans="3:12" ht="14.25" customHeight="1">
      <c r="C49" s="84"/>
      <c r="K49" s="56"/>
      <c r="L49" s="56"/>
    </row>
    <row r="50" spans="3:12" ht="14.25" customHeight="1">
      <c r="C50" s="84"/>
      <c r="K50" s="56"/>
      <c r="L50" s="56"/>
    </row>
    <row r="51" spans="3:12" ht="14.25" customHeight="1">
      <c r="C51" s="84"/>
      <c r="K51" s="56"/>
      <c r="L51" s="56"/>
    </row>
    <row r="52" spans="3:12" ht="14.25" customHeight="1">
      <c r="C52" s="84"/>
      <c r="K52" s="56"/>
      <c r="L52" s="56"/>
    </row>
    <row r="53" spans="3:12" ht="14.25" customHeight="1">
      <c r="C53" s="84"/>
      <c r="K53" s="56"/>
      <c r="L53" s="56"/>
    </row>
    <row r="54" spans="3:12" ht="14.25" customHeight="1">
      <c r="C54" s="84"/>
      <c r="K54" s="56"/>
      <c r="L54" s="56"/>
    </row>
    <row r="55" spans="3:12" ht="14.25" customHeight="1">
      <c r="C55" s="84"/>
      <c r="K55" s="56"/>
      <c r="L55" s="56"/>
    </row>
    <row r="56" spans="3:12" ht="14.25" customHeight="1">
      <c r="C56" s="84"/>
      <c r="K56" s="56"/>
      <c r="L56" s="56"/>
    </row>
    <row r="57" spans="3:12" ht="14.25" customHeight="1">
      <c r="C57" s="84"/>
      <c r="K57" s="56"/>
      <c r="L57" s="56"/>
    </row>
    <row r="58" spans="3:12" ht="14.25" customHeight="1">
      <c r="C58" s="84"/>
      <c r="K58" s="56"/>
      <c r="L58" s="56"/>
    </row>
    <row r="59" spans="3:12" ht="14.25" customHeight="1">
      <c r="C59" s="84"/>
      <c r="K59" s="56"/>
      <c r="L59" s="56"/>
    </row>
    <row r="60" spans="3:12" ht="14.25" customHeight="1">
      <c r="C60" s="84"/>
      <c r="K60" s="56"/>
      <c r="L60" s="56"/>
    </row>
    <row r="61" spans="3:12" ht="14.25" customHeight="1">
      <c r="C61" s="84"/>
      <c r="K61" s="56"/>
      <c r="L61" s="56"/>
    </row>
    <row r="62" spans="3:12" ht="14.25" customHeight="1">
      <c r="C62" s="84"/>
      <c r="K62" s="56"/>
      <c r="L62" s="56"/>
    </row>
    <row r="63" spans="3:12" ht="14.25" customHeight="1">
      <c r="C63" s="84"/>
      <c r="K63" s="56"/>
      <c r="L63" s="56"/>
    </row>
    <row r="64" spans="3:12" ht="14.25" customHeight="1">
      <c r="C64" s="84"/>
      <c r="K64" s="56"/>
      <c r="L64" s="56"/>
    </row>
    <row r="65" spans="3:12" ht="14.25" customHeight="1">
      <c r="C65" s="84"/>
      <c r="K65" s="56"/>
      <c r="L65" s="56"/>
    </row>
    <row r="66" spans="3:12" ht="14.25" customHeight="1">
      <c r="C66" s="84"/>
      <c r="K66" s="56"/>
      <c r="L66" s="56"/>
    </row>
    <row r="67" spans="3:12" ht="14.25" customHeight="1">
      <c r="C67" s="84"/>
      <c r="K67" s="56"/>
      <c r="L67" s="56"/>
    </row>
    <row r="68" spans="3:12" ht="14.25" customHeight="1">
      <c r="C68" s="84"/>
      <c r="K68" s="56"/>
      <c r="L68" s="56"/>
    </row>
    <row r="69" spans="3:12" ht="14.25" customHeight="1">
      <c r="C69" s="84"/>
      <c r="K69" s="56"/>
      <c r="L69" s="56"/>
    </row>
    <row r="70" spans="3:12" ht="14.25" customHeight="1">
      <c r="C70" s="84"/>
      <c r="K70" s="56"/>
      <c r="L70" s="56"/>
    </row>
    <row r="71" spans="3:12" ht="14.25" customHeight="1">
      <c r="C71" s="84"/>
      <c r="K71" s="56"/>
      <c r="L71" s="56"/>
    </row>
    <row r="72" spans="3:12" ht="14.25" customHeight="1">
      <c r="C72" s="84"/>
      <c r="K72" s="56"/>
      <c r="L72" s="56"/>
    </row>
    <row r="73" spans="3:12" ht="14.25" customHeight="1">
      <c r="C73" s="84"/>
      <c r="K73" s="56"/>
      <c r="L73" s="56"/>
    </row>
    <row r="74" spans="3:12" ht="14.25" customHeight="1">
      <c r="C74" s="84"/>
      <c r="K74" s="56"/>
      <c r="L74" s="56"/>
    </row>
    <row r="75" spans="3:12" ht="14.25" customHeight="1">
      <c r="C75" s="84"/>
      <c r="K75" s="56"/>
      <c r="L75" s="56"/>
    </row>
    <row r="76" spans="3:12" ht="14.25" customHeight="1">
      <c r="C76" s="84"/>
      <c r="K76" s="56"/>
      <c r="L76" s="56"/>
    </row>
    <row r="77" spans="3:12" ht="14.25" customHeight="1">
      <c r="C77" s="84"/>
      <c r="K77" s="56"/>
      <c r="L77" s="56"/>
    </row>
    <row r="78" spans="3:12" ht="14.25" customHeight="1">
      <c r="C78" s="84"/>
      <c r="K78" s="56"/>
      <c r="L78" s="56"/>
    </row>
    <row r="79" spans="3:12" ht="14.25" customHeight="1">
      <c r="C79" s="84"/>
      <c r="K79" s="56"/>
      <c r="L79" s="56"/>
    </row>
    <row r="80" spans="3:12" ht="14.25" customHeight="1">
      <c r="C80" s="84"/>
      <c r="K80" s="56"/>
      <c r="L80" s="56"/>
    </row>
    <row r="81" spans="3:12" ht="14.25" customHeight="1">
      <c r="C81" s="84"/>
      <c r="K81" s="56"/>
      <c r="L81" s="56"/>
    </row>
    <row r="82" spans="3:12" ht="14.25" customHeight="1">
      <c r="C82" s="84"/>
      <c r="K82" s="56"/>
      <c r="L82" s="56"/>
    </row>
    <row r="83" spans="3:12" ht="14.25" customHeight="1">
      <c r="C83" s="84"/>
      <c r="K83" s="56"/>
      <c r="L83" s="56"/>
    </row>
    <row r="84" spans="3:12" ht="14.25" customHeight="1">
      <c r="C84" s="84"/>
      <c r="K84" s="56"/>
      <c r="L84" s="56"/>
    </row>
    <row r="85" spans="3:12" ht="14.25" customHeight="1">
      <c r="C85" s="84"/>
      <c r="K85" s="56"/>
      <c r="L85" s="56"/>
    </row>
    <row r="86" spans="3:12" ht="14.25" customHeight="1">
      <c r="C86" s="84"/>
      <c r="K86" s="56"/>
      <c r="L86" s="56"/>
    </row>
    <row r="87" spans="3:12" ht="14.25" customHeight="1">
      <c r="C87" s="84"/>
      <c r="K87" s="56"/>
      <c r="L87" s="56"/>
    </row>
    <row r="88" spans="3:12" ht="14.25" customHeight="1">
      <c r="C88" s="84"/>
      <c r="K88" s="56"/>
      <c r="L88" s="56"/>
    </row>
    <row r="89" spans="3:12" ht="14.25" customHeight="1">
      <c r="C89" s="84"/>
      <c r="K89" s="56"/>
      <c r="L89" s="56"/>
    </row>
    <row r="90" spans="3:12" ht="14.25" customHeight="1">
      <c r="C90" s="84"/>
      <c r="K90" s="56"/>
      <c r="L90" s="56"/>
    </row>
    <row r="91" spans="3:12" ht="14.25" customHeight="1">
      <c r="C91" s="84"/>
      <c r="K91" s="56"/>
      <c r="L91" s="56"/>
    </row>
    <row r="92" spans="3:12" ht="14.25" customHeight="1">
      <c r="C92" s="84"/>
      <c r="K92" s="56"/>
      <c r="L92" s="56"/>
    </row>
    <row r="93" spans="3:12" ht="14.25" customHeight="1">
      <c r="C93" s="84"/>
      <c r="K93" s="56"/>
      <c r="L93" s="56"/>
    </row>
    <row r="94" spans="3:12" ht="14.25" customHeight="1">
      <c r="C94" s="84"/>
      <c r="K94" s="56"/>
      <c r="L94" s="56"/>
    </row>
    <row r="95" spans="3:12" ht="14.25" customHeight="1">
      <c r="C95" s="84"/>
      <c r="K95" s="56"/>
      <c r="L95" s="56"/>
    </row>
    <row r="96" spans="3:12" ht="14.25" customHeight="1">
      <c r="C96" s="84"/>
      <c r="K96" s="56"/>
      <c r="L96" s="56"/>
    </row>
    <row r="97" spans="3:12" ht="14.25" customHeight="1">
      <c r="C97" s="84"/>
      <c r="K97" s="56"/>
      <c r="L97" s="56"/>
    </row>
    <row r="98" spans="3:12" ht="14.25" customHeight="1">
      <c r="C98" s="84"/>
      <c r="K98" s="56"/>
      <c r="L98" s="56"/>
    </row>
    <row r="99" spans="3:12" ht="14.25" customHeight="1">
      <c r="C99" s="84"/>
      <c r="K99" s="56"/>
      <c r="L99" s="56"/>
    </row>
    <row r="100" spans="3:12" ht="14.25" customHeight="1">
      <c r="C100" s="84"/>
      <c r="K100" s="56"/>
      <c r="L100" s="56"/>
    </row>
    <row r="101" spans="3:12" ht="14.25" customHeight="1">
      <c r="C101" s="84"/>
      <c r="K101" s="56"/>
      <c r="L101" s="56"/>
    </row>
    <row r="102" spans="3:12" ht="14.25" customHeight="1">
      <c r="C102" s="84"/>
      <c r="K102" s="56"/>
      <c r="L102" s="56"/>
    </row>
    <row r="103" spans="3:12" ht="14.25" customHeight="1">
      <c r="C103" s="84"/>
      <c r="K103" s="56"/>
      <c r="L103" s="56"/>
    </row>
    <row r="104" spans="3:12" ht="14.25" customHeight="1">
      <c r="C104" s="84"/>
      <c r="K104" s="56"/>
      <c r="L104" s="56"/>
    </row>
    <row r="105" spans="3:12" ht="14.25" customHeight="1">
      <c r="C105" s="84"/>
      <c r="K105" s="56"/>
      <c r="L105" s="56"/>
    </row>
    <row r="106" spans="3:12" ht="14.25" customHeight="1">
      <c r="C106" s="84"/>
      <c r="K106" s="56"/>
      <c r="L106" s="56"/>
    </row>
    <row r="107" spans="3:12" ht="14.25" customHeight="1">
      <c r="C107" s="84"/>
      <c r="K107" s="56"/>
      <c r="L107" s="56"/>
    </row>
    <row r="108" spans="3:12" ht="14.25" customHeight="1">
      <c r="C108" s="84"/>
      <c r="K108" s="56"/>
      <c r="L108" s="56"/>
    </row>
    <row r="109" spans="3:12" ht="14.25" customHeight="1">
      <c r="C109" s="84"/>
      <c r="K109" s="56"/>
      <c r="L109" s="56"/>
    </row>
    <row r="110" spans="3:12" ht="14.25" customHeight="1">
      <c r="C110" s="84"/>
      <c r="K110" s="56"/>
      <c r="L110" s="56"/>
    </row>
    <row r="111" spans="3:12" ht="14.25" customHeight="1">
      <c r="C111" s="84"/>
      <c r="K111" s="56"/>
      <c r="L111" s="56"/>
    </row>
    <row r="112" spans="3:12" ht="14.25" customHeight="1">
      <c r="C112" s="84"/>
      <c r="K112" s="56"/>
      <c r="L112" s="56"/>
    </row>
    <row r="113" spans="3:12" ht="14.25" customHeight="1">
      <c r="C113" s="84"/>
      <c r="K113" s="56"/>
      <c r="L113" s="56"/>
    </row>
    <row r="114" spans="3:12" ht="14.25" customHeight="1">
      <c r="C114" s="84"/>
      <c r="K114" s="56"/>
      <c r="L114" s="56"/>
    </row>
    <row r="115" spans="3:12" ht="14.25" customHeight="1">
      <c r="C115" s="84"/>
      <c r="K115" s="56"/>
      <c r="L115" s="56"/>
    </row>
    <row r="116" spans="3:12" ht="14.25" customHeight="1">
      <c r="C116" s="84"/>
      <c r="K116" s="56"/>
      <c r="L116" s="56"/>
    </row>
    <row r="117" spans="3:12" ht="14.25" customHeight="1">
      <c r="C117" s="84"/>
      <c r="K117" s="56"/>
      <c r="L117" s="56"/>
    </row>
    <row r="118" spans="3:12" ht="14.25" customHeight="1">
      <c r="C118" s="84"/>
      <c r="K118" s="56"/>
      <c r="L118" s="56"/>
    </row>
    <row r="119" spans="3:12" ht="14.25" customHeight="1">
      <c r="C119" s="84"/>
      <c r="K119" s="56"/>
      <c r="L119" s="56"/>
    </row>
    <row r="120" spans="3:12" ht="14.25" customHeight="1">
      <c r="C120" s="84"/>
      <c r="K120" s="56"/>
      <c r="L120" s="56"/>
    </row>
    <row r="121" spans="3:12" ht="14.25" customHeight="1">
      <c r="C121" s="84"/>
      <c r="K121" s="56"/>
      <c r="L121" s="56"/>
    </row>
    <row r="122" spans="3:12" ht="14.25" customHeight="1">
      <c r="C122" s="84"/>
      <c r="K122" s="56"/>
      <c r="L122" s="56"/>
    </row>
    <row r="123" spans="3:12" ht="14.25" customHeight="1">
      <c r="C123" s="84"/>
      <c r="K123" s="56"/>
      <c r="L123" s="56"/>
    </row>
    <row r="124" spans="3:12" ht="14.25" customHeight="1">
      <c r="C124" s="84"/>
      <c r="K124" s="56"/>
      <c r="L124" s="56"/>
    </row>
    <row r="125" spans="3:12" ht="14.25" customHeight="1">
      <c r="C125" s="84"/>
      <c r="K125" s="56"/>
      <c r="L125" s="56"/>
    </row>
    <row r="126" spans="3:12" ht="14.25" customHeight="1">
      <c r="C126" s="84"/>
      <c r="K126" s="56"/>
      <c r="L126" s="56"/>
    </row>
    <row r="127" spans="3:12" ht="14.25" customHeight="1">
      <c r="C127" s="84"/>
      <c r="K127" s="56"/>
      <c r="L127" s="56"/>
    </row>
    <row r="128" spans="3:12" ht="14.25" customHeight="1">
      <c r="C128" s="84"/>
      <c r="K128" s="56"/>
      <c r="L128" s="56"/>
    </row>
    <row r="129" spans="3:12" ht="14.25" customHeight="1">
      <c r="C129" s="84"/>
      <c r="K129" s="56"/>
      <c r="L129" s="56"/>
    </row>
    <row r="130" spans="3:12" ht="14.25" customHeight="1">
      <c r="C130" s="84"/>
      <c r="K130" s="56"/>
      <c r="L130" s="56"/>
    </row>
    <row r="131" spans="3:12" ht="14.25" customHeight="1">
      <c r="C131" s="84"/>
      <c r="K131" s="56"/>
      <c r="L131" s="56"/>
    </row>
    <row r="132" spans="3:12" ht="14.25" customHeight="1">
      <c r="C132" s="84"/>
      <c r="K132" s="56"/>
      <c r="L132" s="56"/>
    </row>
    <row r="133" spans="3:12" ht="14.25" customHeight="1">
      <c r="C133" s="84"/>
      <c r="K133" s="56"/>
      <c r="L133" s="56"/>
    </row>
    <row r="134" spans="3:12" ht="14.25" customHeight="1">
      <c r="C134" s="84"/>
      <c r="K134" s="56"/>
      <c r="L134" s="56"/>
    </row>
    <row r="135" spans="3:12" ht="14.25" customHeight="1">
      <c r="C135" s="84"/>
      <c r="K135" s="56"/>
      <c r="L135" s="56"/>
    </row>
    <row r="136" spans="3:12" ht="14.25" customHeight="1">
      <c r="C136" s="84"/>
      <c r="K136" s="56"/>
      <c r="L136" s="56"/>
    </row>
    <row r="137" spans="3:12" ht="14.25" customHeight="1">
      <c r="C137" s="84"/>
      <c r="K137" s="56"/>
      <c r="L137" s="56"/>
    </row>
    <row r="138" spans="3:12" ht="14.25" customHeight="1">
      <c r="C138" s="84"/>
      <c r="K138" s="56"/>
      <c r="L138" s="56"/>
    </row>
    <row r="139" spans="3:12" ht="14.25" customHeight="1">
      <c r="C139" s="84"/>
      <c r="K139" s="56"/>
      <c r="L139" s="56"/>
    </row>
    <row r="140" spans="3:12" ht="14.25" customHeight="1">
      <c r="C140" s="84"/>
      <c r="K140" s="56"/>
      <c r="L140" s="56"/>
    </row>
    <row r="141" spans="3:12" ht="14.25" customHeight="1">
      <c r="C141" s="84"/>
      <c r="K141" s="56"/>
      <c r="L141" s="56"/>
    </row>
    <row r="142" spans="3:12" ht="14.25" customHeight="1">
      <c r="C142" s="84"/>
      <c r="K142" s="56"/>
      <c r="L142" s="56"/>
    </row>
    <row r="143" spans="3:12" ht="14.25" customHeight="1">
      <c r="C143" s="84"/>
      <c r="K143" s="56"/>
      <c r="L143" s="56"/>
    </row>
    <row r="144" spans="3:12" ht="14.25" customHeight="1">
      <c r="C144" s="84"/>
      <c r="K144" s="56"/>
      <c r="L144" s="56"/>
    </row>
    <row r="145" spans="3:12" ht="14.25" customHeight="1">
      <c r="C145" s="84"/>
      <c r="K145" s="56"/>
      <c r="L145" s="56"/>
    </row>
    <row r="146" spans="3:12" ht="14.25" customHeight="1">
      <c r="C146" s="84"/>
      <c r="K146" s="56"/>
      <c r="L146" s="56"/>
    </row>
    <row r="147" spans="3:12" ht="14.25" customHeight="1">
      <c r="C147" s="84"/>
      <c r="K147" s="56"/>
      <c r="L147" s="56"/>
    </row>
    <row r="148" spans="3:12" ht="14.25" customHeight="1">
      <c r="C148" s="84"/>
      <c r="K148" s="56"/>
      <c r="L148" s="56"/>
    </row>
    <row r="149" spans="3:12" ht="14.25" customHeight="1">
      <c r="C149" s="84"/>
      <c r="K149" s="56"/>
      <c r="L149" s="56"/>
    </row>
    <row r="150" spans="3:12" ht="14.25" customHeight="1">
      <c r="C150" s="84"/>
      <c r="K150" s="56"/>
      <c r="L150" s="56"/>
    </row>
    <row r="151" spans="3:12" ht="14.25" customHeight="1">
      <c r="C151" s="84"/>
      <c r="K151" s="56"/>
      <c r="L151" s="56"/>
    </row>
    <row r="152" spans="3:12" ht="14.25" customHeight="1">
      <c r="C152" s="84"/>
      <c r="K152" s="56"/>
      <c r="L152" s="56"/>
    </row>
    <row r="153" spans="3:12" ht="14.25" customHeight="1">
      <c r="C153" s="84"/>
      <c r="K153" s="56"/>
      <c r="L153" s="56"/>
    </row>
    <row r="154" spans="3:12" ht="14.25" customHeight="1">
      <c r="C154" s="84"/>
      <c r="K154" s="56"/>
      <c r="L154" s="56"/>
    </row>
    <row r="155" spans="3:12" ht="14.25" customHeight="1">
      <c r="C155" s="84"/>
      <c r="K155" s="56"/>
      <c r="L155" s="56"/>
    </row>
    <row r="156" spans="3:12" ht="14.25" customHeight="1">
      <c r="C156" s="84"/>
      <c r="K156" s="56"/>
      <c r="L156" s="56"/>
    </row>
    <row r="157" spans="3:12" ht="14.25" customHeight="1">
      <c r="C157" s="84"/>
      <c r="K157" s="56"/>
      <c r="L157" s="56"/>
    </row>
    <row r="158" spans="3:12" ht="14.25" customHeight="1">
      <c r="C158" s="84"/>
      <c r="K158" s="56"/>
      <c r="L158" s="56"/>
    </row>
    <row r="159" spans="3:12" ht="14.25" customHeight="1">
      <c r="C159" s="84"/>
      <c r="K159" s="56"/>
      <c r="L159" s="56"/>
    </row>
    <row r="160" spans="3:12" ht="14.25" customHeight="1">
      <c r="C160" s="84"/>
      <c r="K160" s="56"/>
      <c r="L160" s="56"/>
    </row>
    <row r="161" spans="3:12" ht="14.25" customHeight="1">
      <c r="C161" s="84"/>
      <c r="K161" s="56"/>
      <c r="L161" s="56"/>
    </row>
    <row r="162" spans="3:12" ht="14.25" customHeight="1">
      <c r="C162" s="84"/>
      <c r="K162" s="56"/>
      <c r="L162" s="56"/>
    </row>
    <row r="163" spans="3:12" ht="14.25" customHeight="1">
      <c r="C163" s="84"/>
      <c r="K163" s="56"/>
      <c r="L163" s="56"/>
    </row>
    <row r="164" spans="3:12" ht="14.25" customHeight="1">
      <c r="C164" s="84"/>
      <c r="K164" s="56"/>
      <c r="L164" s="56"/>
    </row>
    <row r="165" spans="3:12" ht="14.25" customHeight="1">
      <c r="C165" s="84"/>
      <c r="K165" s="56"/>
      <c r="L165" s="56"/>
    </row>
    <row r="166" spans="3:12" ht="14.25" customHeight="1">
      <c r="C166" s="84"/>
      <c r="K166" s="56"/>
      <c r="L166" s="56"/>
    </row>
    <row r="167" spans="3:12" ht="14.25" customHeight="1">
      <c r="C167" s="84"/>
      <c r="K167" s="56"/>
      <c r="L167" s="56"/>
    </row>
    <row r="168" spans="3:12" ht="14.25" customHeight="1">
      <c r="C168" s="84"/>
      <c r="K168" s="56"/>
      <c r="L168" s="56"/>
    </row>
    <row r="169" spans="3:12" ht="14.25" customHeight="1">
      <c r="C169" s="84"/>
      <c r="K169" s="56"/>
      <c r="L169" s="56"/>
    </row>
    <row r="170" spans="3:12" ht="14.25" customHeight="1">
      <c r="C170" s="84"/>
      <c r="K170" s="56"/>
      <c r="L170" s="56"/>
    </row>
    <row r="171" spans="3:12" ht="14.25" customHeight="1">
      <c r="C171" s="84"/>
      <c r="K171" s="56"/>
      <c r="L171" s="56"/>
    </row>
    <row r="172" spans="3:12" ht="14.25" customHeight="1">
      <c r="C172" s="84"/>
      <c r="K172" s="56"/>
      <c r="L172" s="56"/>
    </row>
    <row r="173" spans="3:12" ht="14.25" customHeight="1">
      <c r="C173" s="84"/>
      <c r="K173" s="56"/>
      <c r="L173" s="56"/>
    </row>
    <row r="174" spans="3:12" ht="14.25" customHeight="1">
      <c r="C174" s="84"/>
      <c r="K174" s="56"/>
      <c r="L174" s="56"/>
    </row>
    <row r="175" spans="3:12" ht="14.25" customHeight="1">
      <c r="C175" s="84"/>
      <c r="K175" s="56"/>
      <c r="L175" s="56"/>
    </row>
    <row r="176" spans="3:12" ht="14.25" customHeight="1">
      <c r="C176" s="84"/>
      <c r="K176" s="56"/>
      <c r="L176" s="56"/>
    </row>
    <row r="177" spans="3:12" ht="14.25" customHeight="1">
      <c r="C177" s="84"/>
      <c r="K177" s="56"/>
      <c r="L177" s="56"/>
    </row>
    <row r="178" spans="3:12" ht="14.25" customHeight="1">
      <c r="C178" s="84"/>
      <c r="K178" s="56"/>
      <c r="L178" s="56"/>
    </row>
    <row r="179" spans="3:12" ht="14.25" customHeight="1">
      <c r="C179" s="84"/>
      <c r="K179" s="56"/>
      <c r="L179" s="56"/>
    </row>
    <row r="180" spans="3:12" ht="14.25" customHeight="1">
      <c r="C180" s="84"/>
      <c r="K180" s="56"/>
      <c r="L180" s="56"/>
    </row>
    <row r="181" spans="3:12" ht="14.25" customHeight="1">
      <c r="C181" s="84"/>
      <c r="K181" s="56"/>
      <c r="L181" s="56"/>
    </row>
    <row r="182" spans="3:12" ht="14.25" customHeight="1">
      <c r="C182" s="84"/>
      <c r="K182" s="56"/>
      <c r="L182" s="56"/>
    </row>
    <row r="183" spans="3:12" ht="14.25" customHeight="1">
      <c r="C183" s="84"/>
      <c r="K183" s="56"/>
      <c r="L183" s="56"/>
    </row>
    <row r="184" spans="3:12" ht="14.25" customHeight="1">
      <c r="C184" s="84"/>
      <c r="K184" s="56"/>
      <c r="L184" s="56"/>
    </row>
    <row r="185" spans="3:12" ht="14.25" customHeight="1">
      <c r="C185" s="84"/>
      <c r="K185" s="56"/>
      <c r="L185" s="56"/>
    </row>
    <row r="186" spans="3:12" ht="14.25" customHeight="1">
      <c r="C186" s="84"/>
      <c r="K186" s="56"/>
      <c r="L186" s="56"/>
    </row>
    <row r="187" spans="3:12" ht="14.25" customHeight="1">
      <c r="C187" s="84"/>
      <c r="K187" s="56"/>
      <c r="L187" s="56"/>
    </row>
    <row r="188" spans="3:12" ht="14.25" customHeight="1">
      <c r="C188" s="84"/>
      <c r="K188" s="56"/>
      <c r="L188" s="56"/>
    </row>
    <row r="189" spans="3:12" ht="14.25" customHeight="1">
      <c r="C189" s="84"/>
      <c r="K189" s="56"/>
      <c r="L189" s="56"/>
    </row>
    <row r="190" spans="3:12" ht="14.25" customHeight="1">
      <c r="C190" s="84"/>
      <c r="K190" s="56"/>
      <c r="L190" s="56"/>
    </row>
    <row r="191" spans="3:12" ht="14.25" customHeight="1">
      <c r="C191" s="84"/>
      <c r="K191" s="56"/>
      <c r="L191" s="56"/>
    </row>
    <row r="192" spans="3:12" ht="14.25" customHeight="1">
      <c r="C192" s="84"/>
      <c r="K192" s="56"/>
      <c r="L192" s="56"/>
    </row>
    <row r="193" spans="3:12" ht="14.25" customHeight="1">
      <c r="C193" s="84"/>
      <c r="K193" s="56"/>
      <c r="L193" s="56"/>
    </row>
    <row r="194" spans="3:12" ht="14.25" customHeight="1">
      <c r="C194" s="84"/>
      <c r="K194" s="56"/>
      <c r="L194" s="56"/>
    </row>
    <row r="195" spans="3:12" ht="14.25" customHeight="1">
      <c r="C195" s="84"/>
      <c r="K195" s="56"/>
      <c r="L195" s="56"/>
    </row>
    <row r="196" spans="3:12" ht="14.25" customHeight="1">
      <c r="C196" s="84"/>
      <c r="K196" s="56"/>
      <c r="L196" s="56"/>
    </row>
    <row r="197" spans="3:12" ht="14.25" customHeight="1">
      <c r="C197" s="84"/>
      <c r="K197" s="56"/>
      <c r="L197" s="56"/>
    </row>
    <row r="198" spans="3:12" ht="14.25" customHeight="1">
      <c r="C198" s="84"/>
      <c r="K198" s="56"/>
      <c r="L198" s="56"/>
    </row>
    <row r="199" spans="3:12" ht="14.25" customHeight="1">
      <c r="C199" s="84"/>
      <c r="K199" s="56"/>
      <c r="L199" s="56"/>
    </row>
    <row r="200" spans="3:12" ht="14.25" customHeight="1">
      <c r="C200" s="84"/>
      <c r="K200" s="56"/>
      <c r="L200" s="56"/>
    </row>
    <row r="201" spans="3:12" ht="14.25" customHeight="1">
      <c r="C201" s="84"/>
      <c r="K201" s="56"/>
      <c r="L201" s="56"/>
    </row>
    <row r="202" spans="3:12" ht="14.25" customHeight="1">
      <c r="C202" s="84"/>
      <c r="K202" s="56"/>
      <c r="L202" s="56"/>
    </row>
    <row r="203" spans="3:12" ht="14.25" customHeight="1">
      <c r="C203" s="84"/>
      <c r="K203" s="56"/>
      <c r="L203" s="56"/>
    </row>
    <row r="204" spans="3:12" ht="14.25" customHeight="1">
      <c r="C204" s="84"/>
      <c r="K204" s="56"/>
      <c r="L204" s="56"/>
    </row>
    <row r="205" spans="3:12" ht="14.25" customHeight="1">
      <c r="C205" s="84"/>
      <c r="K205" s="56"/>
      <c r="L205" s="56"/>
    </row>
    <row r="206" spans="3:12" ht="14.25" customHeight="1">
      <c r="C206" s="84"/>
      <c r="K206" s="56"/>
      <c r="L206" s="56"/>
    </row>
    <row r="207" spans="3:12" ht="14.25" customHeight="1">
      <c r="C207" s="84"/>
      <c r="K207" s="56"/>
      <c r="L207" s="56"/>
    </row>
    <row r="208" spans="3:12" ht="14.25" customHeight="1">
      <c r="C208" s="84"/>
      <c r="K208" s="56"/>
      <c r="L208" s="56"/>
    </row>
    <row r="209" spans="3:12" ht="14.25" customHeight="1">
      <c r="C209" s="84"/>
      <c r="K209" s="56"/>
      <c r="L209" s="56"/>
    </row>
    <row r="210" spans="3:12" ht="14.25" customHeight="1">
      <c r="C210" s="84"/>
      <c r="K210" s="56"/>
      <c r="L210" s="56"/>
    </row>
    <row r="211" spans="3:12" ht="14.25" customHeight="1">
      <c r="C211" s="84"/>
      <c r="K211" s="56"/>
      <c r="L211" s="56"/>
    </row>
    <row r="212" spans="3:12" ht="14.25" customHeight="1">
      <c r="C212" s="84"/>
      <c r="K212" s="56"/>
      <c r="L212" s="56"/>
    </row>
    <row r="213" spans="3:12" ht="14.25" customHeight="1">
      <c r="C213" s="84"/>
      <c r="K213" s="56"/>
      <c r="L213" s="56"/>
    </row>
    <row r="214" spans="3:12" ht="14.25" customHeight="1">
      <c r="C214" s="84"/>
      <c r="K214" s="56"/>
      <c r="L214" s="56"/>
    </row>
    <row r="215" spans="3:12" ht="14.25" customHeight="1">
      <c r="C215" s="84"/>
      <c r="K215" s="56"/>
      <c r="L215" s="56"/>
    </row>
    <row r="216" spans="3:12" ht="14.25" customHeight="1">
      <c r="C216" s="84"/>
      <c r="K216" s="56"/>
      <c r="L216" s="56"/>
    </row>
    <row r="217" spans="3:12" ht="14.25" customHeight="1">
      <c r="C217" s="84"/>
      <c r="K217" s="56"/>
      <c r="L217" s="56"/>
    </row>
    <row r="218" spans="3:12" ht="14.25" customHeight="1">
      <c r="C218" s="84"/>
      <c r="K218" s="56"/>
      <c r="L218" s="56"/>
    </row>
    <row r="219" spans="3:12" ht="14.25" customHeight="1">
      <c r="C219" s="84"/>
      <c r="K219" s="56"/>
      <c r="L219" s="56"/>
    </row>
    <row r="220" spans="3:12" ht="14.25" customHeight="1">
      <c r="C220" s="84"/>
      <c r="K220" s="56"/>
      <c r="L220" s="56"/>
    </row>
    <row r="221" spans="3:12" ht="14.25" customHeight="1">
      <c r="C221" s="84"/>
      <c r="K221" s="56"/>
      <c r="L221" s="56"/>
    </row>
    <row r="222" spans="3:12" ht="15.75" customHeight="1"/>
    <row r="223" spans="3:12" ht="15.75" customHeight="1"/>
    <row r="224" spans="3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sortState xmlns:xlrd2="http://schemas.microsoft.com/office/spreadsheetml/2017/richdata2" ref="E3:N13">
    <sortCondition ref="J3:J13"/>
    <sortCondition ref="K3:K13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856"/>
  <sheetViews>
    <sheetView workbookViewId="0">
      <selection activeCell="A18" sqref="A18:XFD16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45" t="s">
        <v>698</v>
      </c>
      <c r="B1" s="43" t="s">
        <v>680</v>
      </c>
      <c r="C1" s="44" t="s">
        <v>681</v>
      </c>
      <c r="D1" s="45" t="s">
        <v>682</v>
      </c>
      <c r="E1" s="45" t="s">
        <v>683</v>
      </c>
      <c r="F1" s="45" t="s">
        <v>1</v>
      </c>
      <c r="G1" s="45" t="s">
        <v>3</v>
      </c>
      <c r="H1" s="45" t="s">
        <v>684</v>
      </c>
      <c r="I1" s="45" t="s">
        <v>2</v>
      </c>
      <c r="J1" s="45" t="s">
        <v>5</v>
      </c>
      <c r="K1" s="45" t="s">
        <v>685</v>
      </c>
      <c r="L1" s="45" t="s">
        <v>686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14.25" customHeight="1">
      <c r="A2" s="85" t="s">
        <v>698</v>
      </c>
      <c r="B2" s="48">
        <v>1</v>
      </c>
      <c r="C2" s="48">
        <v>20.89</v>
      </c>
      <c r="D2" s="48">
        <v>4</v>
      </c>
      <c r="E2" s="49">
        <v>977</v>
      </c>
      <c r="F2" s="50" t="str">
        <f>+VLOOKUP(E2,Participants!$A$1:$F$1000,2,FALSE)</f>
        <v>Jacob Bridgeman</v>
      </c>
      <c r="G2" s="50" t="str">
        <f>+VLOOKUP(E2,Participants!$A$1:$F$1000,4,FALSE)</f>
        <v>BTA</v>
      </c>
      <c r="H2" s="50" t="str">
        <f>+VLOOKUP(E2,Participants!$A$1:$F$1000,5,FALSE)</f>
        <v>M</v>
      </c>
      <c r="I2" s="50">
        <f>+VLOOKUP(E2,Participants!$A$1:$F$1000,3,FALSE)</f>
        <v>7</v>
      </c>
      <c r="J2" s="50" t="str">
        <f>+VLOOKUP(E2,Participants!$A$1:$G$1000,7,FALSE)</f>
        <v>VARSITY BOYS</v>
      </c>
      <c r="K2" s="50">
        <v>1</v>
      </c>
      <c r="L2" s="50">
        <v>10</v>
      </c>
    </row>
    <row r="3" spans="1:27" ht="14.25" customHeight="1">
      <c r="A3" s="85" t="s">
        <v>698</v>
      </c>
      <c r="B3" s="48">
        <v>1</v>
      </c>
      <c r="C3" s="48">
        <v>21.19</v>
      </c>
      <c r="D3" s="48">
        <v>6</v>
      </c>
      <c r="E3" s="51">
        <v>1086</v>
      </c>
      <c r="F3" s="50" t="str">
        <f>+VLOOKUP(E3,Participants!$A$1:$F$1000,2,FALSE)</f>
        <v>Owen McKernan</v>
      </c>
      <c r="G3" s="50" t="str">
        <f>+VLOOKUP(E3,Participants!$A$1:$F$1000,4,FALSE)</f>
        <v>KIL</v>
      </c>
      <c r="H3" s="50" t="str">
        <f>+VLOOKUP(E3,Participants!$A$1:$F$1000,5,FALSE)</f>
        <v>M</v>
      </c>
      <c r="I3" s="50">
        <f>+VLOOKUP(E3,Participants!$A$1:$F$1000,3,FALSE)</f>
        <v>8</v>
      </c>
      <c r="J3" s="50" t="str">
        <f>+VLOOKUP(E3,Participants!$A$1:$G$1000,7,FALSE)</f>
        <v>VARSITY BOYS</v>
      </c>
      <c r="K3" s="50">
        <v>2</v>
      </c>
      <c r="L3" s="50">
        <v>8</v>
      </c>
    </row>
    <row r="4" spans="1:27" ht="14.25" customHeight="1">
      <c r="A4" s="85"/>
      <c r="B4" s="51"/>
      <c r="C4" s="51"/>
      <c r="D4" s="51"/>
      <c r="E4" s="51"/>
      <c r="F4" s="50"/>
      <c r="G4" s="50"/>
      <c r="H4" s="50"/>
      <c r="I4" s="50"/>
      <c r="J4" s="50"/>
      <c r="K4" s="50"/>
      <c r="L4" s="50"/>
    </row>
    <row r="5" spans="1:27" ht="14.25" customHeight="1">
      <c r="A5" s="85" t="s">
        <v>698</v>
      </c>
      <c r="B5" s="48">
        <v>1</v>
      </c>
      <c r="C5" s="53">
        <v>18.59</v>
      </c>
      <c r="D5" s="53">
        <v>4</v>
      </c>
      <c r="E5" s="53">
        <v>608</v>
      </c>
      <c r="F5" s="50" t="str">
        <f>+VLOOKUP(E5,Participants!$A$1:$F$1000,2,FALSE)</f>
        <v>Jocelyn roofner</v>
      </c>
      <c r="G5" s="50" t="str">
        <f>+VLOOKUP(E5,Participants!$A$1:$F$1000,4,FALSE)</f>
        <v>BFS</v>
      </c>
      <c r="H5" s="50" t="str">
        <f>+VLOOKUP(E5,Participants!$A$1:$F$1000,5,FALSE)</f>
        <v>F</v>
      </c>
      <c r="I5" s="50">
        <f>+VLOOKUP(E5,Participants!$A$1:$F$1000,3,FALSE)</f>
        <v>7</v>
      </c>
      <c r="J5" s="50" t="str">
        <f>+VLOOKUP(E5,Participants!$A$1:$G$1000,7,FALSE)</f>
        <v>VARSITY GIRLS</v>
      </c>
      <c r="K5" s="50">
        <v>1</v>
      </c>
      <c r="L5" s="50">
        <v>10</v>
      </c>
    </row>
    <row r="6" spans="1:27" ht="14.25" customHeight="1">
      <c r="A6" s="85" t="s">
        <v>698</v>
      </c>
      <c r="B6" s="48">
        <v>1</v>
      </c>
      <c r="C6" s="53">
        <v>19.12</v>
      </c>
      <c r="D6" s="53">
        <v>6</v>
      </c>
      <c r="E6" s="53">
        <v>1467</v>
      </c>
      <c r="F6" s="50" t="str">
        <f>+VLOOKUP(E6,Participants!$A$1:$F$1000,2,FALSE)</f>
        <v>Gracyn Vardy</v>
      </c>
      <c r="G6" s="50" t="str">
        <f>+VLOOKUP(E6,Participants!$A$1:$F$1000,4,FALSE)</f>
        <v>BCS</v>
      </c>
      <c r="H6" s="50" t="str">
        <f>+VLOOKUP(E6,Participants!$A$1:$F$1000,5,FALSE)</f>
        <v>F</v>
      </c>
      <c r="I6" s="50">
        <f>+VLOOKUP(E6,Participants!$A$1:$F$1000,3,FALSE)</f>
        <v>8</v>
      </c>
      <c r="J6" s="50" t="str">
        <f>+VLOOKUP(E6,Participants!$A$1:$G$1000,7,FALSE)</f>
        <v>VARSITY GIRLS</v>
      </c>
      <c r="K6" s="50">
        <f>K5+1</f>
        <v>2</v>
      </c>
      <c r="L6" s="50">
        <v>8</v>
      </c>
    </row>
    <row r="7" spans="1:27" ht="14.25" customHeight="1">
      <c r="A7" s="85" t="s">
        <v>698</v>
      </c>
      <c r="B7" s="48">
        <v>1</v>
      </c>
      <c r="C7" s="48">
        <v>19.559999999999999</v>
      </c>
      <c r="D7" s="48">
        <v>4</v>
      </c>
      <c r="E7" s="48">
        <v>1063</v>
      </c>
      <c r="F7" s="50" t="str">
        <f>+VLOOKUP(E7,Participants!$A$1:$F$1000,2,FALSE)</f>
        <v>Elizabeth Long</v>
      </c>
      <c r="G7" s="50" t="str">
        <f>+VLOOKUP(E7,Participants!$A$1:$F$1000,4,FALSE)</f>
        <v>KIL</v>
      </c>
      <c r="H7" s="50" t="str">
        <f>+VLOOKUP(E7,Participants!$A$1:$F$1000,5,FALSE)</f>
        <v xml:space="preserve">F </v>
      </c>
      <c r="I7" s="50">
        <f>+VLOOKUP(E7,Participants!$A$1:$F$1000,3,FALSE)</f>
        <v>7</v>
      </c>
      <c r="J7" s="50" t="str">
        <f>+VLOOKUP(E7,Participants!$A$1:$G$1000,7,FALSE)</f>
        <v>VARSITY GIRLS</v>
      </c>
      <c r="K7" s="50">
        <f t="shared" ref="K7:K17" si="0">K6+1</f>
        <v>3</v>
      </c>
      <c r="L7" s="50">
        <v>6</v>
      </c>
    </row>
    <row r="8" spans="1:27" ht="14.25" customHeight="1">
      <c r="A8" s="85" t="s">
        <v>698</v>
      </c>
      <c r="B8" s="48">
        <v>1</v>
      </c>
      <c r="C8" s="53">
        <v>20.440000000000001</v>
      </c>
      <c r="D8" s="53">
        <v>8</v>
      </c>
      <c r="E8" s="53">
        <v>1068</v>
      </c>
      <c r="F8" s="50" t="str">
        <f>+VLOOKUP(E8,Participants!$A$1:$F$1000,2,FALSE)</f>
        <v>Arden Flynn</v>
      </c>
      <c r="G8" s="50" t="str">
        <f>+VLOOKUP(E8,Participants!$A$1:$F$1000,4,FALSE)</f>
        <v>KIL</v>
      </c>
      <c r="H8" s="50" t="str">
        <f>+VLOOKUP(E8,Participants!$A$1:$F$1000,5,FALSE)</f>
        <v xml:space="preserve">F </v>
      </c>
      <c r="I8" s="50">
        <f>+VLOOKUP(E8,Participants!$A$1:$F$1000,3,FALSE)</f>
        <v>8</v>
      </c>
      <c r="J8" s="50" t="str">
        <f>+VLOOKUP(E8,Participants!$A$1:$G$1000,7,FALSE)</f>
        <v>VARSITY GIRLS</v>
      </c>
      <c r="K8" s="50">
        <f t="shared" si="0"/>
        <v>4</v>
      </c>
      <c r="L8" s="50">
        <v>5</v>
      </c>
    </row>
    <row r="9" spans="1:27" ht="14.25" customHeight="1">
      <c r="A9" s="85" t="s">
        <v>698</v>
      </c>
      <c r="B9" s="48">
        <v>1</v>
      </c>
      <c r="C9" s="48">
        <v>21.04</v>
      </c>
      <c r="D9" s="48">
        <v>2</v>
      </c>
      <c r="E9" s="49">
        <v>1064</v>
      </c>
      <c r="F9" s="50" t="str">
        <f>+VLOOKUP(E9,Participants!$A$1:$F$1000,2,FALSE)</f>
        <v>Sophia Deabrunzzo</v>
      </c>
      <c r="G9" s="50" t="str">
        <f>+VLOOKUP(E9,Participants!$A$1:$F$1000,4,FALSE)</f>
        <v>KIL</v>
      </c>
      <c r="H9" s="50" t="str">
        <f>+VLOOKUP(E9,Participants!$A$1:$F$1000,5,FALSE)</f>
        <v xml:space="preserve">F </v>
      </c>
      <c r="I9" s="50">
        <f>+VLOOKUP(E9,Participants!$A$1:$F$1000,3,FALSE)</f>
        <v>7</v>
      </c>
      <c r="J9" s="50" t="str">
        <f>+VLOOKUP(E9,Participants!$A$1:$G$1000,7,FALSE)</f>
        <v>VARSITY GIRLS</v>
      </c>
      <c r="K9" s="50">
        <f t="shared" si="0"/>
        <v>5</v>
      </c>
      <c r="L9" s="50">
        <v>4</v>
      </c>
    </row>
    <row r="10" spans="1:27" ht="14.25" customHeight="1">
      <c r="A10" s="85" t="s">
        <v>698</v>
      </c>
      <c r="B10" s="48">
        <v>1</v>
      </c>
      <c r="C10" s="53">
        <v>21.31</v>
      </c>
      <c r="D10" s="53">
        <v>8</v>
      </c>
      <c r="E10" s="53">
        <v>1059</v>
      </c>
      <c r="F10" s="50" t="str">
        <f>+VLOOKUP(E10,Participants!$A$1:$F$1000,2,FALSE)</f>
        <v>Anna Pohl</v>
      </c>
      <c r="G10" s="50" t="str">
        <f>+VLOOKUP(E10,Participants!$A$1:$F$1000,4,FALSE)</f>
        <v>KIL</v>
      </c>
      <c r="H10" s="50" t="str">
        <f>+VLOOKUP(E10,Participants!$A$1:$F$1000,5,FALSE)</f>
        <v xml:space="preserve">F </v>
      </c>
      <c r="I10" s="50">
        <f>+VLOOKUP(E10,Participants!$A$1:$F$1000,3,FALSE)</f>
        <v>7</v>
      </c>
      <c r="J10" s="50" t="str">
        <f>+VLOOKUP(E10,Participants!$A$1:$G$1000,7,FALSE)</f>
        <v>VARSITY GIRLS</v>
      </c>
      <c r="K10" s="50">
        <f t="shared" si="0"/>
        <v>6</v>
      </c>
      <c r="L10" s="50">
        <v>3</v>
      </c>
    </row>
    <row r="11" spans="1:27" ht="14.25" customHeight="1">
      <c r="A11" s="85" t="s">
        <v>698</v>
      </c>
      <c r="B11" s="52">
        <v>2</v>
      </c>
      <c r="C11" s="51">
        <v>22.02</v>
      </c>
      <c r="D11" s="51">
        <v>6</v>
      </c>
      <c r="E11" s="51">
        <v>248</v>
      </c>
      <c r="F11" s="50" t="str">
        <f>+VLOOKUP(E11,Participants!$A$1:$F$1000,2,FALSE)</f>
        <v>Makayla O'Neill</v>
      </c>
      <c r="G11" s="50" t="str">
        <f>+VLOOKUP(E11,Participants!$A$1:$F$1000,4,FALSE)</f>
        <v>AMA</v>
      </c>
      <c r="H11" s="50" t="str">
        <f>+VLOOKUP(E11,Participants!$A$1:$F$1000,5,FALSE)</f>
        <v>F</v>
      </c>
      <c r="I11" s="50">
        <f>+VLOOKUP(E11,Participants!$A$1:$F$1000,3,FALSE)</f>
        <v>8</v>
      </c>
      <c r="J11" s="50" t="str">
        <f>+VLOOKUP(E11,Participants!$A$1:$G$1000,7,FALSE)</f>
        <v>VARSITY GIRLS</v>
      </c>
      <c r="K11" s="50">
        <f t="shared" si="0"/>
        <v>7</v>
      </c>
      <c r="L11" s="54">
        <v>2</v>
      </c>
    </row>
    <row r="12" spans="1:27" ht="14.25" customHeight="1">
      <c r="A12" s="85" t="s">
        <v>698</v>
      </c>
      <c r="B12" s="52">
        <v>2</v>
      </c>
      <c r="C12" s="52">
        <v>22.31</v>
      </c>
      <c r="D12" s="52">
        <v>2</v>
      </c>
      <c r="E12" s="53">
        <v>1127</v>
      </c>
      <c r="F12" s="50" t="str">
        <f>+VLOOKUP(E12,Participants!$A$1:$F$1000,2,FALSE)</f>
        <v>Agnes Bitz</v>
      </c>
      <c r="G12" s="50" t="str">
        <f>+VLOOKUP(E12,Participants!$A$1:$F$1000,4,FALSE)</f>
        <v>PHA</v>
      </c>
      <c r="H12" s="50" t="str">
        <f>+VLOOKUP(E12,Participants!$A$1:$F$1000,5,FALSE)</f>
        <v xml:space="preserve">F </v>
      </c>
      <c r="I12" s="50">
        <f>+VLOOKUP(E12,Participants!$A$1:$F$1000,3,FALSE)</f>
        <v>8</v>
      </c>
      <c r="J12" s="50" t="str">
        <f>+VLOOKUP(E12,Participants!$A$1:$G$1000,7,FALSE)</f>
        <v>VARSITY GIRLS</v>
      </c>
      <c r="K12" s="50">
        <f t="shared" si="0"/>
        <v>8</v>
      </c>
      <c r="L12" s="54">
        <v>1</v>
      </c>
    </row>
    <row r="13" spans="1:27" ht="14.25" customHeight="1">
      <c r="A13" s="85" t="s">
        <v>698</v>
      </c>
      <c r="B13" s="52">
        <v>2</v>
      </c>
      <c r="C13" s="52">
        <v>22.85</v>
      </c>
      <c r="D13" s="52">
        <v>6</v>
      </c>
      <c r="E13" s="52">
        <v>430</v>
      </c>
      <c r="F13" s="50" t="str">
        <f>+VLOOKUP(E13,Participants!$A$1:$F$1000,2,FALSE)</f>
        <v>Emma Moss</v>
      </c>
      <c r="G13" s="50" t="str">
        <f>+VLOOKUP(E13,Participants!$A$1:$F$1000,4,FALSE)</f>
        <v>STT</v>
      </c>
      <c r="H13" s="50" t="str">
        <f>+VLOOKUP(E13,Participants!$A$1:$F$1000,5,FALSE)</f>
        <v xml:space="preserve">F </v>
      </c>
      <c r="I13" s="50">
        <f>+VLOOKUP(E13,Participants!$A$1:$F$1000,3,FALSE)</f>
        <v>8</v>
      </c>
      <c r="J13" s="50" t="str">
        <f>+VLOOKUP(E13,Participants!$A$1:$G$1000,7,FALSE)</f>
        <v>VARSITY GIRLS</v>
      </c>
      <c r="K13" s="50">
        <f t="shared" si="0"/>
        <v>9</v>
      </c>
      <c r="L13" s="54"/>
    </row>
    <row r="14" spans="1:27" ht="14.25" customHeight="1">
      <c r="A14" s="85" t="s">
        <v>698</v>
      </c>
      <c r="B14" s="52">
        <v>2</v>
      </c>
      <c r="C14" s="51">
        <v>22.94</v>
      </c>
      <c r="D14" s="51">
        <v>8</v>
      </c>
      <c r="E14" s="51">
        <v>1062</v>
      </c>
      <c r="F14" s="50" t="str">
        <f>+VLOOKUP(E14,Participants!$A$1:$F$1000,2,FALSE)</f>
        <v>Gracie Plastino</v>
      </c>
      <c r="G14" s="50" t="str">
        <f>+VLOOKUP(E14,Participants!$A$1:$F$1000,4,FALSE)</f>
        <v>KIL</v>
      </c>
      <c r="H14" s="50" t="str">
        <f>+VLOOKUP(E14,Participants!$A$1:$F$1000,5,FALSE)</f>
        <v xml:space="preserve">F </v>
      </c>
      <c r="I14" s="50">
        <f>+VLOOKUP(E14,Participants!$A$1:$F$1000,3,FALSE)</f>
        <v>7</v>
      </c>
      <c r="J14" s="50" t="str">
        <f>+VLOOKUP(E14,Participants!$A$1:$G$1000,7,FALSE)</f>
        <v>VARSITY GIRLS</v>
      </c>
      <c r="K14" s="50">
        <f t="shared" si="0"/>
        <v>10</v>
      </c>
      <c r="L14" s="54"/>
    </row>
    <row r="15" spans="1:27" ht="14.25" customHeight="1">
      <c r="A15" s="85" t="s">
        <v>698</v>
      </c>
      <c r="B15" s="52">
        <v>2</v>
      </c>
      <c r="C15" s="51">
        <v>25.18</v>
      </c>
      <c r="D15" s="51">
        <v>4</v>
      </c>
      <c r="E15" s="49">
        <v>604</v>
      </c>
      <c r="F15" s="50" t="str">
        <f>+VLOOKUP(E15,Participants!$A$1:$F$1000,2,FALSE)</f>
        <v>Stella Kunz</v>
      </c>
      <c r="G15" s="50" t="str">
        <f>+VLOOKUP(E15,Participants!$A$1:$F$1000,4,FALSE)</f>
        <v>BFS</v>
      </c>
      <c r="H15" s="50" t="str">
        <f>+VLOOKUP(E15,Participants!$A$1:$F$1000,5,FALSE)</f>
        <v>F</v>
      </c>
      <c r="I15" s="50">
        <f>+VLOOKUP(E15,Participants!$A$1:$F$1000,3,FALSE)</f>
        <v>7</v>
      </c>
      <c r="J15" s="50" t="str">
        <f>+VLOOKUP(E15,Participants!$A$1:$G$1000,7,FALSE)</f>
        <v>VARSITY GIRLS</v>
      </c>
      <c r="K15" s="50">
        <f t="shared" si="0"/>
        <v>11</v>
      </c>
      <c r="L15" s="54"/>
    </row>
    <row r="16" spans="1:27" ht="14.25" customHeight="1">
      <c r="A16" s="85" t="s">
        <v>698</v>
      </c>
      <c r="B16" s="52">
        <v>2</v>
      </c>
      <c r="C16" s="51">
        <v>26.69</v>
      </c>
      <c r="D16" s="51">
        <v>6</v>
      </c>
      <c r="E16" s="51">
        <v>1466</v>
      </c>
      <c r="F16" s="50" t="str">
        <f>+VLOOKUP(E16,Participants!$A$1:$F$1000,2,FALSE)</f>
        <v>Anna Claire Dudley</v>
      </c>
      <c r="G16" s="50" t="str">
        <f>+VLOOKUP(E16,Participants!$A$1:$F$1000,4,FALSE)</f>
        <v>BCS</v>
      </c>
      <c r="H16" s="50" t="str">
        <f>+VLOOKUP(E16,Participants!$A$1:$F$1000,5,FALSE)</f>
        <v>F</v>
      </c>
      <c r="I16" s="50">
        <f>+VLOOKUP(E16,Participants!$A$1:$F$1000,3,FALSE)</f>
        <v>8</v>
      </c>
      <c r="J16" s="50" t="str">
        <f>+VLOOKUP(E16,Participants!$A$1:$G$1000,7,FALSE)</f>
        <v>VARSITY GIRLS</v>
      </c>
      <c r="K16" s="50">
        <f t="shared" si="0"/>
        <v>12</v>
      </c>
      <c r="L16" s="54"/>
    </row>
    <row r="17" spans="1:25" ht="14.25" customHeight="1">
      <c r="A17" s="85" t="s">
        <v>698</v>
      </c>
      <c r="B17" s="52">
        <v>2</v>
      </c>
      <c r="C17" s="176" t="s">
        <v>1308</v>
      </c>
      <c r="D17" s="51">
        <v>8</v>
      </c>
      <c r="E17" s="51">
        <v>1056</v>
      </c>
      <c r="F17" s="50" t="str">
        <f>+VLOOKUP(E17,Participants!$A$1:$F$1000,2,FALSE)</f>
        <v>Kassidy Flynn</v>
      </c>
      <c r="G17" s="50" t="str">
        <f>+VLOOKUP(E17,Participants!$A$1:$F$1000,4,FALSE)</f>
        <v>KIL</v>
      </c>
      <c r="H17" s="50" t="str">
        <f>+VLOOKUP(E17,Participants!$A$1:$F$1000,5,FALSE)</f>
        <v xml:space="preserve">F </v>
      </c>
      <c r="I17" s="50">
        <f>+VLOOKUP(E17,Participants!$A$1:$F$1000,3,FALSE)</f>
        <v>7</v>
      </c>
      <c r="J17" s="50" t="str">
        <f>+VLOOKUP(E17,Participants!$A$1:$G$1000,7,FALSE)</f>
        <v>VARSITY GIRLS</v>
      </c>
      <c r="K17" s="50">
        <f t="shared" si="0"/>
        <v>13</v>
      </c>
      <c r="L17" s="54"/>
    </row>
    <row r="18" spans="1:25" ht="14.25" customHeight="1">
      <c r="A18" s="55"/>
      <c r="B18" s="56"/>
      <c r="C18" s="57"/>
      <c r="E18" s="58"/>
    </row>
    <row r="19" spans="1:25" ht="14.25" customHeight="1">
      <c r="A19" s="55"/>
      <c r="B19" s="56"/>
      <c r="C19" s="57"/>
      <c r="E19" s="58"/>
    </row>
    <row r="20" spans="1:25" ht="14.25" customHeight="1">
      <c r="A20" s="55"/>
      <c r="B20" s="56"/>
      <c r="C20" s="57"/>
      <c r="E20" s="58"/>
    </row>
    <row r="21" spans="1:25" ht="14.25" customHeight="1">
      <c r="B21" s="59" t="s">
        <v>8</v>
      </c>
      <c r="C21" s="59" t="s">
        <v>15</v>
      </c>
      <c r="D21" s="59" t="s">
        <v>18</v>
      </c>
      <c r="E21" s="60" t="s">
        <v>21</v>
      </c>
      <c r="F21" s="59" t="s">
        <v>24</v>
      </c>
      <c r="G21" s="59" t="s">
        <v>27</v>
      </c>
      <c r="H21" s="59" t="s">
        <v>30</v>
      </c>
      <c r="I21" s="59" t="s">
        <v>33</v>
      </c>
      <c r="J21" s="59" t="s">
        <v>36</v>
      </c>
      <c r="K21" s="59" t="s">
        <v>39</v>
      </c>
      <c r="L21" s="59" t="s">
        <v>44</v>
      </c>
      <c r="M21" s="59" t="s">
        <v>47</v>
      </c>
      <c r="N21" s="59" t="s">
        <v>50</v>
      </c>
      <c r="O21" s="59" t="s">
        <v>53</v>
      </c>
      <c r="P21" s="59" t="s">
        <v>10</v>
      </c>
      <c r="Q21" s="59" t="s">
        <v>61</v>
      </c>
      <c r="R21" s="59" t="s">
        <v>67</v>
      </c>
      <c r="S21" s="59" t="s">
        <v>70</v>
      </c>
      <c r="T21" s="59" t="s">
        <v>73</v>
      </c>
      <c r="U21" s="59" t="s">
        <v>76</v>
      </c>
      <c r="V21" s="59" t="s">
        <v>79</v>
      </c>
      <c r="W21" s="59" t="s">
        <v>64</v>
      </c>
      <c r="X21" s="59" t="s">
        <v>82</v>
      </c>
      <c r="Y21" s="59" t="s">
        <v>688</v>
      </c>
    </row>
    <row r="22" spans="1:25" ht="14.25" customHeight="1">
      <c r="A22" s="61" t="s">
        <v>168</v>
      </c>
      <c r="B22" s="61">
        <f t="shared" ref="B22:K23" si="1">+SUMIFS($L$2:$L$17,$J$2:$J$17,$A22,$G$2:$G$17,B$21)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10</v>
      </c>
      <c r="H22" s="61">
        <f t="shared" si="1"/>
        <v>0</v>
      </c>
      <c r="I22" s="61">
        <f t="shared" si="1"/>
        <v>18</v>
      </c>
      <c r="J22" s="61">
        <f t="shared" si="1"/>
        <v>0</v>
      </c>
      <c r="K22" s="61">
        <f t="shared" si="1"/>
        <v>0</v>
      </c>
      <c r="L22" s="61">
        <f t="shared" ref="L22:X23" si="2">+SUMIFS($L$2:$L$17,$J$2:$J$17,$A22,$G$2:$G$17,L$21)</f>
        <v>0</v>
      </c>
      <c r="M22" s="61">
        <f t="shared" si="2"/>
        <v>0</v>
      </c>
      <c r="N22" s="61">
        <f t="shared" si="2"/>
        <v>0</v>
      </c>
      <c r="O22" s="61">
        <f t="shared" si="2"/>
        <v>1</v>
      </c>
      <c r="P22" s="61">
        <f t="shared" si="2"/>
        <v>2</v>
      </c>
      <c r="Q22" s="61">
        <f t="shared" si="2"/>
        <v>0</v>
      </c>
      <c r="R22" s="61">
        <f t="shared" si="2"/>
        <v>0</v>
      </c>
      <c r="S22" s="61">
        <f t="shared" si="2"/>
        <v>0</v>
      </c>
      <c r="T22" s="61">
        <f t="shared" si="2"/>
        <v>0</v>
      </c>
      <c r="U22" s="61">
        <f t="shared" si="2"/>
        <v>8</v>
      </c>
      <c r="V22" s="61">
        <f t="shared" si="2"/>
        <v>0</v>
      </c>
      <c r="W22" s="61">
        <f t="shared" si="2"/>
        <v>0</v>
      </c>
      <c r="X22" s="61">
        <f t="shared" si="2"/>
        <v>0</v>
      </c>
      <c r="Y22" s="61">
        <f t="shared" ref="Y22:Y23" si="3">SUM(B22:X22)</f>
        <v>39</v>
      </c>
    </row>
    <row r="23" spans="1:25" ht="14.25" customHeight="1">
      <c r="A23" s="61" t="s">
        <v>156</v>
      </c>
      <c r="B23" s="61">
        <f t="shared" si="1"/>
        <v>0</v>
      </c>
      <c r="C23" s="61">
        <f t="shared" si="1"/>
        <v>0</v>
      </c>
      <c r="D23" s="61">
        <f t="shared" si="1"/>
        <v>10</v>
      </c>
      <c r="E23" s="61">
        <f t="shared" si="1"/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61">
        <f t="shared" si="1"/>
        <v>8</v>
      </c>
      <c r="J23" s="61">
        <f t="shared" si="1"/>
        <v>0</v>
      </c>
      <c r="K23" s="61">
        <f t="shared" si="1"/>
        <v>0</v>
      </c>
      <c r="L23" s="61">
        <f t="shared" si="2"/>
        <v>0</v>
      </c>
      <c r="M23" s="61">
        <f t="shared" si="2"/>
        <v>0</v>
      </c>
      <c r="N23" s="61">
        <f t="shared" si="2"/>
        <v>0</v>
      </c>
      <c r="O23" s="61">
        <f t="shared" si="2"/>
        <v>0</v>
      </c>
      <c r="P23" s="61">
        <f t="shared" si="2"/>
        <v>0</v>
      </c>
      <c r="Q23" s="61">
        <f t="shared" si="2"/>
        <v>0</v>
      </c>
      <c r="R23" s="61">
        <f t="shared" si="2"/>
        <v>0</v>
      </c>
      <c r="S23" s="61">
        <f t="shared" si="2"/>
        <v>0</v>
      </c>
      <c r="T23" s="61">
        <f t="shared" si="2"/>
        <v>0</v>
      </c>
      <c r="U23" s="61">
        <f t="shared" si="2"/>
        <v>0</v>
      </c>
      <c r="V23" s="61">
        <f t="shared" si="2"/>
        <v>0</v>
      </c>
      <c r="W23" s="61">
        <f t="shared" si="2"/>
        <v>0</v>
      </c>
      <c r="X23" s="61">
        <f t="shared" si="2"/>
        <v>0</v>
      </c>
      <c r="Y23" s="61">
        <f t="shared" si="3"/>
        <v>18</v>
      </c>
    </row>
    <row r="24" spans="1:25" ht="14.25" customHeight="1">
      <c r="B24" s="56"/>
      <c r="C24" s="57"/>
      <c r="E24" s="58"/>
    </row>
    <row r="25" spans="1:25" ht="14.25" customHeight="1">
      <c r="B25" s="56"/>
      <c r="C25" s="6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5" ht="14.25" customHeight="1">
      <c r="B26" s="56"/>
      <c r="C26" s="6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5" ht="14.25" customHeight="1">
      <c r="B27" s="56"/>
      <c r="C27" s="6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5" ht="14.25" customHeight="1">
      <c r="B28" s="56"/>
      <c r="C28" s="57"/>
      <c r="E28" s="58"/>
    </row>
    <row r="29" spans="1:25" ht="14.25" customHeight="1">
      <c r="B29" s="56"/>
      <c r="C29" s="57"/>
      <c r="E29" s="58"/>
    </row>
    <row r="30" spans="1:25" ht="14.25" customHeight="1">
      <c r="B30" s="56"/>
      <c r="C30" s="57"/>
      <c r="E30" s="58"/>
    </row>
    <row r="31" spans="1:25" ht="14.25" customHeight="1">
      <c r="B31" s="56"/>
      <c r="C31" s="57"/>
      <c r="E31" s="58"/>
    </row>
    <row r="32" spans="1:25" ht="14.25" customHeight="1">
      <c r="B32" s="56"/>
      <c r="C32" s="57"/>
      <c r="E32" s="58"/>
    </row>
    <row r="33" spans="2:5" ht="14.25" customHeight="1">
      <c r="B33" s="56"/>
      <c r="C33" s="57"/>
      <c r="E33" s="58"/>
    </row>
    <row r="34" spans="2:5" ht="14.25" customHeight="1">
      <c r="B34" s="56"/>
      <c r="C34" s="57"/>
      <c r="E34" s="58"/>
    </row>
    <row r="35" spans="2:5" ht="14.25" customHeight="1">
      <c r="B35" s="56"/>
      <c r="C35" s="57"/>
      <c r="E35" s="58"/>
    </row>
    <row r="36" spans="2:5" ht="14.25" customHeight="1">
      <c r="B36" s="56"/>
      <c r="C36" s="57"/>
      <c r="E36" s="58"/>
    </row>
    <row r="37" spans="2:5" ht="14.25" customHeight="1">
      <c r="B37" s="56"/>
      <c r="C37" s="57"/>
      <c r="E37" s="58"/>
    </row>
    <row r="38" spans="2:5" ht="14.25" customHeight="1">
      <c r="B38" s="56"/>
      <c r="C38" s="57"/>
      <c r="E38" s="58"/>
    </row>
    <row r="39" spans="2:5" ht="14.25" customHeight="1">
      <c r="B39" s="56"/>
      <c r="C39" s="57"/>
      <c r="E39" s="58"/>
    </row>
    <row r="40" spans="2:5" ht="14.25" customHeight="1">
      <c r="B40" s="56"/>
      <c r="C40" s="57"/>
      <c r="E40" s="58"/>
    </row>
    <row r="41" spans="2:5" ht="14.25" customHeight="1">
      <c r="B41" s="56"/>
      <c r="C41" s="57"/>
      <c r="E41" s="58"/>
    </row>
    <row r="42" spans="2:5" ht="14.25" customHeight="1">
      <c r="B42" s="56"/>
      <c r="C42" s="57"/>
      <c r="E42" s="58"/>
    </row>
    <row r="43" spans="2:5" ht="14.25" customHeight="1">
      <c r="B43" s="56"/>
      <c r="C43" s="57"/>
      <c r="E43" s="58"/>
    </row>
    <row r="44" spans="2:5" ht="14.25" customHeight="1">
      <c r="B44" s="56"/>
      <c r="C44" s="57"/>
      <c r="E44" s="58"/>
    </row>
    <row r="45" spans="2:5" ht="14.25" customHeight="1">
      <c r="B45" s="56"/>
      <c r="C45" s="57"/>
      <c r="E45" s="58"/>
    </row>
    <row r="46" spans="2:5" ht="14.25" customHeight="1">
      <c r="B46" s="56"/>
      <c r="C46" s="57"/>
      <c r="E46" s="58"/>
    </row>
    <row r="47" spans="2:5" ht="14.25" customHeight="1">
      <c r="B47" s="56"/>
      <c r="C47" s="57"/>
      <c r="E47" s="58"/>
    </row>
    <row r="48" spans="2:5" ht="14.25" customHeight="1">
      <c r="B48" s="56"/>
      <c r="C48" s="57"/>
      <c r="E48" s="58"/>
    </row>
    <row r="49" spans="2:5" ht="14.25" customHeight="1">
      <c r="B49" s="56"/>
      <c r="C49" s="57"/>
      <c r="E49" s="58"/>
    </row>
    <row r="50" spans="2:5" ht="14.25" customHeight="1">
      <c r="B50" s="56"/>
      <c r="C50" s="57"/>
      <c r="E50" s="58"/>
    </row>
    <row r="51" spans="2:5" ht="14.25" customHeight="1">
      <c r="B51" s="56"/>
      <c r="C51" s="57"/>
      <c r="E51" s="58"/>
    </row>
    <row r="52" spans="2:5" ht="14.25" customHeight="1">
      <c r="B52" s="56"/>
      <c r="C52" s="57"/>
      <c r="E52" s="58"/>
    </row>
    <row r="53" spans="2:5" ht="14.25" customHeight="1">
      <c r="B53" s="56"/>
      <c r="C53" s="57"/>
      <c r="E53" s="58"/>
    </row>
    <row r="54" spans="2:5" ht="14.25" customHeight="1">
      <c r="B54" s="56"/>
      <c r="C54" s="57"/>
      <c r="E54" s="58"/>
    </row>
    <row r="55" spans="2:5" ht="14.25" customHeight="1">
      <c r="B55" s="56"/>
      <c r="C55" s="57"/>
      <c r="E55" s="58"/>
    </row>
    <row r="56" spans="2:5" ht="14.25" customHeight="1">
      <c r="B56" s="56"/>
      <c r="C56" s="57"/>
      <c r="E56" s="58"/>
    </row>
    <row r="57" spans="2:5" ht="14.25" customHeight="1">
      <c r="B57" s="56"/>
      <c r="C57" s="57"/>
      <c r="E57" s="58"/>
    </row>
    <row r="58" spans="2:5" ht="14.25" customHeight="1">
      <c r="B58" s="56"/>
      <c r="C58" s="57"/>
      <c r="E58" s="58"/>
    </row>
    <row r="59" spans="2:5" ht="14.25" customHeight="1">
      <c r="B59" s="56"/>
      <c r="C59" s="57"/>
      <c r="E59" s="58"/>
    </row>
    <row r="60" spans="2:5" ht="14.25" customHeight="1">
      <c r="B60" s="56"/>
      <c r="C60" s="57"/>
      <c r="E60" s="58"/>
    </row>
    <row r="61" spans="2:5" ht="14.25" customHeight="1">
      <c r="B61" s="56"/>
      <c r="C61" s="57"/>
      <c r="E61" s="58"/>
    </row>
    <row r="62" spans="2:5" ht="14.25" customHeight="1">
      <c r="B62" s="56"/>
      <c r="C62" s="57"/>
      <c r="E62" s="58"/>
    </row>
    <row r="63" spans="2:5" ht="14.25" customHeight="1">
      <c r="B63" s="56"/>
      <c r="C63" s="57"/>
      <c r="E63" s="58"/>
    </row>
    <row r="64" spans="2:5" ht="14.25" customHeight="1">
      <c r="B64" s="56"/>
      <c r="C64" s="57"/>
      <c r="E64" s="58"/>
    </row>
    <row r="65" spans="2:5" ht="14.25" customHeight="1">
      <c r="B65" s="56"/>
      <c r="C65" s="57"/>
      <c r="E65" s="58"/>
    </row>
    <row r="66" spans="2:5" ht="14.25" customHeight="1">
      <c r="B66" s="56"/>
      <c r="C66" s="57"/>
      <c r="E66" s="58"/>
    </row>
    <row r="67" spans="2:5" ht="14.25" customHeight="1">
      <c r="B67" s="56"/>
      <c r="C67" s="57"/>
      <c r="E67" s="58"/>
    </row>
    <row r="68" spans="2:5" ht="14.25" customHeight="1">
      <c r="B68" s="56"/>
      <c r="C68" s="57"/>
      <c r="E68" s="58"/>
    </row>
    <row r="69" spans="2:5" ht="14.25" customHeight="1">
      <c r="B69" s="56"/>
      <c r="C69" s="57"/>
      <c r="E69" s="58"/>
    </row>
    <row r="70" spans="2:5" ht="14.25" customHeight="1">
      <c r="B70" s="56"/>
      <c r="C70" s="57"/>
      <c r="E70" s="58"/>
    </row>
    <row r="71" spans="2:5" ht="14.25" customHeight="1">
      <c r="B71" s="56"/>
      <c r="C71" s="57"/>
      <c r="E71" s="58"/>
    </row>
    <row r="72" spans="2:5" ht="14.25" customHeight="1">
      <c r="B72" s="56"/>
      <c r="C72" s="57"/>
      <c r="E72" s="58"/>
    </row>
    <row r="73" spans="2:5" ht="14.25" customHeight="1">
      <c r="B73" s="56"/>
      <c r="C73" s="57"/>
      <c r="E73" s="58"/>
    </row>
    <row r="74" spans="2:5" ht="14.25" customHeight="1">
      <c r="B74" s="56"/>
      <c r="C74" s="57"/>
      <c r="E74" s="58"/>
    </row>
    <row r="75" spans="2:5" ht="14.25" customHeight="1">
      <c r="B75" s="56"/>
      <c r="C75" s="57"/>
      <c r="E75" s="58"/>
    </row>
    <row r="76" spans="2:5" ht="14.25" customHeight="1">
      <c r="B76" s="56"/>
      <c r="C76" s="57"/>
      <c r="E76" s="58"/>
    </row>
    <row r="77" spans="2:5" ht="14.25" customHeight="1">
      <c r="B77" s="56"/>
      <c r="C77" s="57"/>
      <c r="E77" s="58"/>
    </row>
    <row r="78" spans="2:5" ht="14.25" customHeight="1">
      <c r="B78" s="56"/>
      <c r="C78" s="57"/>
      <c r="E78" s="58"/>
    </row>
    <row r="79" spans="2:5" ht="14.25" customHeight="1">
      <c r="B79" s="56"/>
      <c r="C79" s="57"/>
      <c r="E79" s="58"/>
    </row>
    <row r="80" spans="2:5" ht="14.25" customHeight="1">
      <c r="B80" s="56"/>
      <c r="C80" s="57"/>
      <c r="E80" s="58"/>
    </row>
    <row r="81" spans="2:5" ht="14.25" customHeight="1">
      <c r="B81" s="56"/>
      <c r="C81" s="57"/>
      <c r="E81" s="58"/>
    </row>
    <row r="82" spans="2:5" ht="14.25" customHeight="1">
      <c r="B82" s="56"/>
      <c r="C82" s="57"/>
      <c r="E82" s="58"/>
    </row>
    <row r="83" spans="2:5" ht="14.25" customHeight="1">
      <c r="B83" s="56"/>
      <c r="C83" s="57"/>
      <c r="E83" s="58"/>
    </row>
    <row r="84" spans="2:5" ht="14.25" customHeight="1">
      <c r="B84" s="56"/>
      <c r="C84" s="57"/>
      <c r="E84" s="58"/>
    </row>
    <row r="85" spans="2:5" ht="14.25" customHeight="1">
      <c r="B85" s="56"/>
      <c r="C85" s="57"/>
      <c r="E85" s="58"/>
    </row>
    <row r="86" spans="2:5" ht="14.25" customHeight="1">
      <c r="B86" s="56"/>
      <c r="C86" s="57"/>
      <c r="E86" s="58"/>
    </row>
    <row r="87" spans="2:5" ht="14.25" customHeight="1">
      <c r="B87" s="56"/>
      <c r="C87" s="57"/>
      <c r="E87" s="58"/>
    </row>
    <row r="88" spans="2:5" ht="14.25" customHeight="1">
      <c r="B88" s="56"/>
      <c r="C88" s="57"/>
      <c r="E88" s="58"/>
    </row>
    <row r="89" spans="2:5" ht="14.25" customHeight="1">
      <c r="B89" s="56"/>
      <c r="C89" s="57"/>
      <c r="E89" s="58"/>
    </row>
    <row r="90" spans="2:5" ht="14.25" customHeight="1">
      <c r="B90" s="56"/>
      <c r="C90" s="57"/>
      <c r="E90" s="58"/>
    </row>
    <row r="91" spans="2:5" ht="14.25" customHeight="1">
      <c r="B91" s="56"/>
      <c r="C91" s="57"/>
      <c r="E91" s="58"/>
    </row>
    <row r="92" spans="2:5" ht="14.25" customHeight="1">
      <c r="B92" s="56"/>
      <c r="C92" s="57"/>
      <c r="E92" s="58"/>
    </row>
    <row r="93" spans="2:5" ht="14.25" customHeight="1">
      <c r="B93" s="56"/>
      <c r="C93" s="57"/>
      <c r="E93" s="58"/>
    </row>
    <row r="94" spans="2:5" ht="14.25" customHeight="1">
      <c r="B94" s="56"/>
      <c r="C94" s="57"/>
      <c r="E94" s="58"/>
    </row>
    <row r="95" spans="2:5" ht="14.25" customHeight="1">
      <c r="B95" s="56"/>
      <c r="C95" s="57"/>
      <c r="E95" s="58"/>
    </row>
    <row r="96" spans="2:5" ht="14.25" customHeight="1">
      <c r="B96" s="56"/>
      <c r="C96" s="57"/>
      <c r="E96" s="58"/>
    </row>
    <row r="97" spans="2:5" ht="14.25" customHeight="1">
      <c r="B97" s="56"/>
      <c r="C97" s="57"/>
      <c r="E97" s="58"/>
    </row>
    <row r="98" spans="2:5" ht="14.25" customHeight="1">
      <c r="B98" s="56"/>
      <c r="C98" s="57"/>
      <c r="E98" s="58"/>
    </row>
    <row r="99" spans="2:5" ht="14.25" customHeight="1">
      <c r="B99" s="56"/>
      <c r="C99" s="57"/>
      <c r="E99" s="58"/>
    </row>
    <row r="100" spans="2:5" ht="14.25" customHeight="1">
      <c r="B100" s="56"/>
      <c r="C100" s="57"/>
      <c r="E100" s="58"/>
    </row>
    <row r="101" spans="2:5" ht="14.25" customHeight="1">
      <c r="B101" s="56"/>
      <c r="C101" s="57"/>
      <c r="E101" s="58"/>
    </row>
    <row r="102" spans="2:5" ht="14.25" customHeight="1">
      <c r="B102" s="56"/>
      <c r="C102" s="57"/>
      <c r="E102" s="58"/>
    </row>
    <row r="103" spans="2:5" ht="14.25" customHeight="1">
      <c r="B103" s="56"/>
      <c r="C103" s="57"/>
      <c r="E103" s="58"/>
    </row>
    <row r="104" spans="2:5" ht="14.25" customHeight="1">
      <c r="B104" s="56"/>
      <c r="C104" s="57"/>
      <c r="E104" s="58"/>
    </row>
    <row r="105" spans="2:5" ht="14.25" customHeight="1">
      <c r="B105" s="56"/>
      <c r="C105" s="57"/>
      <c r="E105" s="58"/>
    </row>
    <row r="106" spans="2:5" ht="14.25" customHeight="1">
      <c r="B106" s="56"/>
      <c r="C106" s="57"/>
      <c r="E106" s="58"/>
    </row>
    <row r="107" spans="2:5" ht="14.25" customHeight="1">
      <c r="B107" s="56"/>
      <c r="C107" s="57"/>
      <c r="E107" s="58"/>
    </row>
    <row r="108" spans="2:5" ht="14.25" customHeight="1">
      <c r="B108" s="56"/>
      <c r="C108" s="57"/>
      <c r="E108" s="58"/>
    </row>
    <row r="109" spans="2:5" ht="14.25" customHeight="1">
      <c r="B109" s="56"/>
      <c r="C109" s="57"/>
      <c r="E109" s="58"/>
    </row>
    <row r="110" spans="2:5" ht="14.25" customHeight="1">
      <c r="B110" s="56"/>
      <c r="C110" s="57"/>
      <c r="E110" s="58"/>
    </row>
    <row r="111" spans="2:5" ht="14.25" customHeight="1">
      <c r="B111" s="56"/>
      <c r="C111" s="57"/>
      <c r="E111" s="58"/>
    </row>
    <row r="112" spans="2:5" ht="14.25" customHeight="1">
      <c r="B112" s="56"/>
      <c r="C112" s="57"/>
      <c r="E112" s="58"/>
    </row>
    <row r="113" spans="2:5" ht="14.25" customHeight="1">
      <c r="B113" s="56"/>
      <c r="C113" s="57"/>
      <c r="E113" s="58"/>
    </row>
    <row r="114" spans="2:5" ht="14.25" customHeight="1">
      <c r="B114" s="56"/>
      <c r="C114" s="57"/>
      <c r="E114" s="58"/>
    </row>
    <row r="115" spans="2:5" ht="14.25" customHeight="1">
      <c r="B115" s="56"/>
      <c r="C115" s="57"/>
      <c r="E115" s="58"/>
    </row>
    <row r="116" spans="2:5" ht="14.25" customHeight="1">
      <c r="B116" s="56"/>
      <c r="C116" s="57"/>
      <c r="E116" s="58"/>
    </row>
    <row r="117" spans="2:5" ht="14.25" customHeight="1">
      <c r="B117" s="56"/>
      <c r="C117" s="57"/>
      <c r="E117" s="58"/>
    </row>
    <row r="118" spans="2:5" ht="14.25" customHeight="1">
      <c r="B118" s="56"/>
      <c r="C118" s="57"/>
      <c r="E118" s="58"/>
    </row>
    <row r="119" spans="2:5" ht="14.25" customHeight="1">
      <c r="B119" s="56"/>
      <c r="C119" s="57"/>
      <c r="E119" s="58"/>
    </row>
    <row r="120" spans="2:5" ht="14.25" customHeight="1">
      <c r="B120" s="56"/>
      <c r="C120" s="57"/>
      <c r="E120" s="58"/>
    </row>
    <row r="121" spans="2:5" ht="14.25" customHeight="1">
      <c r="B121" s="56"/>
      <c r="C121" s="57"/>
      <c r="E121" s="58"/>
    </row>
    <row r="122" spans="2:5" ht="14.25" customHeight="1">
      <c r="B122" s="56"/>
      <c r="C122" s="57"/>
      <c r="E122" s="58"/>
    </row>
    <row r="123" spans="2:5" ht="14.25" customHeight="1">
      <c r="B123" s="56"/>
      <c r="C123" s="57"/>
      <c r="E123" s="58"/>
    </row>
    <row r="124" spans="2:5" ht="14.25" customHeight="1">
      <c r="B124" s="56"/>
      <c r="C124" s="57"/>
      <c r="E124" s="58"/>
    </row>
    <row r="125" spans="2:5" ht="14.25" customHeight="1">
      <c r="B125" s="56"/>
      <c r="C125" s="57"/>
      <c r="E125" s="58"/>
    </row>
    <row r="126" spans="2:5" ht="14.25" customHeight="1">
      <c r="B126" s="56"/>
      <c r="C126" s="57"/>
      <c r="E126" s="58"/>
    </row>
    <row r="127" spans="2:5" ht="14.25" customHeight="1">
      <c r="B127" s="56"/>
      <c r="C127" s="57"/>
      <c r="E127" s="58"/>
    </row>
    <row r="128" spans="2:5" ht="14.25" customHeight="1">
      <c r="B128" s="56"/>
      <c r="C128" s="57"/>
      <c r="E128" s="58"/>
    </row>
    <row r="129" spans="2:5" ht="14.25" customHeight="1">
      <c r="B129" s="56"/>
      <c r="C129" s="57"/>
      <c r="E129" s="58"/>
    </row>
    <row r="130" spans="2:5" ht="14.25" customHeight="1">
      <c r="B130" s="56"/>
      <c r="C130" s="57"/>
      <c r="E130" s="58"/>
    </row>
    <row r="131" spans="2:5" ht="14.25" customHeight="1">
      <c r="B131" s="56"/>
      <c r="C131" s="57"/>
      <c r="E131" s="58"/>
    </row>
    <row r="132" spans="2:5" ht="14.25" customHeight="1">
      <c r="B132" s="56"/>
      <c r="C132" s="57"/>
      <c r="E132" s="58"/>
    </row>
    <row r="133" spans="2:5" ht="14.25" customHeight="1">
      <c r="B133" s="56"/>
      <c r="C133" s="57"/>
      <c r="E133" s="58"/>
    </row>
    <row r="134" spans="2:5" ht="14.25" customHeight="1">
      <c r="B134" s="56"/>
      <c r="C134" s="57"/>
      <c r="E134" s="58"/>
    </row>
    <row r="135" spans="2:5" ht="14.25" customHeight="1">
      <c r="B135" s="56"/>
      <c r="C135" s="57"/>
      <c r="E135" s="58"/>
    </row>
    <row r="136" spans="2:5" ht="14.25" customHeight="1">
      <c r="B136" s="56"/>
      <c r="C136" s="57"/>
      <c r="E136" s="58"/>
    </row>
    <row r="137" spans="2:5" ht="14.25" customHeight="1">
      <c r="B137" s="56"/>
      <c r="C137" s="57"/>
      <c r="E137" s="58"/>
    </row>
    <row r="138" spans="2:5" ht="14.25" customHeight="1">
      <c r="B138" s="56"/>
      <c r="C138" s="57"/>
      <c r="E138" s="58"/>
    </row>
    <row r="139" spans="2:5" ht="14.25" customHeight="1">
      <c r="B139" s="56"/>
      <c r="C139" s="57"/>
      <c r="E139" s="58"/>
    </row>
    <row r="140" spans="2:5" ht="14.25" customHeight="1">
      <c r="B140" s="56"/>
      <c r="C140" s="57"/>
      <c r="E140" s="58"/>
    </row>
    <row r="141" spans="2:5" ht="14.25" customHeight="1">
      <c r="B141" s="56"/>
      <c r="C141" s="57"/>
      <c r="E141" s="58"/>
    </row>
    <row r="142" spans="2:5" ht="14.25" customHeight="1">
      <c r="B142" s="56"/>
      <c r="C142" s="57"/>
      <c r="E142" s="58"/>
    </row>
    <row r="143" spans="2:5" ht="14.25" customHeight="1">
      <c r="B143" s="56"/>
      <c r="C143" s="57"/>
      <c r="E143" s="58"/>
    </row>
    <row r="144" spans="2:5" ht="14.25" customHeight="1">
      <c r="B144" s="56"/>
      <c r="C144" s="57"/>
      <c r="E144" s="58"/>
    </row>
    <row r="145" spans="2:5" ht="14.25" customHeight="1">
      <c r="B145" s="56"/>
      <c r="C145" s="57"/>
      <c r="E145" s="58"/>
    </row>
    <row r="146" spans="2:5" ht="14.25" customHeight="1">
      <c r="B146" s="56"/>
      <c r="C146" s="57"/>
      <c r="E146" s="58"/>
    </row>
    <row r="147" spans="2:5" ht="14.25" customHeight="1">
      <c r="B147" s="56"/>
      <c r="C147" s="57"/>
      <c r="E147" s="58"/>
    </row>
    <row r="148" spans="2:5" ht="14.25" customHeight="1">
      <c r="B148" s="56"/>
      <c r="C148" s="57"/>
      <c r="E148" s="58"/>
    </row>
    <row r="149" spans="2:5" ht="14.25" customHeight="1">
      <c r="B149" s="56"/>
      <c r="C149" s="57"/>
      <c r="E149" s="58"/>
    </row>
    <row r="150" spans="2:5" ht="14.25" customHeight="1">
      <c r="B150" s="56"/>
      <c r="C150" s="57"/>
      <c r="E150" s="58"/>
    </row>
    <row r="151" spans="2:5" ht="14.25" customHeight="1">
      <c r="B151" s="56"/>
      <c r="C151" s="57"/>
      <c r="E151" s="58"/>
    </row>
    <row r="152" spans="2:5" ht="14.25" customHeight="1">
      <c r="B152" s="56"/>
      <c r="C152" s="57"/>
      <c r="E152" s="58"/>
    </row>
    <row r="153" spans="2:5" ht="14.25" customHeight="1">
      <c r="B153" s="56"/>
      <c r="C153" s="57"/>
      <c r="E153" s="58"/>
    </row>
    <row r="154" spans="2:5" ht="14.25" customHeight="1">
      <c r="B154" s="56"/>
      <c r="C154" s="57"/>
      <c r="E154" s="58"/>
    </row>
    <row r="155" spans="2:5" ht="14.25" customHeight="1">
      <c r="B155" s="56"/>
      <c r="C155" s="57"/>
      <c r="E155" s="58"/>
    </row>
    <row r="156" spans="2:5" ht="14.25" customHeight="1">
      <c r="B156" s="56"/>
      <c r="C156" s="57"/>
      <c r="E156" s="58"/>
    </row>
    <row r="157" spans="2:5" ht="14.25" customHeight="1">
      <c r="B157" s="56"/>
      <c r="C157" s="57"/>
      <c r="E157" s="58"/>
    </row>
    <row r="158" spans="2:5" ht="14.25" customHeight="1">
      <c r="B158" s="56"/>
      <c r="C158" s="57"/>
      <c r="E158" s="58"/>
    </row>
    <row r="159" spans="2:5" ht="14.25" customHeight="1">
      <c r="B159" s="56"/>
      <c r="C159" s="57"/>
      <c r="E159" s="58"/>
    </row>
    <row r="160" spans="2:5" ht="14.25" customHeight="1">
      <c r="B160" s="56"/>
      <c r="C160" s="57"/>
      <c r="E160" s="58"/>
    </row>
    <row r="161" spans="2:5" ht="14.25" customHeight="1">
      <c r="B161" s="56"/>
      <c r="C161" s="57"/>
      <c r="E161" s="58"/>
    </row>
    <row r="162" spans="2:5" ht="14.25" customHeight="1">
      <c r="B162" s="56"/>
      <c r="C162" s="57"/>
      <c r="E162" s="58"/>
    </row>
    <row r="163" spans="2:5" ht="14.25" customHeight="1">
      <c r="B163" s="56"/>
      <c r="C163" s="57"/>
      <c r="E163" s="58"/>
    </row>
    <row r="164" spans="2:5" ht="14.25" customHeight="1">
      <c r="B164" s="56"/>
      <c r="C164" s="57"/>
      <c r="E164" s="58"/>
    </row>
    <row r="165" spans="2:5" ht="14.25" customHeight="1">
      <c r="B165" s="56"/>
      <c r="C165" s="57"/>
      <c r="E165" s="58"/>
    </row>
    <row r="166" spans="2:5" ht="14.25" customHeight="1">
      <c r="B166" s="56"/>
      <c r="C166" s="57"/>
      <c r="E166" s="58"/>
    </row>
    <row r="167" spans="2:5" ht="14.25" customHeight="1">
      <c r="B167" s="56"/>
      <c r="C167" s="57"/>
      <c r="E167" s="58"/>
    </row>
    <row r="168" spans="2:5" ht="14.25" customHeight="1">
      <c r="B168" s="56"/>
      <c r="C168" s="57"/>
      <c r="E168" s="58"/>
    </row>
    <row r="169" spans="2:5" ht="14.25" customHeight="1">
      <c r="B169" s="56"/>
      <c r="C169" s="57"/>
      <c r="E169" s="58"/>
    </row>
    <row r="170" spans="2:5" ht="14.25" customHeight="1">
      <c r="B170" s="56"/>
      <c r="C170" s="57"/>
      <c r="E170" s="58"/>
    </row>
    <row r="171" spans="2:5" ht="14.25" customHeight="1">
      <c r="B171" s="56"/>
      <c r="C171" s="57"/>
      <c r="E171" s="58"/>
    </row>
    <row r="172" spans="2:5" ht="14.25" customHeight="1">
      <c r="B172" s="56"/>
      <c r="C172" s="57"/>
      <c r="E172" s="58"/>
    </row>
    <row r="173" spans="2:5" ht="14.25" customHeight="1">
      <c r="B173" s="56"/>
      <c r="C173" s="57"/>
      <c r="E173" s="58"/>
    </row>
    <row r="174" spans="2:5" ht="14.25" customHeight="1">
      <c r="B174" s="56"/>
      <c r="C174" s="57"/>
      <c r="E174" s="58"/>
    </row>
    <row r="175" spans="2:5" ht="14.25" customHeight="1">
      <c r="B175" s="56"/>
      <c r="C175" s="57"/>
      <c r="E175" s="58"/>
    </row>
    <row r="176" spans="2:5" ht="14.25" customHeight="1">
      <c r="B176" s="56"/>
      <c r="C176" s="57"/>
      <c r="E176" s="58"/>
    </row>
    <row r="177" spans="2:5" ht="14.25" customHeight="1">
      <c r="B177" s="56"/>
      <c r="C177" s="57"/>
      <c r="E177" s="58"/>
    </row>
    <row r="178" spans="2:5" ht="14.25" customHeight="1">
      <c r="B178" s="56"/>
      <c r="C178" s="57"/>
      <c r="E178" s="58"/>
    </row>
    <row r="179" spans="2:5" ht="14.25" customHeight="1">
      <c r="B179" s="56"/>
      <c r="C179" s="57"/>
      <c r="E179" s="58"/>
    </row>
    <row r="180" spans="2:5" ht="14.25" customHeight="1">
      <c r="B180" s="56"/>
      <c r="C180" s="57"/>
      <c r="E180" s="58"/>
    </row>
    <row r="181" spans="2:5" ht="14.25" customHeight="1">
      <c r="B181" s="56"/>
      <c r="C181" s="57"/>
      <c r="E181" s="58"/>
    </row>
    <row r="182" spans="2:5" ht="14.25" customHeight="1">
      <c r="B182" s="56"/>
      <c r="C182" s="57"/>
      <c r="E182" s="58"/>
    </row>
    <row r="183" spans="2:5" ht="14.25" customHeight="1">
      <c r="B183" s="56"/>
      <c r="C183" s="57"/>
      <c r="E183" s="58"/>
    </row>
    <row r="184" spans="2:5" ht="14.25" customHeight="1">
      <c r="B184" s="56"/>
      <c r="C184" s="57"/>
      <c r="E184" s="58"/>
    </row>
    <row r="185" spans="2:5" ht="14.25" customHeight="1">
      <c r="B185" s="56"/>
      <c r="C185" s="57"/>
      <c r="E185" s="58"/>
    </row>
    <row r="186" spans="2:5" ht="14.25" customHeight="1">
      <c r="B186" s="56"/>
      <c r="C186" s="57"/>
      <c r="E186" s="58"/>
    </row>
    <row r="187" spans="2:5" ht="14.25" customHeight="1">
      <c r="B187" s="56"/>
      <c r="C187" s="57"/>
      <c r="E187" s="58"/>
    </row>
    <row r="188" spans="2:5" ht="14.25" customHeight="1">
      <c r="B188" s="56"/>
      <c r="C188" s="57"/>
      <c r="E188" s="58"/>
    </row>
    <row r="189" spans="2:5" ht="14.25" customHeight="1">
      <c r="B189" s="56"/>
      <c r="C189" s="57"/>
      <c r="E189" s="58"/>
    </row>
    <row r="190" spans="2:5" ht="14.25" customHeight="1">
      <c r="B190" s="56"/>
      <c r="C190" s="57"/>
      <c r="E190" s="58"/>
    </row>
    <row r="191" spans="2:5" ht="14.25" customHeight="1">
      <c r="B191" s="56"/>
      <c r="C191" s="57"/>
      <c r="E191" s="58"/>
    </row>
    <row r="192" spans="2:5" ht="14.25" customHeight="1">
      <c r="B192" s="56"/>
      <c r="C192" s="57"/>
      <c r="E192" s="58"/>
    </row>
    <row r="193" spans="2:5" ht="14.25" customHeight="1">
      <c r="B193" s="56"/>
      <c r="C193" s="57"/>
      <c r="E193" s="58"/>
    </row>
    <row r="194" spans="2:5" ht="14.25" customHeight="1">
      <c r="B194" s="56"/>
      <c r="C194" s="57"/>
      <c r="E194" s="58"/>
    </row>
    <row r="195" spans="2:5" ht="14.25" customHeight="1">
      <c r="B195" s="56"/>
      <c r="C195" s="57"/>
      <c r="E195" s="58"/>
    </row>
    <row r="196" spans="2:5" ht="14.25" customHeight="1">
      <c r="B196" s="56"/>
      <c r="C196" s="57"/>
      <c r="E196" s="58"/>
    </row>
    <row r="197" spans="2:5" ht="14.25" customHeight="1">
      <c r="B197" s="56"/>
      <c r="C197" s="57"/>
      <c r="E197" s="58"/>
    </row>
    <row r="198" spans="2:5" ht="14.25" customHeight="1">
      <c r="B198" s="56"/>
      <c r="C198" s="57"/>
      <c r="E198" s="58"/>
    </row>
    <row r="199" spans="2:5" ht="14.25" customHeight="1">
      <c r="B199" s="56"/>
      <c r="C199" s="57"/>
      <c r="E199" s="58"/>
    </row>
    <row r="200" spans="2:5" ht="14.25" customHeight="1">
      <c r="B200" s="56"/>
      <c r="C200" s="57"/>
      <c r="E200" s="58"/>
    </row>
    <row r="201" spans="2:5" ht="14.25" customHeight="1">
      <c r="B201" s="56"/>
      <c r="C201" s="57"/>
      <c r="E201" s="58"/>
    </row>
    <row r="202" spans="2:5" ht="14.25" customHeight="1">
      <c r="B202" s="56"/>
      <c r="C202" s="57"/>
      <c r="E202" s="58"/>
    </row>
    <row r="203" spans="2:5" ht="14.25" customHeight="1">
      <c r="B203" s="56"/>
      <c r="C203" s="57"/>
      <c r="E203" s="58"/>
    </row>
    <row r="204" spans="2:5" ht="14.25" customHeight="1">
      <c r="B204" s="56"/>
      <c r="C204" s="57"/>
      <c r="E204" s="58"/>
    </row>
    <row r="205" spans="2:5" ht="14.25" customHeight="1">
      <c r="B205" s="56"/>
      <c r="C205" s="57"/>
      <c r="E205" s="58"/>
    </row>
    <row r="206" spans="2:5" ht="14.25" customHeight="1">
      <c r="B206" s="56"/>
      <c r="C206" s="57"/>
      <c r="E206" s="58"/>
    </row>
    <row r="207" spans="2:5" ht="14.25" customHeight="1">
      <c r="B207" s="56"/>
      <c r="C207" s="57"/>
      <c r="E207" s="58"/>
    </row>
    <row r="208" spans="2:5" ht="14.25" customHeight="1">
      <c r="B208" s="56"/>
      <c r="C208" s="57"/>
      <c r="E208" s="58"/>
    </row>
    <row r="209" spans="2:5" ht="14.25" customHeight="1">
      <c r="B209" s="56"/>
      <c r="C209" s="57"/>
      <c r="E209" s="58"/>
    </row>
    <row r="210" spans="2:5" ht="14.25" customHeight="1">
      <c r="B210" s="56"/>
      <c r="C210" s="57"/>
      <c r="E210" s="58"/>
    </row>
    <row r="211" spans="2:5" ht="14.25" customHeight="1">
      <c r="B211" s="56"/>
      <c r="C211" s="57"/>
      <c r="E211" s="58"/>
    </row>
    <row r="212" spans="2:5" ht="14.25" customHeight="1">
      <c r="B212" s="56"/>
      <c r="C212" s="57"/>
      <c r="E212" s="58"/>
    </row>
    <row r="213" spans="2:5" ht="14.25" customHeight="1">
      <c r="B213" s="56"/>
      <c r="C213" s="57"/>
      <c r="E213" s="58"/>
    </row>
    <row r="214" spans="2:5" ht="14.25" customHeight="1">
      <c r="B214" s="56"/>
      <c r="C214" s="57"/>
      <c r="E214" s="58"/>
    </row>
    <row r="215" spans="2:5" ht="14.25" customHeight="1">
      <c r="B215" s="56"/>
      <c r="C215" s="57"/>
      <c r="E215" s="58"/>
    </row>
    <row r="216" spans="2:5" ht="14.25" customHeight="1">
      <c r="B216" s="56"/>
      <c r="C216" s="57"/>
      <c r="E216" s="58"/>
    </row>
    <row r="217" spans="2:5" ht="14.25" customHeight="1">
      <c r="B217" s="56"/>
      <c r="C217" s="57"/>
      <c r="E217" s="58"/>
    </row>
    <row r="218" spans="2:5" ht="14.25" customHeight="1">
      <c r="B218" s="56"/>
      <c r="C218" s="57"/>
      <c r="E218" s="58"/>
    </row>
    <row r="219" spans="2:5" ht="14.25" customHeight="1">
      <c r="B219" s="56"/>
      <c r="C219" s="57"/>
      <c r="E219" s="58"/>
    </row>
    <row r="220" spans="2:5" ht="14.25" customHeight="1">
      <c r="B220" s="56"/>
      <c r="C220" s="57"/>
      <c r="E220" s="58"/>
    </row>
    <row r="221" spans="2:5" ht="14.25" customHeight="1">
      <c r="B221" s="56"/>
      <c r="C221" s="57"/>
      <c r="E221" s="58"/>
    </row>
    <row r="222" spans="2:5" ht="14.25" customHeight="1">
      <c r="B222" s="56"/>
      <c r="C222" s="57"/>
      <c r="E222" s="58"/>
    </row>
    <row r="223" spans="2:5" ht="14.25" customHeight="1">
      <c r="B223" s="56"/>
      <c r="C223" s="57"/>
      <c r="E223" s="58"/>
    </row>
    <row r="224" spans="2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</sheetData>
  <sortState xmlns:xlrd2="http://schemas.microsoft.com/office/spreadsheetml/2017/richdata2" ref="C2:J17">
    <sortCondition ref="J2:J17"/>
    <sortCondition ref="C2:C17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80"/>
  <sheetViews>
    <sheetView workbookViewId="0">
      <pane ySplit="1" topLeftCell="A191" activePane="bottomLeft" state="frozen"/>
      <selection pane="bottomLeft" activeCell="A189" sqref="A189:XFD189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5" t="s">
        <v>699</v>
      </c>
      <c r="B1" s="43" t="s">
        <v>680</v>
      </c>
      <c r="C1" s="44" t="s">
        <v>681</v>
      </c>
      <c r="D1" s="45" t="s">
        <v>682</v>
      </c>
      <c r="E1" s="45" t="s">
        <v>683</v>
      </c>
      <c r="F1" s="45" t="s">
        <v>1</v>
      </c>
      <c r="G1" s="45" t="s">
        <v>3</v>
      </c>
      <c r="H1" s="45" t="s">
        <v>684</v>
      </c>
      <c r="I1" s="45" t="s">
        <v>2</v>
      </c>
      <c r="J1" s="45" t="s">
        <v>5</v>
      </c>
      <c r="K1" s="45" t="s">
        <v>685</v>
      </c>
      <c r="L1" s="45" t="s">
        <v>686</v>
      </c>
    </row>
    <row r="2" spans="1:12" ht="14.25" customHeight="1">
      <c r="A2" s="85" t="s">
        <v>699</v>
      </c>
      <c r="B2" s="48">
        <v>13</v>
      </c>
      <c r="C2" s="48">
        <v>15.32</v>
      </c>
      <c r="D2" s="48">
        <v>3</v>
      </c>
      <c r="E2" s="51">
        <v>476</v>
      </c>
      <c r="F2" s="50" t="str">
        <f>+VLOOKUP(E2,Participants!$A$1:$F$1000,2,FALSE)</f>
        <v>Henry Woolley</v>
      </c>
      <c r="G2" s="50" t="str">
        <f>+VLOOKUP(E2,Participants!$A$1:$F$1000,4,FALSE)</f>
        <v>STT</v>
      </c>
      <c r="H2" s="50" t="str">
        <f>+VLOOKUP(E2,Participants!$A$1:$F$1000,5,FALSE)</f>
        <v>M</v>
      </c>
      <c r="I2" s="50">
        <f>+VLOOKUP(E2,Participants!$A$1:$F$1000,3,FALSE)</f>
        <v>4</v>
      </c>
      <c r="J2" s="50" t="str">
        <f>+VLOOKUP(E2,Participants!$A$1:$G$1000,7,FALSE)</f>
        <v>DEV BOYS</v>
      </c>
      <c r="K2" s="50">
        <v>1</v>
      </c>
      <c r="L2" s="50">
        <v>10</v>
      </c>
    </row>
    <row r="3" spans="1:12" ht="14.25" customHeight="1">
      <c r="A3" s="85" t="s">
        <v>699</v>
      </c>
      <c r="B3" s="53">
        <v>12</v>
      </c>
      <c r="C3" s="53">
        <v>16.05</v>
      </c>
      <c r="D3" s="53">
        <v>8</v>
      </c>
      <c r="E3" s="53">
        <v>1015</v>
      </c>
      <c r="F3" s="50" t="str">
        <f>+VLOOKUP(E3,Participants!$A$1:$F$1000,2,FALSE)</f>
        <v>Robbie Singer</v>
      </c>
      <c r="G3" s="50" t="str">
        <f>+VLOOKUP(E3,Participants!$A$1:$F$1000,4,FALSE)</f>
        <v>KIL</v>
      </c>
      <c r="H3" s="50" t="str">
        <f>+VLOOKUP(E3,Participants!$A$1:$F$1000,5,FALSE)</f>
        <v>M</v>
      </c>
      <c r="I3" s="50">
        <f>+VLOOKUP(E3,Participants!$A$1:$F$1000,3,FALSE)</f>
        <v>3</v>
      </c>
      <c r="J3" s="50" t="str">
        <f>+VLOOKUP(E3,Participants!$A$1:$G$1000,7,FALSE)</f>
        <v>DEV BOYS</v>
      </c>
      <c r="K3" s="54">
        <f>K2+1</f>
        <v>2</v>
      </c>
      <c r="L3" s="54">
        <v>8</v>
      </c>
    </row>
    <row r="4" spans="1:12" ht="14.25" customHeight="1">
      <c r="A4" s="85" t="s">
        <v>699</v>
      </c>
      <c r="B4" s="53">
        <v>12</v>
      </c>
      <c r="C4" s="53">
        <v>16.36</v>
      </c>
      <c r="D4" s="53">
        <v>1</v>
      </c>
      <c r="E4" s="53">
        <v>572</v>
      </c>
      <c r="F4" s="50" t="str">
        <f>+VLOOKUP(E4,Participants!$A$1:$F$1000,2,FALSE)</f>
        <v>Mason Moritz</v>
      </c>
      <c r="G4" s="50" t="str">
        <f>+VLOOKUP(E4,Participants!$A$1:$F$1000,4,FALSE)</f>
        <v>BFS</v>
      </c>
      <c r="H4" s="50" t="str">
        <f>+VLOOKUP(E4,Participants!$A$1:$F$1000,5,FALSE)</f>
        <v>M</v>
      </c>
      <c r="I4" s="50">
        <f>+VLOOKUP(E4,Participants!$A$1:$F$1000,3,FALSE)</f>
        <v>4</v>
      </c>
      <c r="J4" s="50" t="str">
        <f>+VLOOKUP(E4,Participants!$A$1:$G$1000,7,FALSE)</f>
        <v>DEV BOYS</v>
      </c>
      <c r="K4" s="54">
        <f t="shared" ref="K4:K32" si="0">K3+1</f>
        <v>3</v>
      </c>
      <c r="L4" s="54">
        <v>6</v>
      </c>
    </row>
    <row r="5" spans="1:12" ht="14.25" customHeight="1">
      <c r="A5" s="85" t="s">
        <v>699</v>
      </c>
      <c r="B5" s="48">
        <v>13</v>
      </c>
      <c r="C5" s="48">
        <v>16.82</v>
      </c>
      <c r="D5" s="48">
        <v>8</v>
      </c>
      <c r="E5" s="51">
        <v>461</v>
      </c>
      <c r="F5" s="50" t="str">
        <f>+VLOOKUP(E5,Participants!$A$1:$F$1000,2,FALSE)</f>
        <v>Christopher Barrett</v>
      </c>
      <c r="G5" s="50" t="str">
        <f>+VLOOKUP(E5,Participants!$A$1:$F$1000,4,FALSE)</f>
        <v>STT</v>
      </c>
      <c r="H5" s="50" t="str">
        <f>+VLOOKUP(E5,Participants!$A$1:$F$1000,5,FALSE)</f>
        <v>M</v>
      </c>
      <c r="I5" s="50">
        <f>+VLOOKUP(E5,Participants!$A$1:$F$1000,3,FALSE)</f>
        <v>4</v>
      </c>
      <c r="J5" s="50" t="str">
        <f>+VLOOKUP(E5,Participants!$A$1:$G$1000,7,FALSE)</f>
        <v>DEV BOYS</v>
      </c>
      <c r="K5" s="54">
        <f t="shared" si="0"/>
        <v>4</v>
      </c>
      <c r="L5" s="50">
        <v>5</v>
      </c>
    </row>
    <row r="6" spans="1:12" ht="14.25" customHeight="1">
      <c r="A6" s="85" t="s">
        <v>699</v>
      </c>
      <c r="B6" s="48">
        <v>13</v>
      </c>
      <c r="C6" s="48">
        <v>16.829999999999998</v>
      </c>
      <c r="D6" s="48">
        <v>4</v>
      </c>
      <c r="E6" s="51">
        <v>1017</v>
      </c>
      <c r="F6" s="50" t="str">
        <f>+VLOOKUP(E6,Participants!$A$1:$F$1000,2,FALSE)</f>
        <v>Ralph Deabrunzzo</v>
      </c>
      <c r="G6" s="50" t="str">
        <f>+VLOOKUP(E6,Participants!$A$1:$F$1000,4,FALSE)</f>
        <v>KIL</v>
      </c>
      <c r="H6" s="50" t="str">
        <f>+VLOOKUP(E6,Participants!$A$1:$F$1000,5,FALSE)</f>
        <v>M</v>
      </c>
      <c r="I6" s="50">
        <f>+VLOOKUP(E6,Participants!$A$1:$F$1000,3,FALSE)</f>
        <v>3</v>
      </c>
      <c r="J6" s="50" t="str">
        <f>+VLOOKUP(E6,Participants!$A$1:$G$1000,7,FALSE)</f>
        <v>DEV BOYS</v>
      </c>
      <c r="K6" s="54">
        <f t="shared" si="0"/>
        <v>5</v>
      </c>
      <c r="L6" s="50">
        <v>4</v>
      </c>
    </row>
    <row r="7" spans="1:12" ht="14.25" customHeight="1">
      <c r="A7" s="85" t="s">
        <v>699</v>
      </c>
      <c r="B7" s="48">
        <v>11</v>
      </c>
      <c r="C7" s="48">
        <v>16.87</v>
      </c>
      <c r="D7" s="48">
        <v>4</v>
      </c>
      <c r="E7" s="51">
        <v>561</v>
      </c>
      <c r="F7" s="50" t="str">
        <f>+VLOOKUP(E7,Participants!$A$1:$F$1000,2,FALSE)</f>
        <v>Cole Miller</v>
      </c>
      <c r="G7" s="50" t="str">
        <f>+VLOOKUP(E7,Participants!$A$1:$F$1000,4,FALSE)</f>
        <v>BFS</v>
      </c>
      <c r="H7" s="50" t="str">
        <f>+VLOOKUP(E7,Participants!$A$1:$F$1000,5,FALSE)</f>
        <v>M</v>
      </c>
      <c r="I7" s="50">
        <f>+VLOOKUP(E7,Participants!$A$1:$F$1000,3,FALSE)</f>
        <v>3</v>
      </c>
      <c r="J7" s="50" t="str">
        <f>+VLOOKUP(E7,Participants!$A$1:$G$1000,7,FALSE)</f>
        <v>DEV BOYS</v>
      </c>
      <c r="K7" s="54">
        <f t="shared" si="0"/>
        <v>6</v>
      </c>
      <c r="L7" s="50">
        <v>3</v>
      </c>
    </row>
    <row r="8" spans="1:12" ht="14.25" customHeight="1">
      <c r="A8" s="85" t="s">
        <v>699</v>
      </c>
      <c r="B8" s="53">
        <v>12</v>
      </c>
      <c r="C8" s="53">
        <v>16.899999999999999</v>
      </c>
      <c r="D8" s="53">
        <v>6</v>
      </c>
      <c r="E8" s="53">
        <v>1437</v>
      </c>
      <c r="F8" s="50" t="str">
        <f>+VLOOKUP(E8,Participants!$A$1:$F$1000,2,FALSE)</f>
        <v>lucas Stewart</v>
      </c>
      <c r="G8" s="50" t="str">
        <f>+VLOOKUP(E8,Participants!$A$1:$F$1000,4,FALSE)</f>
        <v>BCS</v>
      </c>
      <c r="H8" s="50" t="str">
        <f>+VLOOKUP(E8,Participants!$A$1:$F$1000,5,FALSE)</f>
        <v>M</v>
      </c>
      <c r="I8" s="50">
        <f>+VLOOKUP(E8,Participants!$A$1:$F$1000,3,FALSE)</f>
        <v>3</v>
      </c>
      <c r="J8" s="50" t="str">
        <f>+VLOOKUP(E8,Participants!$A$1:$G$1000,7,FALSE)</f>
        <v>DEV BOYS</v>
      </c>
      <c r="K8" s="54">
        <f t="shared" si="0"/>
        <v>7</v>
      </c>
      <c r="L8" s="54">
        <v>2</v>
      </c>
    </row>
    <row r="9" spans="1:12" ht="14.25" customHeight="1">
      <c r="A9" s="85" t="s">
        <v>699</v>
      </c>
      <c r="B9" s="48">
        <v>11</v>
      </c>
      <c r="C9" s="48">
        <v>17.52</v>
      </c>
      <c r="D9" s="48">
        <v>1</v>
      </c>
      <c r="E9" s="51">
        <v>868</v>
      </c>
      <c r="F9" s="50" t="str">
        <f>+VLOOKUP(E9,Participants!$A$1:$F$1000,2,FALSE)</f>
        <v>Connor Cummings</v>
      </c>
      <c r="G9" s="50" t="str">
        <f>+VLOOKUP(E9,Participants!$A$1:$F$1000,4,FALSE)</f>
        <v>SSPP</v>
      </c>
      <c r="H9" s="50" t="str">
        <f>+VLOOKUP(E9,Participants!$A$1:$F$1000,5,FALSE)</f>
        <v>M</v>
      </c>
      <c r="I9" s="50" t="str">
        <f>+VLOOKUP(E9,Participants!$A$1:$F$1000,3,FALSE)</f>
        <v>K</v>
      </c>
      <c r="J9" s="50" t="str">
        <f>+VLOOKUP(E9,Participants!$A$1:$G$1000,7,FALSE)</f>
        <v>DEV BOYS</v>
      </c>
      <c r="K9" s="54">
        <f t="shared" si="0"/>
        <v>8</v>
      </c>
      <c r="L9" s="50">
        <v>1</v>
      </c>
    </row>
    <row r="10" spans="1:12" ht="14.25" customHeight="1">
      <c r="A10" s="85" t="s">
        <v>699</v>
      </c>
      <c r="B10" s="52">
        <v>12</v>
      </c>
      <c r="C10" s="52">
        <v>17.760000000000002</v>
      </c>
      <c r="D10" s="52">
        <v>2</v>
      </c>
      <c r="E10" s="53">
        <v>877</v>
      </c>
      <c r="F10" s="50" t="str">
        <f>+VLOOKUP(E10,Participants!$A$1:$F$1000,2,FALSE)</f>
        <v>Luke Martin</v>
      </c>
      <c r="G10" s="50" t="str">
        <f>+VLOOKUP(E10,Participants!$A$1:$F$1000,4,FALSE)</f>
        <v>SSPP</v>
      </c>
      <c r="H10" s="50" t="str">
        <f>+VLOOKUP(E10,Participants!$A$1:$F$1000,5,FALSE)</f>
        <v>M</v>
      </c>
      <c r="I10" s="50">
        <f>+VLOOKUP(E10,Participants!$A$1:$F$1000,3,FALSE)</f>
        <v>4</v>
      </c>
      <c r="J10" s="50" t="str">
        <f>+VLOOKUP(E10,Participants!$A$1:$G$1000,7,FALSE)</f>
        <v>DEV BOYS</v>
      </c>
      <c r="K10" s="54">
        <f t="shared" si="0"/>
        <v>9</v>
      </c>
      <c r="L10" s="54"/>
    </row>
    <row r="11" spans="1:12" ht="14.25" customHeight="1">
      <c r="A11" s="85" t="s">
        <v>699</v>
      </c>
      <c r="B11" s="52">
        <v>12</v>
      </c>
      <c r="C11" s="52">
        <v>17.77</v>
      </c>
      <c r="D11" s="52">
        <v>4</v>
      </c>
      <c r="E11" s="53">
        <v>418</v>
      </c>
      <c r="F11" s="50" t="str">
        <f>+VLOOKUP(E11,Participants!$A$1:$F$1000,2,FALSE)</f>
        <v>Hunter Peterson</v>
      </c>
      <c r="G11" s="50" t="str">
        <f>+VLOOKUP(E11,Participants!$A$1:$F$1000,4,FALSE)</f>
        <v>STT</v>
      </c>
      <c r="H11" s="50" t="str">
        <f>+VLOOKUP(E11,Participants!$A$1:$F$1000,5,FALSE)</f>
        <v>M</v>
      </c>
      <c r="I11" s="50">
        <f>+VLOOKUP(E11,Participants!$A$1:$F$1000,3,FALSE)</f>
        <v>4</v>
      </c>
      <c r="J11" s="50" t="str">
        <f>+VLOOKUP(E11,Participants!$A$1:$G$1000,7,FALSE)</f>
        <v>DEV BOYS</v>
      </c>
      <c r="K11" s="54">
        <f t="shared" si="0"/>
        <v>10</v>
      </c>
      <c r="L11" s="54"/>
    </row>
    <row r="12" spans="1:12" ht="14.25" customHeight="1">
      <c r="A12" s="85" t="s">
        <v>699</v>
      </c>
      <c r="B12" s="52">
        <v>12</v>
      </c>
      <c r="C12" s="52">
        <v>17.97</v>
      </c>
      <c r="D12" s="52">
        <v>3</v>
      </c>
      <c r="E12" s="53">
        <v>1019</v>
      </c>
      <c r="F12" s="50" t="str">
        <f>+VLOOKUP(E12,Participants!$A$1:$F$1000,2,FALSE)</f>
        <v>Michael Scaltz</v>
      </c>
      <c r="G12" s="50" t="str">
        <f>+VLOOKUP(E12,Participants!$A$1:$F$1000,4,FALSE)</f>
        <v>KIL</v>
      </c>
      <c r="H12" s="50" t="str">
        <f>+VLOOKUP(E12,Participants!$A$1:$F$1000,5,FALSE)</f>
        <v>M</v>
      </c>
      <c r="I12" s="50">
        <f>+VLOOKUP(E12,Participants!$A$1:$F$1000,3,FALSE)</f>
        <v>4</v>
      </c>
      <c r="J12" s="50" t="str">
        <f>+VLOOKUP(E12,Participants!$A$1:$G$1000,7,FALSE)</f>
        <v>DEV BOYS</v>
      </c>
      <c r="K12" s="54">
        <f t="shared" si="0"/>
        <v>11</v>
      </c>
      <c r="L12" s="54"/>
    </row>
    <row r="13" spans="1:12" ht="14.25" customHeight="1">
      <c r="A13" s="85" t="s">
        <v>699</v>
      </c>
      <c r="B13" s="52">
        <v>12</v>
      </c>
      <c r="C13" s="52">
        <v>18.09</v>
      </c>
      <c r="D13" s="52">
        <v>5</v>
      </c>
      <c r="E13" s="53">
        <v>564</v>
      </c>
      <c r="F13" s="50" t="str">
        <f>+VLOOKUP(E13,Participants!$A$1:$F$1000,2,FALSE)</f>
        <v>Jackson Hawes</v>
      </c>
      <c r="G13" s="50" t="str">
        <f>+VLOOKUP(E13,Participants!$A$1:$F$1000,4,FALSE)</f>
        <v>BFS</v>
      </c>
      <c r="H13" s="50" t="str">
        <f>+VLOOKUP(E13,Participants!$A$1:$F$1000,5,FALSE)</f>
        <v>M</v>
      </c>
      <c r="I13" s="50">
        <f>+VLOOKUP(E13,Participants!$A$1:$F$1000,3,FALSE)</f>
        <v>3</v>
      </c>
      <c r="J13" s="50" t="str">
        <f>+VLOOKUP(E13,Participants!$A$1:$G$1000,7,FALSE)</f>
        <v>DEV BOYS</v>
      </c>
      <c r="K13" s="54">
        <f t="shared" si="0"/>
        <v>12</v>
      </c>
      <c r="L13" s="54"/>
    </row>
    <row r="14" spans="1:12" ht="14.25" customHeight="1">
      <c r="A14" s="85" t="s">
        <v>699</v>
      </c>
      <c r="B14" s="52">
        <v>10</v>
      </c>
      <c r="C14" s="52">
        <v>18.13</v>
      </c>
      <c r="D14" s="52">
        <v>4</v>
      </c>
      <c r="E14" s="53">
        <v>460</v>
      </c>
      <c r="F14" s="50" t="str">
        <f>+VLOOKUP(E14,Participants!$A$1:$F$1000,2,FALSE)</f>
        <v>Ashton Barrett</v>
      </c>
      <c r="G14" s="50" t="str">
        <f>+VLOOKUP(E14,Participants!$A$1:$F$1000,4,FALSE)</f>
        <v>STT</v>
      </c>
      <c r="H14" s="50" t="str">
        <f>+VLOOKUP(E14,Participants!$A$1:$F$1000,5,FALSE)</f>
        <v>M</v>
      </c>
      <c r="I14" s="50">
        <f>+VLOOKUP(E14,Participants!$A$1:$F$1000,3,FALSE)</f>
        <v>1</v>
      </c>
      <c r="J14" s="50" t="str">
        <f>+VLOOKUP(E14,Participants!$A$1:$G$1000,7,FALSE)</f>
        <v>DEV BOYS</v>
      </c>
      <c r="K14" s="54">
        <f t="shared" si="0"/>
        <v>13</v>
      </c>
      <c r="L14" s="54"/>
    </row>
    <row r="15" spans="1:12" ht="14.25" customHeight="1">
      <c r="A15" s="85" t="s">
        <v>699</v>
      </c>
      <c r="B15" s="51">
        <v>11</v>
      </c>
      <c r="C15" s="51">
        <v>18.670000000000002</v>
      </c>
      <c r="D15" s="51">
        <v>3</v>
      </c>
      <c r="E15" s="51">
        <v>871</v>
      </c>
      <c r="F15" s="50" t="str">
        <f>+VLOOKUP(E15,Participants!$A$1:$F$1000,2,FALSE)</f>
        <v>Ryan Kunselman</v>
      </c>
      <c r="G15" s="50" t="str">
        <f>+VLOOKUP(E15,Participants!$A$1:$F$1000,4,FALSE)</f>
        <v>SSPP</v>
      </c>
      <c r="H15" s="50" t="str">
        <f>+VLOOKUP(E15,Participants!$A$1:$F$1000,5,FALSE)</f>
        <v>M</v>
      </c>
      <c r="I15" s="50">
        <f>+VLOOKUP(E15,Participants!$A$1:$F$1000,3,FALSE)</f>
        <v>2</v>
      </c>
      <c r="J15" s="50" t="str">
        <f>+VLOOKUP(E15,Participants!$A$1:$G$1000,7,FALSE)</f>
        <v>DEV BOYS</v>
      </c>
      <c r="K15" s="54">
        <f t="shared" si="0"/>
        <v>14</v>
      </c>
      <c r="L15" s="50"/>
    </row>
    <row r="16" spans="1:12" ht="14.25" customHeight="1">
      <c r="A16" s="85" t="s">
        <v>699</v>
      </c>
      <c r="B16" s="51">
        <v>13</v>
      </c>
      <c r="C16" s="51">
        <v>18.73</v>
      </c>
      <c r="D16" s="51">
        <v>6</v>
      </c>
      <c r="E16" s="51">
        <v>1431</v>
      </c>
      <c r="F16" s="50" t="str">
        <f>+VLOOKUP(E16,Participants!$A$1:$F$1000,2,FALSE)</f>
        <v>Gavin Graff</v>
      </c>
      <c r="G16" s="50" t="str">
        <f>+VLOOKUP(E16,Participants!$A$1:$F$1000,4,FALSE)</f>
        <v>BCS</v>
      </c>
      <c r="H16" s="50" t="str">
        <f>+VLOOKUP(E16,Participants!$A$1:$F$1000,5,FALSE)</f>
        <v>M</v>
      </c>
      <c r="I16" s="50">
        <f>+VLOOKUP(E16,Participants!$A$1:$F$1000,3,FALSE)</f>
        <v>3</v>
      </c>
      <c r="J16" s="50" t="str">
        <f>+VLOOKUP(E16,Participants!$A$1:$G$1000,7,FALSE)</f>
        <v>DEV BOYS</v>
      </c>
      <c r="K16" s="54">
        <f t="shared" si="0"/>
        <v>15</v>
      </c>
      <c r="L16" s="50"/>
    </row>
    <row r="17" spans="1:12" ht="14.25" customHeight="1">
      <c r="A17" s="85" t="s">
        <v>699</v>
      </c>
      <c r="B17" s="51">
        <v>13</v>
      </c>
      <c r="C17" s="51">
        <v>18.931000000000001</v>
      </c>
      <c r="D17" s="51">
        <v>7</v>
      </c>
      <c r="E17" s="51">
        <v>895</v>
      </c>
      <c r="F17" s="50" t="str">
        <f>+VLOOKUP(E17,Participants!$A$1:$F$1000,2,FALSE)</f>
        <v>Liller Jacob</v>
      </c>
      <c r="G17" s="50" t="str">
        <f>+VLOOKUP(E17,Participants!$A$1:$F$1000,4,FALSE)</f>
        <v>SSPP</v>
      </c>
      <c r="H17" s="50" t="str">
        <f>+VLOOKUP(E17,Participants!$A$1:$F$1000,5,FALSE)</f>
        <v>M</v>
      </c>
      <c r="I17" s="50">
        <f>+VLOOKUP(E17,Participants!$A$1:$F$1000,3,FALSE)</f>
        <v>4</v>
      </c>
      <c r="J17" s="50" t="str">
        <f>+VLOOKUP(E17,Participants!$A$1:$G$1000,7,FALSE)</f>
        <v>DEV BOYS</v>
      </c>
      <c r="K17" s="54">
        <f t="shared" si="0"/>
        <v>16</v>
      </c>
      <c r="L17" s="50"/>
    </row>
    <row r="18" spans="1:12" ht="14.25" customHeight="1">
      <c r="A18" s="85" t="s">
        <v>699</v>
      </c>
      <c r="B18" s="53">
        <v>10</v>
      </c>
      <c r="C18" s="53">
        <v>19.45</v>
      </c>
      <c r="D18" s="53">
        <v>8</v>
      </c>
      <c r="E18" s="53">
        <v>482</v>
      </c>
      <c r="F18" s="50" t="str">
        <f>+VLOOKUP(E18,Participants!$A$1:$F$1000,2,FALSE)</f>
        <v>Jaxon Silverio</v>
      </c>
      <c r="G18" s="50" t="str">
        <f>+VLOOKUP(E18,Participants!$A$1:$F$1000,4,FALSE)</f>
        <v>STT</v>
      </c>
      <c r="H18" s="50" t="str">
        <f>+VLOOKUP(E18,Participants!$A$1:$F$1000,5,FALSE)</f>
        <v>M</v>
      </c>
      <c r="I18" s="50">
        <f>+VLOOKUP(E18,Participants!$A$1:$F$1000,3,FALSE)</f>
        <v>2</v>
      </c>
      <c r="J18" s="50" t="str">
        <f>+VLOOKUP(E18,Participants!$A$1:$G$1000,7,FALSE)</f>
        <v>DEV BOYS</v>
      </c>
      <c r="K18" s="54">
        <f t="shared" si="0"/>
        <v>17</v>
      </c>
      <c r="L18" s="54"/>
    </row>
    <row r="19" spans="1:12" ht="14.25" customHeight="1">
      <c r="A19" s="85" t="s">
        <v>699</v>
      </c>
      <c r="B19" s="48">
        <v>13</v>
      </c>
      <c r="C19" s="48">
        <v>20.23</v>
      </c>
      <c r="D19" s="48">
        <v>1</v>
      </c>
      <c r="E19" s="51">
        <v>894</v>
      </c>
      <c r="F19" s="50" t="str">
        <f>+VLOOKUP(E19,Participants!$A$1:$F$1000,2,FALSE)</f>
        <v>Bianco Giovanni</v>
      </c>
      <c r="G19" s="50" t="str">
        <f>+VLOOKUP(E19,Participants!$A$1:$F$1000,4,FALSE)</f>
        <v>SSPP</v>
      </c>
      <c r="H19" s="50" t="str">
        <f>+VLOOKUP(E19,Participants!$A$1:$F$1000,5,FALSE)</f>
        <v>M</v>
      </c>
      <c r="I19" s="50">
        <f>+VLOOKUP(E19,Participants!$A$1:$F$1000,3,FALSE)</f>
        <v>3</v>
      </c>
      <c r="J19" s="50" t="str">
        <f>+VLOOKUP(E19,Participants!$A$1:$G$1000,7,FALSE)</f>
        <v>DEV BOYS</v>
      </c>
      <c r="K19" s="54">
        <f t="shared" si="0"/>
        <v>18</v>
      </c>
      <c r="L19" s="50"/>
    </row>
    <row r="20" spans="1:12" ht="14.25" customHeight="1">
      <c r="A20" s="85" t="s">
        <v>699</v>
      </c>
      <c r="B20" s="53">
        <v>10</v>
      </c>
      <c r="C20" s="53">
        <v>20.45</v>
      </c>
      <c r="D20" s="53">
        <v>6</v>
      </c>
      <c r="E20" s="53">
        <v>468</v>
      </c>
      <c r="F20" s="50" t="str">
        <f>+VLOOKUP(E20,Participants!$A$1:$F$1000,2,FALSE)</f>
        <v>Kota Furukawa</v>
      </c>
      <c r="G20" s="50" t="str">
        <f>+VLOOKUP(E20,Participants!$A$1:$F$1000,4,FALSE)</f>
        <v>STT</v>
      </c>
      <c r="H20" s="50" t="str">
        <f>+VLOOKUP(E20,Participants!$A$1:$F$1000,5,FALSE)</f>
        <v>M</v>
      </c>
      <c r="I20" s="50">
        <f>+VLOOKUP(E20,Participants!$A$1:$F$1000,3,FALSE)</f>
        <v>2</v>
      </c>
      <c r="J20" s="50" t="str">
        <f>+VLOOKUP(E20,Participants!$A$1:$G$1000,7,FALSE)</f>
        <v>DEV BOYS</v>
      </c>
      <c r="K20" s="54">
        <f t="shared" si="0"/>
        <v>19</v>
      </c>
      <c r="L20" s="54"/>
    </row>
    <row r="21" spans="1:12" ht="14.25" customHeight="1">
      <c r="A21" s="85" t="s">
        <v>699</v>
      </c>
      <c r="B21" s="48">
        <v>13</v>
      </c>
      <c r="C21" s="48">
        <v>20.54</v>
      </c>
      <c r="D21" s="48">
        <v>2</v>
      </c>
      <c r="E21" s="51">
        <v>562</v>
      </c>
      <c r="F21" s="50" t="str">
        <f>+VLOOKUP(E21,Participants!$A$1:$F$1000,2,FALSE)</f>
        <v>Enzo Urso</v>
      </c>
      <c r="G21" s="50" t="str">
        <f>+VLOOKUP(E21,Participants!$A$1:$F$1000,4,FALSE)</f>
        <v>BFS</v>
      </c>
      <c r="H21" s="50" t="str">
        <f>+VLOOKUP(E21,Participants!$A$1:$F$1000,5,FALSE)</f>
        <v>M</v>
      </c>
      <c r="I21" s="50">
        <f>+VLOOKUP(E21,Participants!$A$1:$F$1000,3,FALSE)</f>
        <v>3</v>
      </c>
      <c r="J21" s="50" t="str">
        <f>+VLOOKUP(E21,Participants!$A$1:$G$1000,7,FALSE)</f>
        <v>DEV BOYS</v>
      </c>
      <c r="K21" s="54">
        <f t="shared" si="0"/>
        <v>20</v>
      </c>
      <c r="L21" s="50"/>
    </row>
    <row r="22" spans="1:12" ht="14.25" customHeight="1">
      <c r="A22" s="85" t="s">
        <v>699</v>
      </c>
      <c r="B22" s="53">
        <v>10</v>
      </c>
      <c r="C22" s="53">
        <v>20.86</v>
      </c>
      <c r="D22" s="53">
        <v>1</v>
      </c>
      <c r="E22" s="53">
        <v>558</v>
      </c>
      <c r="F22" s="50" t="str">
        <f>+VLOOKUP(E22,Participants!$A$1:$F$1000,2,FALSE)</f>
        <v>Michael Ramaley</v>
      </c>
      <c r="G22" s="50" t="str">
        <f>+VLOOKUP(E22,Participants!$A$1:$F$1000,4,FALSE)</f>
        <v>BFS</v>
      </c>
      <c r="H22" s="50" t="str">
        <f>+VLOOKUP(E22,Participants!$A$1:$F$1000,5,FALSE)</f>
        <v>M</v>
      </c>
      <c r="I22" s="50">
        <f>+VLOOKUP(E22,Participants!$A$1:$F$1000,3,FALSE)</f>
        <v>2</v>
      </c>
      <c r="J22" s="50" t="str">
        <f>+VLOOKUP(E22,Participants!$A$1:$G$1000,7,FALSE)</f>
        <v>DEV BOYS</v>
      </c>
      <c r="K22" s="54">
        <f t="shared" si="0"/>
        <v>21</v>
      </c>
      <c r="L22" s="54"/>
    </row>
    <row r="23" spans="1:12" ht="14.25" customHeight="1">
      <c r="A23" s="85" t="s">
        <v>699</v>
      </c>
      <c r="B23" s="48">
        <v>11</v>
      </c>
      <c r="C23" s="48">
        <v>21.6</v>
      </c>
      <c r="D23" s="48">
        <v>5</v>
      </c>
      <c r="E23" s="51">
        <v>1016</v>
      </c>
      <c r="F23" s="50" t="str">
        <f>+VLOOKUP(E23,Participants!$A$1:$F$1000,2,FALSE)</f>
        <v>Vito Cersosimo</v>
      </c>
      <c r="G23" s="50" t="str">
        <f>+VLOOKUP(E23,Participants!$A$1:$F$1000,4,FALSE)</f>
        <v>KIL</v>
      </c>
      <c r="H23" s="50" t="str">
        <f>+VLOOKUP(E23,Participants!$A$1:$F$1000,5,FALSE)</f>
        <v>M</v>
      </c>
      <c r="I23" s="50">
        <f>+VLOOKUP(E23,Participants!$A$1:$F$1000,3,FALSE)</f>
        <v>3</v>
      </c>
      <c r="J23" s="50" t="str">
        <f>+VLOOKUP(E23,Participants!$A$1:$G$1000,7,FALSE)</f>
        <v>DEV BOYS</v>
      </c>
      <c r="K23" s="54">
        <f t="shared" si="0"/>
        <v>22</v>
      </c>
      <c r="L23" s="50"/>
    </row>
    <row r="24" spans="1:12" ht="14.25" customHeight="1">
      <c r="A24" s="85" t="s">
        <v>699</v>
      </c>
      <c r="B24" s="48">
        <v>11</v>
      </c>
      <c r="C24" s="48">
        <v>21.78</v>
      </c>
      <c r="D24" s="48">
        <v>7</v>
      </c>
      <c r="E24" s="51">
        <v>501</v>
      </c>
      <c r="F24" s="50" t="str">
        <f>+VLOOKUP(E24,Participants!$A$1:$F$1000,2,FALSE)</f>
        <v>Howie Erickson</v>
      </c>
      <c r="G24" s="50" t="str">
        <f>+VLOOKUP(E24,Participants!$A$1:$F$1000,4,FALSE)</f>
        <v>STT</v>
      </c>
      <c r="H24" s="50" t="str">
        <f>+VLOOKUP(E24,Participants!$A$1:$F$1000,5,FALSE)</f>
        <v>M</v>
      </c>
      <c r="I24" s="50">
        <f>+VLOOKUP(E24,Participants!$A$1:$F$1000,3,FALSE)</f>
        <v>3</v>
      </c>
      <c r="J24" s="50" t="str">
        <f>+VLOOKUP(E24,Participants!$A$1:$G$1000,7,FALSE)</f>
        <v>DEV BOYS</v>
      </c>
      <c r="K24" s="54">
        <f t="shared" si="0"/>
        <v>23</v>
      </c>
      <c r="L24" s="50"/>
    </row>
    <row r="25" spans="1:12" ht="14.25" customHeight="1">
      <c r="A25" s="85" t="s">
        <v>699</v>
      </c>
      <c r="B25" s="53">
        <v>10</v>
      </c>
      <c r="C25" s="53">
        <v>22.12</v>
      </c>
      <c r="D25" s="53">
        <v>7</v>
      </c>
      <c r="E25" s="53">
        <v>1104</v>
      </c>
      <c r="F25" s="50" t="str">
        <f>+VLOOKUP(E25,Participants!$A$1:$F$1000,2,FALSE)</f>
        <v>Eliot Slep</v>
      </c>
      <c r="G25" s="50" t="str">
        <f>+VLOOKUP(E25,Participants!$A$1:$F$1000,4,FALSE)</f>
        <v>PHA</v>
      </c>
      <c r="H25" s="50" t="str">
        <f>+VLOOKUP(E25,Participants!$A$1:$F$1000,5,FALSE)</f>
        <v>M</v>
      </c>
      <c r="I25" s="50" t="str">
        <f>+VLOOKUP(E25,Participants!$A$1:$F$1000,3,FALSE)</f>
        <v>k</v>
      </c>
      <c r="J25" s="50" t="str">
        <f>+VLOOKUP(E25,Participants!$A$1:$G$1000,7,FALSE)</f>
        <v>DEV BOYS</v>
      </c>
      <c r="K25" s="54">
        <f t="shared" si="0"/>
        <v>24</v>
      </c>
      <c r="L25" s="54"/>
    </row>
    <row r="26" spans="1:12" ht="14.25" customHeight="1">
      <c r="A26" s="85" t="s">
        <v>699</v>
      </c>
      <c r="B26" s="51">
        <v>11</v>
      </c>
      <c r="C26" s="51">
        <v>22.18</v>
      </c>
      <c r="D26" s="51">
        <v>6</v>
      </c>
      <c r="E26" s="51">
        <v>1430</v>
      </c>
      <c r="F26" s="50" t="str">
        <f>+VLOOKUP(E26,Participants!$A$1:$F$1000,2,FALSE)</f>
        <v>Matthew Yeager</v>
      </c>
      <c r="G26" s="50" t="str">
        <f>+VLOOKUP(E26,Participants!$A$1:$F$1000,4,FALSE)</f>
        <v>BCS</v>
      </c>
      <c r="H26" s="50" t="str">
        <f>+VLOOKUP(E26,Participants!$A$1:$F$1000,5,FALSE)</f>
        <v>M</v>
      </c>
      <c r="I26" s="50">
        <f>+VLOOKUP(E26,Participants!$A$1:$F$1000,3,FALSE)</f>
        <v>3</v>
      </c>
      <c r="J26" s="50" t="str">
        <f>+VLOOKUP(E26,Participants!$A$1:$G$1000,7,FALSE)</f>
        <v>DEV BOYS</v>
      </c>
      <c r="K26" s="54">
        <f t="shared" si="0"/>
        <v>25</v>
      </c>
      <c r="L26" s="50"/>
    </row>
    <row r="27" spans="1:12" ht="14.25" customHeight="1">
      <c r="A27" s="85" t="s">
        <v>699</v>
      </c>
      <c r="B27" s="52">
        <v>12</v>
      </c>
      <c r="C27" s="52">
        <v>23.17</v>
      </c>
      <c r="D27" s="52">
        <v>7</v>
      </c>
      <c r="E27" s="53">
        <v>439</v>
      </c>
      <c r="F27" s="50" t="str">
        <f>+VLOOKUP(E27,Participants!$A$1:$F$1000,2,FALSE)</f>
        <v>Korbin Karasinski</v>
      </c>
      <c r="G27" s="50" t="str">
        <f>+VLOOKUP(E27,Participants!$A$1:$F$1000,4,FALSE)</f>
        <v>STT</v>
      </c>
      <c r="H27" s="50" t="str">
        <f>+VLOOKUP(E27,Participants!$A$1:$F$1000,5,FALSE)</f>
        <v>M</v>
      </c>
      <c r="I27" s="50">
        <f>+VLOOKUP(E27,Participants!$A$1:$F$1000,3,FALSE)</f>
        <v>3</v>
      </c>
      <c r="J27" s="50" t="str">
        <f>+VLOOKUP(E27,Participants!$A$1:$G$1000,7,FALSE)</f>
        <v>DEV BOYS</v>
      </c>
      <c r="K27" s="54">
        <f t="shared" si="0"/>
        <v>26</v>
      </c>
      <c r="L27" s="54"/>
    </row>
    <row r="28" spans="1:12" ht="14.25" customHeight="1">
      <c r="A28" s="85" t="s">
        <v>699</v>
      </c>
      <c r="B28" s="52">
        <v>10</v>
      </c>
      <c r="C28" s="52">
        <v>23.44</v>
      </c>
      <c r="D28" s="52">
        <v>2</v>
      </c>
      <c r="E28" s="53">
        <v>449</v>
      </c>
      <c r="F28" s="50" t="str">
        <f>+VLOOKUP(E28,Participants!$A$1:$F$1000,2,FALSE)</f>
        <v>Sullivan Stack</v>
      </c>
      <c r="G28" s="50" t="str">
        <f>+VLOOKUP(E28,Participants!$A$1:$F$1000,4,FALSE)</f>
        <v>STT</v>
      </c>
      <c r="H28" s="50" t="str">
        <f>+VLOOKUP(E28,Participants!$A$1:$F$1000,5,FALSE)</f>
        <v>M</v>
      </c>
      <c r="I28" s="50">
        <f>+VLOOKUP(E28,Participants!$A$1:$F$1000,3,FALSE)</f>
        <v>1</v>
      </c>
      <c r="J28" s="50" t="str">
        <f>+VLOOKUP(E28,Participants!$A$1:$G$1000,7,FALSE)</f>
        <v>DEV BOYS</v>
      </c>
      <c r="K28" s="54">
        <f t="shared" si="0"/>
        <v>27</v>
      </c>
      <c r="L28" s="54"/>
    </row>
    <row r="29" spans="1:12" ht="14.25" customHeight="1">
      <c r="A29" s="85" t="s">
        <v>699</v>
      </c>
      <c r="B29" s="52">
        <v>10</v>
      </c>
      <c r="C29" s="52">
        <v>24.59</v>
      </c>
      <c r="D29" s="52">
        <v>3</v>
      </c>
      <c r="E29" s="53">
        <v>1100</v>
      </c>
      <c r="F29" s="50" t="str">
        <f>+VLOOKUP(E29,Participants!$A$1:$F$1000,2,FALSE)</f>
        <v>Benjamin Stokes</v>
      </c>
      <c r="G29" s="50" t="str">
        <f>+VLOOKUP(E29,Participants!$A$1:$F$1000,4,FALSE)</f>
        <v>PHA</v>
      </c>
      <c r="H29" s="50" t="str">
        <f>+VLOOKUP(E29,Participants!$A$1:$F$1000,5,FALSE)</f>
        <v>M</v>
      </c>
      <c r="I29" s="50" t="str">
        <f>+VLOOKUP(E29,Participants!$A$1:$F$1000,3,FALSE)</f>
        <v>k</v>
      </c>
      <c r="J29" s="50" t="str">
        <f>+VLOOKUP(E29,Participants!$A$1:$G$1000,7,FALSE)</f>
        <v>DEV BOYS</v>
      </c>
      <c r="K29" s="54">
        <f t="shared" si="0"/>
        <v>28</v>
      </c>
      <c r="L29" s="54"/>
    </row>
    <row r="30" spans="1:12" ht="14.25" customHeight="1">
      <c r="A30" s="85" t="s">
        <v>699</v>
      </c>
      <c r="B30" s="51">
        <v>11</v>
      </c>
      <c r="C30" s="51">
        <v>24.97</v>
      </c>
      <c r="D30" s="51">
        <v>8</v>
      </c>
      <c r="E30" s="51">
        <v>1014</v>
      </c>
      <c r="F30" s="50" t="str">
        <f>+VLOOKUP(E30,Participants!$A$1:$F$1000,2,FALSE)</f>
        <v>Rowan Lacina</v>
      </c>
      <c r="G30" s="50" t="str">
        <f>+VLOOKUP(E30,Participants!$A$1:$F$1000,4,FALSE)</f>
        <v>KIL</v>
      </c>
      <c r="H30" s="50" t="str">
        <f>+VLOOKUP(E30,Participants!$A$1:$F$1000,5,FALSE)</f>
        <v>M</v>
      </c>
      <c r="I30" s="50">
        <f>+VLOOKUP(E30,Participants!$A$1:$F$1000,3,FALSE)</f>
        <v>3</v>
      </c>
      <c r="J30" s="50" t="str">
        <f>+VLOOKUP(E30,Participants!$A$1:$G$1000,7,FALSE)</f>
        <v>DEV BOYS</v>
      </c>
      <c r="K30" s="54">
        <f t="shared" si="0"/>
        <v>29</v>
      </c>
      <c r="L30" s="50"/>
    </row>
    <row r="31" spans="1:12" ht="14.25" customHeight="1">
      <c r="A31" s="85" t="s">
        <v>699</v>
      </c>
      <c r="B31" s="52">
        <v>10</v>
      </c>
      <c r="C31" s="52">
        <v>25.61</v>
      </c>
      <c r="D31" s="52">
        <v>5</v>
      </c>
      <c r="E31" s="53">
        <v>1105</v>
      </c>
      <c r="F31" s="50" t="str">
        <f>+VLOOKUP(E31,Participants!$A$1:$F$1000,2,FALSE)</f>
        <v>Johnathan Topoll</v>
      </c>
      <c r="G31" s="50" t="str">
        <f>+VLOOKUP(E31,Participants!$A$1:$F$1000,4,FALSE)</f>
        <v>PHA</v>
      </c>
      <c r="H31" s="50" t="str">
        <f>+VLOOKUP(E31,Participants!$A$1:$F$1000,5,FALSE)</f>
        <v>M</v>
      </c>
      <c r="I31" s="50" t="str">
        <f>+VLOOKUP(E31,Participants!$A$1:$F$1000,3,FALSE)</f>
        <v>k</v>
      </c>
      <c r="J31" s="50" t="str">
        <f>+VLOOKUP(E31,Participants!$A$1:$G$1000,7,FALSE)</f>
        <v>DEV BOYS</v>
      </c>
      <c r="K31" s="54">
        <f t="shared" si="0"/>
        <v>30</v>
      </c>
      <c r="L31" s="54"/>
    </row>
    <row r="32" spans="1:12" ht="14.25" customHeight="1">
      <c r="A32" s="85" t="s">
        <v>699</v>
      </c>
      <c r="B32" s="51">
        <v>11</v>
      </c>
      <c r="C32" s="51">
        <v>27.17</v>
      </c>
      <c r="D32" s="51">
        <v>2</v>
      </c>
      <c r="E32" s="51">
        <v>1109</v>
      </c>
      <c r="F32" s="50" t="str">
        <f>+VLOOKUP(E32,Participants!$A$1:$F$1000,2,FALSE)</f>
        <v>Rian Daley</v>
      </c>
      <c r="G32" s="50" t="str">
        <f>+VLOOKUP(E32,Participants!$A$1:$F$1000,4,FALSE)</f>
        <v>PHA</v>
      </c>
      <c r="H32" s="50" t="str">
        <f>+VLOOKUP(E32,Participants!$A$1:$F$1000,5,FALSE)</f>
        <v>M</v>
      </c>
      <c r="I32" s="50">
        <f>+VLOOKUP(E32,Participants!$A$1:$F$1000,3,FALSE)</f>
        <v>2</v>
      </c>
      <c r="J32" s="50" t="str">
        <f>+VLOOKUP(E32,Participants!$A$1:$G$1000,7,FALSE)</f>
        <v>DEV BOYS</v>
      </c>
      <c r="K32" s="54">
        <f t="shared" si="0"/>
        <v>31</v>
      </c>
      <c r="L32" s="50"/>
    </row>
    <row r="33" spans="1:13" ht="14.25" customHeight="1">
      <c r="A33" s="85"/>
      <c r="B33" s="51"/>
      <c r="C33" s="51"/>
      <c r="D33" s="51"/>
      <c r="E33" s="51"/>
      <c r="F33" s="50"/>
      <c r="G33" s="50"/>
      <c r="H33" s="50"/>
      <c r="I33" s="50"/>
      <c r="J33" s="50"/>
      <c r="K33" s="50"/>
      <c r="L33" s="50"/>
    </row>
    <row r="34" spans="1:13" ht="14.25" customHeight="1">
      <c r="A34" s="85"/>
      <c r="B34" s="51"/>
      <c r="C34" s="51"/>
      <c r="D34" s="51"/>
      <c r="E34" s="51"/>
      <c r="F34" s="50"/>
      <c r="G34" s="50"/>
      <c r="H34" s="50"/>
      <c r="I34" s="50"/>
      <c r="J34" s="50"/>
      <c r="K34" s="50"/>
      <c r="L34" s="50"/>
    </row>
    <row r="35" spans="1:13" ht="14.25" customHeight="1">
      <c r="A35" s="85"/>
      <c r="B35" s="51"/>
      <c r="C35" s="51"/>
      <c r="D35" s="51"/>
      <c r="E35" s="51"/>
      <c r="F35" s="50"/>
      <c r="G35" s="50"/>
      <c r="H35" s="50"/>
      <c r="I35" s="50"/>
      <c r="J35" s="50"/>
      <c r="K35" s="50"/>
      <c r="L35" s="50"/>
    </row>
    <row r="36" spans="1:13" ht="14.25" customHeight="1">
      <c r="A36" s="85" t="s">
        <v>699</v>
      </c>
      <c r="B36" s="187">
        <v>16</v>
      </c>
      <c r="C36" s="187">
        <v>14.8</v>
      </c>
      <c r="D36" s="187">
        <v>2</v>
      </c>
      <c r="E36" s="187">
        <v>454</v>
      </c>
      <c r="F36" s="188" t="str">
        <f>+VLOOKUP(E36,Participants!$A$1:$F$1000,2,FALSE)</f>
        <v>Londyn Tomman</v>
      </c>
      <c r="G36" s="188" t="str">
        <f>+VLOOKUP(E36,Participants!$A$1:$F$1000,4,FALSE)</f>
        <v>STT</v>
      </c>
      <c r="H36" s="188" t="str">
        <f>+VLOOKUP(E36,Participants!$A$1:$F$1000,5,FALSE)</f>
        <v xml:space="preserve">F </v>
      </c>
      <c r="I36" s="188">
        <f>+VLOOKUP(E36,Participants!$A$1:$F$1000,3,FALSE)</f>
        <v>4</v>
      </c>
      <c r="J36" s="188" t="str">
        <f>+VLOOKUP(E36,Participants!$A$1:$G$1000,7,FALSE)</f>
        <v>DEV GIRLS</v>
      </c>
      <c r="K36" s="189">
        <v>1</v>
      </c>
      <c r="L36" s="189">
        <v>10</v>
      </c>
      <c r="M36" t="s">
        <v>1418</v>
      </c>
    </row>
    <row r="37" spans="1:13" ht="14.25" customHeight="1">
      <c r="A37" s="85" t="s">
        <v>699</v>
      </c>
      <c r="B37" s="53">
        <v>8</v>
      </c>
      <c r="C37" s="53">
        <v>14.86</v>
      </c>
      <c r="D37" s="53">
        <v>1</v>
      </c>
      <c r="E37" s="53">
        <v>546</v>
      </c>
      <c r="F37" s="50" t="str">
        <f>+VLOOKUP(E37,Participants!$A$1:$F$1000,2,FALSE)</f>
        <v>Kaitlyn Lindenfelser</v>
      </c>
      <c r="G37" s="50" t="str">
        <f>+VLOOKUP(E37,Participants!$A$1:$F$1000,4,FALSE)</f>
        <v>BFS</v>
      </c>
      <c r="H37" s="50" t="str">
        <f>+VLOOKUP(E37,Participants!$A$1:$F$1000,5,FALSE)</f>
        <v>F</v>
      </c>
      <c r="I37" s="50">
        <f>+VLOOKUP(E37,Participants!$A$1:$F$1000,3,FALSE)</f>
        <v>4</v>
      </c>
      <c r="J37" s="50" t="str">
        <f>+VLOOKUP(E37,Participants!$A$1:$G$1000,7,FALSE)</f>
        <v>DEV GIRLS</v>
      </c>
      <c r="K37" s="54">
        <f>K36+1</f>
        <v>2</v>
      </c>
      <c r="L37" s="54">
        <v>8</v>
      </c>
    </row>
    <row r="38" spans="1:13" ht="14.25" customHeight="1">
      <c r="A38" s="85" t="s">
        <v>699</v>
      </c>
      <c r="B38" s="48">
        <v>5</v>
      </c>
      <c r="C38" s="48">
        <v>15.66</v>
      </c>
      <c r="D38" s="48">
        <v>6</v>
      </c>
      <c r="E38" s="51">
        <v>545</v>
      </c>
      <c r="F38" s="50" t="str">
        <f>+VLOOKUP(E38,Participants!$A$1:$F$1000,2,FALSE)</f>
        <v>Jocelyn Miller</v>
      </c>
      <c r="G38" s="50" t="str">
        <f>+VLOOKUP(E38,Participants!$A$1:$F$1000,4,FALSE)</f>
        <v>BFS</v>
      </c>
      <c r="H38" s="50" t="str">
        <f>+VLOOKUP(E38,Participants!$A$1:$F$1000,5,FALSE)</f>
        <v>F</v>
      </c>
      <c r="I38" s="50">
        <f>+VLOOKUP(E38,Participants!$A$1:$F$1000,3,FALSE)</f>
        <v>4</v>
      </c>
      <c r="J38" s="50" t="str">
        <f>+VLOOKUP(E38,Participants!$A$1:$G$1000,7,FALSE)</f>
        <v>DEV GIRLS</v>
      </c>
      <c r="K38" s="54">
        <f t="shared" ref="K38:K101" si="1">K37+1</f>
        <v>3</v>
      </c>
      <c r="L38" s="50">
        <v>6</v>
      </c>
    </row>
    <row r="39" spans="1:13" ht="14.25" customHeight="1">
      <c r="A39" s="85" t="s">
        <v>699</v>
      </c>
      <c r="B39" s="53">
        <v>6</v>
      </c>
      <c r="C39" s="53">
        <v>16.05</v>
      </c>
      <c r="D39" s="53">
        <v>3</v>
      </c>
      <c r="E39" s="53">
        <v>874</v>
      </c>
      <c r="F39" s="50" t="str">
        <f>+VLOOKUP(E39,Participants!$A$1:$F$1000,2,FALSE)</f>
        <v>Claire Cummings</v>
      </c>
      <c r="G39" s="50" t="str">
        <f>+VLOOKUP(E39,Participants!$A$1:$F$1000,4,FALSE)</f>
        <v>SSPP</v>
      </c>
      <c r="H39" s="50" t="str">
        <f>+VLOOKUP(E39,Participants!$A$1:$F$1000,5,FALSE)</f>
        <v>F</v>
      </c>
      <c r="I39" s="50">
        <f>+VLOOKUP(E39,Participants!$A$1:$F$1000,3,FALSE)</f>
        <v>3</v>
      </c>
      <c r="J39" s="50" t="str">
        <f>+VLOOKUP(E39,Participants!$A$1:$G$1000,7,FALSE)</f>
        <v>DEV GIRLS</v>
      </c>
      <c r="K39" s="54">
        <f t="shared" si="1"/>
        <v>4</v>
      </c>
      <c r="L39" s="54">
        <v>5</v>
      </c>
    </row>
    <row r="40" spans="1:13" ht="14.25" customHeight="1">
      <c r="A40" s="85" t="s">
        <v>699</v>
      </c>
      <c r="B40" s="48">
        <v>7</v>
      </c>
      <c r="C40" s="48">
        <v>16.29</v>
      </c>
      <c r="D40" s="48">
        <v>3</v>
      </c>
      <c r="E40" s="51">
        <v>549</v>
      </c>
      <c r="F40" s="50" t="str">
        <f>+VLOOKUP(E40,Participants!$A$1:$F$1000,2,FALSE)</f>
        <v>Lucy Kaufman</v>
      </c>
      <c r="G40" s="50" t="str">
        <f>+VLOOKUP(E40,Participants!$A$1:$F$1000,4,FALSE)</f>
        <v>BFS</v>
      </c>
      <c r="H40" s="50" t="str">
        <f>+VLOOKUP(E40,Participants!$A$1:$F$1000,5,FALSE)</f>
        <v>F</v>
      </c>
      <c r="I40" s="50">
        <f>+VLOOKUP(E40,Participants!$A$1:$F$1000,3,FALSE)</f>
        <v>4</v>
      </c>
      <c r="J40" s="50" t="str">
        <f>+VLOOKUP(E40,Participants!$A$1:$G$1000,7,FALSE)</f>
        <v>DEV GIRLS</v>
      </c>
      <c r="K40" s="54">
        <f t="shared" si="1"/>
        <v>5</v>
      </c>
      <c r="L40" s="50">
        <v>4</v>
      </c>
    </row>
    <row r="41" spans="1:13" ht="14.25" customHeight="1">
      <c r="A41" s="85" t="s">
        <v>699</v>
      </c>
      <c r="B41" s="53">
        <v>4</v>
      </c>
      <c r="C41" s="53">
        <v>16.37</v>
      </c>
      <c r="D41" s="53">
        <v>2</v>
      </c>
      <c r="E41" s="53">
        <v>955</v>
      </c>
      <c r="F41" s="50" t="str">
        <f>+VLOOKUP(E41,Participants!$A$1:$F$1000,2,FALSE)</f>
        <v>Whitney Luka</v>
      </c>
      <c r="G41" s="50" t="str">
        <f>+VLOOKUP(E41,Participants!$A$1:$F$1000,4,FALSE)</f>
        <v>BTA</v>
      </c>
      <c r="H41" s="50" t="str">
        <f>+VLOOKUP(E41,Participants!$A$1:$F$1000,5,FALSE)</f>
        <v>F</v>
      </c>
      <c r="I41" s="50">
        <f>+VLOOKUP(E41,Participants!$A$1:$F$1000,3,FALSE)</f>
        <v>3</v>
      </c>
      <c r="J41" s="50" t="str">
        <f>+VLOOKUP(E41,Participants!$A$1:$G$1000,7,FALSE)</f>
        <v>DEV GIRLS</v>
      </c>
      <c r="K41" s="54">
        <f t="shared" si="1"/>
        <v>6</v>
      </c>
      <c r="L41" s="54">
        <v>3</v>
      </c>
    </row>
    <row r="42" spans="1:13" ht="14.25" customHeight="1">
      <c r="A42" s="85" t="s">
        <v>699</v>
      </c>
      <c r="B42" s="48">
        <v>3</v>
      </c>
      <c r="C42" s="48">
        <v>16.440000000000001</v>
      </c>
      <c r="D42" s="48">
        <v>1</v>
      </c>
      <c r="E42" s="51">
        <v>174</v>
      </c>
      <c r="F42" s="50" t="str">
        <f>+VLOOKUP(E42,Participants!$A$1:$F$1000,2,FALSE)</f>
        <v>Gemma Silvis</v>
      </c>
      <c r="G42" s="50" t="str">
        <f>+VLOOKUP(E42,Participants!$A$1:$F$1000,4,FALSE)</f>
        <v>AMA</v>
      </c>
      <c r="H42" s="50" t="str">
        <f>+VLOOKUP(E42,Participants!$A$1:$F$1000,5,FALSE)</f>
        <v>F</v>
      </c>
      <c r="I42" s="50">
        <f>+VLOOKUP(E42,Participants!$A$1:$F$1000,3,FALSE)</f>
        <v>3</v>
      </c>
      <c r="J42" s="50" t="str">
        <f>+VLOOKUP(E42,Participants!$A$1:$G$1000,7,FALSE)</f>
        <v>DEV GIRLS</v>
      </c>
      <c r="K42" s="54">
        <f t="shared" si="1"/>
        <v>7</v>
      </c>
      <c r="L42" s="50">
        <v>2</v>
      </c>
    </row>
    <row r="43" spans="1:13" ht="14.25" customHeight="1">
      <c r="A43" s="85" t="s">
        <v>699</v>
      </c>
      <c r="B43" s="48">
        <v>3</v>
      </c>
      <c r="C43" s="48">
        <v>16.48</v>
      </c>
      <c r="D43" s="48">
        <v>4</v>
      </c>
      <c r="E43" s="51">
        <v>535</v>
      </c>
      <c r="F43" s="50" t="str">
        <f>+VLOOKUP(E43,Participants!$A$1:$F$1000,2,FALSE)</f>
        <v>Harper Lange</v>
      </c>
      <c r="G43" s="50" t="str">
        <f>+VLOOKUP(E43,Participants!$A$1:$F$1000,4,FALSE)</f>
        <v>BFS</v>
      </c>
      <c r="H43" s="50" t="str">
        <f>+VLOOKUP(E43,Participants!$A$1:$F$1000,5,FALSE)</f>
        <v>F</v>
      </c>
      <c r="I43" s="50">
        <f>+VLOOKUP(E43,Participants!$A$1:$F$1000,3,FALSE)</f>
        <v>3</v>
      </c>
      <c r="J43" s="50" t="str">
        <f>+VLOOKUP(E43,Participants!$A$1:$G$1000,7,FALSE)</f>
        <v>DEV GIRLS</v>
      </c>
      <c r="K43" s="54">
        <f t="shared" si="1"/>
        <v>8</v>
      </c>
      <c r="L43" s="50">
        <v>1</v>
      </c>
    </row>
    <row r="44" spans="1:13" ht="14.25" customHeight="1">
      <c r="A44" s="85" t="s">
        <v>699</v>
      </c>
      <c r="B44" s="48">
        <v>9</v>
      </c>
      <c r="C44" s="48">
        <v>16.63</v>
      </c>
      <c r="D44" s="48">
        <v>1</v>
      </c>
      <c r="E44" s="51">
        <v>1440</v>
      </c>
      <c r="F44" s="50" t="str">
        <f>+VLOOKUP(E44,Participants!$A$1:$F$1000,2,FALSE)</f>
        <v>Emily Graff</v>
      </c>
      <c r="G44" s="50" t="str">
        <f>+VLOOKUP(E44,Participants!$A$1:$F$1000,4,FALSE)</f>
        <v>BCS</v>
      </c>
      <c r="H44" s="50" t="str">
        <f>+VLOOKUP(E44,Participants!$A$1:$F$1000,5,FALSE)</f>
        <v>F</v>
      </c>
      <c r="I44" s="50">
        <f>+VLOOKUP(E44,Participants!$A$1:$F$1000,3,FALSE)</f>
        <v>4</v>
      </c>
      <c r="J44" s="50" t="str">
        <f>+VLOOKUP(E44,Participants!$A$1:$G$1000,7,FALSE)</f>
        <v>DEV GIRLS</v>
      </c>
      <c r="K44" s="54">
        <f t="shared" si="1"/>
        <v>9</v>
      </c>
      <c r="L44" s="50"/>
    </row>
    <row r="45" spans="1:13" ht="14.25" customHeight="1">
      <c r="A45" s="85" t="s">
        <v>699</v>
      </c>
      <c r="B45" s="48">
        <v>5</v>
      </c>
      <c r="C45" s="48">
        <v>16.71</v>
      </c>
      <c r="D45" s="48">
        <v>5</v>
      </c>
      <c r="E45" s="51">
        <v>873</v>
      </c>
      <c r="F45" s="50" t="str">
        <f>+VLOOKUP(E45,Participants!$A$1:$F$1000,2,FALSE)</f>
        <v>Joelle Berringer</v>
      </c>
      <c r="G45" s="50" t="str">
        <f>+VLOOKUP(E45,Participants!$A$1:$F$1000,4,FALSE)</f>
        <v>SSPP</v>
      </c>
      <c r="H45" s="50" t="str">
        <f>+VLOOKUP(E45,Participants!$A$1:$F$1000,5,FALSE)</f>
        <v>F</v>
      </c>
      <c r="I45" s="50">
        <f>+VLOOKUP(E45,Participants!$A$1:$F$1000,3,FALSE)</f>
        <v>3</v>
      </c>
      <c r="J45" s="50" t="str">
        <f>+VLOOKUP(E45,Participants!$A$1:$G$1000,7,FALSE)</f>
        <v>DEV GIRLS</v>
      </c>
      <c r="K45" s="54">
        <f t="shared" si="1"/>
        <v>10</v>
      </c>
      <c r="L45" s="50"/>
    </row>
    <row r="46" spans="1:13" ht="14.25" customHeight="1">
      <c r="A46" s="85" t="s">
        <v>699</v>
      </c>
      <c r="B46" s="51">
        <v>7</v>
      </c>
      <c r="C46" s="51">
        <v>16.8</v>
      </c>
      <c r="D46" s="51">
        <v>6</v>
      </c>
      <c r="E46" s="51">
        <v>540</v>
      </c>
      <c r="F46" s="50" t="str">
        <f>+VLOOKUP(E46,Participants!$A$1:$F$1000,2,FALSE)</f>
        <v>Avery Arendosh</v>
      </c>
      <c r="G46" s="50" t="str">
        <f>+VLOOKUP(E46,Participants!$A$1:$F$1000,4,FALSE)</f>
        <v>BFS</v>
      </c>
      <c r="H46" s="50" t="str">
        <f>+VLOOKUP(E46,Participants!$A$1:$F$1000,5,FALSE)</f>
        <v>F</v>
      </c>
      <c r="I46" s="50">
        <f>+VLOOKUP(E46,Participants!$A$1:$F$1000,3,FALSE)</f>
        <v>4</v>
      </c>
      <c r="J46" s="50" t="str">
        <f>+VLOOKUP(E46,Participants!$A$1:$G$1000,7,FALSE)</f>
        <v>DEV GIRLS</v>
      </c>
      <c r="K46" s="54">
        <f t="shared" si="1"/>
        <v>11</v>
      </c>
      <c r="L46" s="50"/>
    </row>
    <row r="47" spans="1:13" ht="14.25" customHeight="1">
      <c r="A47" s="85" t="s">
        <v>699</v>
      </c>
      <c r="B47" s="51">
        <v>5</v>
      </c>
      <c r="C47" s="51">
        <v>16.829999999999998</v>
      </c>
      <c r="D47" s="51">
        <v>8</v>
      </c>
      <c r="E47" s="51">
        <v>166</v>
      </c>
      <c r="F47" s="50" t="str">
        <f>+VLOOKUP(E47,Participants!$A$1:$F$1000,2,FALSE)</f>
        <v>Martina Lutz</v>
      </c>
      <c r="G47" s="50" t="str">
        <f>+VLOOKUP(E47,Participants!$A$1:$F$1000,4,FALSE)</f>
        <v>AMA</v>
      </c>
      <c r="H47" s="50" t="str">
        <f>+VLOOKUP(E47,Participants!$A$1:$F$1000,5,FALSE)</f>
        <v>F</v>
      </c>
      <c r="I47" s="50">
        <f>+VLOOKUP(E47,Participants!$A$1:$F$1000,3,FALSE)</f>
        <v>4</v>
      </c>
      <c r="J47" s="50" t="str">
        <f>+VLOOKUP(E47,Participants!$A$1:$G$1000,7,FALSE)</f>
        <v>DEV GIRLS</v>
      </c>
      <c r="K47" s="54">
        <f t="shared" si="1"/>
        <v>12</v>
      </c>
      <c r="L47" s="50"/>
    </row>
    <row r="48" spans="1:13" ht="14.25" customHeight="1">
      <c r="A48" s="85" t="s">
        <v>699</v>
      </c>
      <c r="B48" s="52">
        <v>8</v>
      </c>
      <c r="C48" s="52">
        <v>16.88</v>
      </c>
      <c r="D48" s="52">
        <v>4</v>
      </c>
      <c r="E48" s="53">
        <v>1441</v>
      </c>
      <c r="F48" s="50" t="str">
        <f>+VLOOKUP(E48,Participants!$A$1:$F$1000,2,FALSE)</f>
        <v>Julianne Bzorek</v>
      </c>
      <c r="G48" s="50" t="str">
        <f>+VLOOKUP(E48,Participants!$A$1:$F$1000,4,FALSE)</f>
        <v>BCS</v>
      </c>
      <c r="H48" s="50" t="str">
        <f>+VLOOKUP(E48,Participants!$A$1:$F$1000,5,FALSE)</f>
        <v>F</v>
      </c>
      <c r="I48" s="50">
        <f>+VLOOKUP(E48,Participants!$A$1:$F$1000,3,FALSE)</f>
        <v>4</v>
      </c>
      <c r="J48" s="50" t="str">
        <f>+VLOOKUP(E48,Participants!$A$1:$G$1000,7,FALSE)</f>
        <v>DEV GIRLS</v>
      </c>
      <c r="K48" s="54">
        <f t="shared" si="1"/>
        <v>13</v>
      </c>
      <c r="L48" s="54"/>
    </row>
    <row r="49" spans="1:12" ht="14.25" customHeight="1">
      <c r="A49" s="85" t="s">
        <v>699</v>
      </c>
      <c r="B49" s="51">
        <v>5</v>
      </c>
      <c r="C49" s="51">
        <v>17.170000000000002</v>
      </c>
      <c r="D49" s="51">
        <v>4</v>
      </c>
      <c r="E49" s="51">
        <v>1011</v>
      </c>
      <c r="F49" s="50" t="str">
        <f>+VLOOKUP(E49,Participants!$A$1:$F$1000,2,FALSE)</f>
        <v>Olivia Menz</v>
      </c>
      <c r="G49" s="50" t="str">
        <f>+VLOOKUP(E49,Participants!$A$1:$F$1000,4,FALSE)</f>
        <v>KIL</v>
      </c>
      <c r="H49" s="50" t="str">
        <f>+VLOOKUP(E49,Participants!$A$1:$F$1000,5,FALSE)</f>
        <v xml:space="preserve">F </v>
      </c>
      <c r="I49" s="50">
        <f>+VLOOKUP(E49,Participants!$A$1:$F$1000,3,FALSE)</f>
        <v>4</v>
      </c>
      <c r="J49" s="50" t="str">
        <f>+VLOOKUP(E49,Participants!$A$1:$G$1000,7,FALSE)</f>
        <v>DEV GIRLS</v>
      </c>
      <c r="K49" s="54">
        <f t="shared" si="1"/>
        <v>14</v>
      </c>
      <c r="L49" s="50"/>
    </row>
    <row r="50" spans="1:12" ht="14.25" customHeight="1">
      <c r="A50" s="85" t="s">
        <v>699</v>
      </c>
      <c r="B50" s="51">
        <v>9</v>
      </c>
      <c r="C50" s="51">
        <v>17.25</v>
      </c>
      <c r="D50" s="51">
        <v>3</v>
      </c>
      <c r="E50" s="51">
        <v>1439</v>
      </c>
      <c r="F50" s="50" t="str">
        <f>+VLOOKUP(E50,Participants!$A$1:$F$1000,2,FALSE)</f>
        <v>Aspen Viehmann</v>
      </c>
      <c r="G50" s="50" t="str">
        <f>+VLOOKUP(E50,Participants!$A$1:$F$1000,4,FALSE)</f>
        <v>BCS</v>
      </c>
      <c r="H50" s="50" t="str">
        <f>+VLOOKUP(E50,Participants!$A$1:$F$1000,5,FALSE)</f>
        <v>F</v>
      </c>
      <c r="I50" s="50">
        <f>+VLOOKUP(E50,Participants!$A$1:$F$1000,3,FALSE)</f>
        <v>4</v>
      </c>
      <c r="J50" s="50" t="str">
        <f>+VLOOKUP(E50,Participants!$A$1:$G$1000,7,FALSE)</f>
        <v>DEV GIRLS</v>
      </c>
      <c r="K50" s="54">
        <f t="shared" si="1"/>
        <v>15</v>
      </c>
      <c r="L50" s="50"/>
    </row>
    <row r="51" spans="1:12" ht="14.25" customHeight="1">
      <c r="A51" s="85" t="s">
        <v>699</v>
      </c>
      <c r="B51" s="51">
        <v>5</v>
      </c>
      <c r="C51" s="51">
        <v>17.46</v>
      </c>
      <c r="D51" s="51">
        <v>7</v>
      </c>
      <c r="E51" s="51">
        <v>1006</v>
      </c>
      <c r="F51" s="50" t="str">
        <f>+VLOOKUP(E51,Participants!$A$1:$F$1000,2,FALSE)</f>
        <v>Olivia colangelo</v>
      </c>
      <c r="G51" s="50" t="str">
        <f>+VLOOKUP(E51,Participants!$A$1:$F$1000,4,FALSE)</f>
        <v>KIL</v>
      </c>
      <c r="H51" s="50" t="str">
        <f>+VLOOKUP(E51,Participants!$A$1:$F$1000,5,FALSE)</f>
        <v xml:space="preserve">F </v>
      </c>
      <c r="I51" s="50">
        <f>+VLOOKUP(E51,Participants!$A$1:$F$1000,3,FALSE)</f>
        <v>3</v>
      </c>
      <c r="J51" s="50" t="str">
        <f>+VLOOKUP(E51,Participants!$A$1:$G$1000,7,FALSE)</f>
        <v>DEV GIRLS</v>
      </c>
      <c r="K51" s="54">
        <f t="shared" si="1"/>
        <v>16</v>
      </c>
      <c r="L51" s="50"/>
    </row>
    <row r="52" spans="1:12" ht="14.25" customHeight="1">
      <c r="A52" s="85" t="s">
        <v>699</v>
      </c>
      <c r="B52" s="52">
        <v>8</v>
      </c>
      <c r="C52" s="52">
        <v>17.52</v>
      </c>
      <c r="D52" s="52">
        <v>6</v>
      </c>
      <c r="E52" s="53">
        <v>1438</v>
      </c>
      <c r="F52" s="50" t="str">
        <f>+VLOOKUP(E52,Participants!$A$1:$F$1000,2,FALSE)</f>
        <v>Sierra Viehmann</v>
      </c>
      <c r="G52" s="50" t="str">
        <f>+VLOOKUP(E52,Participants!$A$1:$F$1000,4,FALSE)</f>
        <v>BCS</v>
      </c>
      <c r="H52" s="50" t="str">
        <f>+VLOOKUP(E52,Participants!$A$1:$F$1000,5,FALSE)</f>
        <v>F</v>
      </c>
      <c r="I52" s="50">
        <f>+VLOOKUP(E52,Participants!$A$1:$F$1000,3,FALSE)</f>
        <v>4</v>
      </c>
      <c r="J52" s="50" t="str">
        <f>+VLOOKUP(E52,Participants!$A$1:$G$1000,7,FALSE)</f>
        <v>DEV GIRLS</v>
      </c>
      <c r="K52" s="54">
        <f t="shared" si="1"/>
        <v>17</v>
      </c>
      <c r="L52" s="54"/>
    </row>
    <row r="53" spans="1:12" ht="15" customHeight="1">
      <c r="A53" s="85" t="s">
        <v>699</v>
      </c>
      <c r="B53" s="51">
        <v>7</v>
      </c>
      <c r="C53" s="51">
        <v>17.559999999999999</v>
      </c>
      <c r="D53" s="51">
        <v>2</v>
      </c>
      <c r="E53" s="51">
        <v>957</v>
      </c>
      <c r="F53" s="50" t="str">
        <f>+VLOOKUP(E53,Participants!$A$1:$F$1000,2,FALSE)</f>
        <v>Charlotte Tedesco</v>
      </c>
      <c r="G53" s="50" t="str">
        <f>+VLOOKUP(E53,Participants!$A$1:$F$1000,4,FALSE)</f>
        <v>BTA</v>
      </c>
      <c r="H53" s="50" t="str">
        <f>+VLOOKUP(E53,Participants!$A$1:$F$1000,5,FALSE)</f>
        <v>F</v>
      </c>
      <c r="I53" s="50">
        <f>+VLOOKUP(E53,Participants!$A$1:$F$1000,3,FALSE)</f>
        <v>3</v>
      </c>
      <c r="J53" s="50" t="str">
        <f>+VLOOKUP(E53,Participants!$A$1:$G$1000,7,FALSE)</f>
        <v>DEV GIRLS</v>
      </c>
      <c r="K53" s="54">
        <f t="shared" si="1"/>
        <v>18</v>
      </c>
      <c r="L53" s="50"/>
    </row>
    <row r="54" spans="1:12" ht="14.25" customHeight="1">
      <c r="A54" s="85" t="s">
        <v>699</v>
      </c>
      <c r="B54" s="53">
        <v>4</v>
      </c>
      <c r="C54" s="53">
        <v>17.64</v>
      </c>
      <c r="D54" s="53">
        <v>5</v>
      </c>
      <c r="E54" s="53">
        <v>1010</v>
      </c>
      <c r="F54" s="50" t="str">
        <f>+VLOOKUP(E54,Participants!$A$1:$F$1000,2,FALSE)</f>
        <v>Quinn Orr</v>
      </c>
      <c r="G54" s="50" t="str">
        <f>+VLOOKUP(E54,Participants!$A$1:$F$1000,4,FALSE)</f>
        <v>KIL</v>
      </c>
      <c r="H54" s="50" t="str">
        <f>+VLOOKUP(E54,Participants!$A$1:$F$1000,5,FALSE)</f>
        <v xml:space="preserve">F </v>
      </c>
      <c r="I54" s="50">
        <f>+VLOOKUP(E54,Participants!$A$1:$F$1000,3,FALSE)</f>
        <v>4</v>
      </c>
      <c r="J54" s="50" t="str">
        <f>+VLOOKUP(E54,Participants!$A$1:$G$1000,7,FALSE)</f>
        <v>DEV GIRLS</v>
      </c>
      <c r="K54" s="54">
        <f t="shared" si="1"/>
        <v>19</v>
      </c>
      <c r="L54" s="54"/>
    </row>
    <row r="55" spans="1:12" ht="14.25" customHeight="1">
      <c r="A55" s="85" t="s">
        <v>699</v>
      </c>
      <c r="B55" s="53">
        <v>8</v>
      </c>
      <c r="C55" s="53">
        <v>17.78</v>
      </c>
      <c r="D55" s="53">
        <v>3</v>
      </c>
      <c r="E55" s="53">
        <v>959</v>
      </c>
      <c r="F55" s="50" t="str">
        <f>+VLOOKUP(E55,Participants!$A$1:$F$1000,2,FALSE)</f>
        <v>Rowan Blauvelt</v>
      </c>
      <c r="G55" s="50" t="str">
        <f>+VLOOKUP(E55,Participants!$A$1:$F$1000,4,FALSE)</f>
        <v>BTA</v>
      </c>
      <c r="H55" s="50" t="str">
        <f>+VLOOKUP(E55,Participants!$A$1:$F$1000,5,FALSE)</f>
        <v>F</v>
      </c>
      <c r="I55" s="50">
        <f>+VLOOKUP(E55,Participants!$A$1:$F$1000,3,FALSE)</f>
        <v>4</v>
      </c>
      <c r="J55" s="50" t="str">
        <f>+VLOOKUP(E55,Participants!$A$1:$G$1000,7,FALSE)</f>
        <v>DEV GIRLS</v>
      </c>
      <c r="K55" s="54">
        <f t="shared" si="1"/>
        <v>20</v>
      </c>
      <c r="L55" s="54"/>
    </row>
    <row r="56" spans="1:12" ht="14.25" customHeight="1">
      <c r="A56" s="85" t="s">
        <v>699</v>
      </c>
      <c r="B56" s="48">
        <v>7</v>
      </c>
      <c r="C56" s="48">
        <v>17.8</v>
      </c>
      <c r="D56" s="48">
        <v>1</v>
      </c>
      <c r="E56" s="51">
        <v>539</v>
      </c>
      <c r="F56" s="50" t="str">
        <f>+VLOOKUP(E56,Participants!$A$1:$F$1000,2,FALSE)</f>
        <v>Alaina Vargo</v>
      </c>
      <c r="G56" s="50" t="str">
        <f>+VLOOKUP(E56,Participants!$A$1:$F$1000,4,FALSE)</f>
        <v>BFS</v>
      </c>
      <c r="H56" s="50" t="str">
        <f>+VLOOKUP(E56,Participants!$A$1:$F$1000,5,FALSE)</f>
        <v>F</v>
      </c>
      <c r="I56" s="50">
        <f>+VLOOKUP(E56,Participants!$A$1:$F$1000,3,FALSE)</f>
        <v>4</v>
      </c>
      <c r="J56" s="50" t="str">
        <f>+VLOOKUP(E56,Participants!$A$1:$G$1000,7,FALSE)</f>
        <v>DEV GIRLS</v>
      </c>
      <c r="K56" s="54">
        <f t="shared" si="1"/>
        <v>21</v>
      </c>
      <c r="L56" s="50"/>
    </row>
    <row r="57" spans="1:12" ht="14.25" customHeight="1">
      <c r="A57" s="85" t="s">
        <v>699</v>
      </c>
      <c r="B57" s="53">
        <v>8</v>
      </c>
      <c r="C57" s="53">
        <v>17.899999999999999</v>
      </c>
      <c r="D57" s="53">
        <v>2</v>
      </c>
      <c r="E57" s="53">
        <v>1442</v>
      </c>
      <c r="F57" s="50" t="str">
        <f>+VLOOKUP(E57,Participants!$A$1:$F$1000,2,FALSE)</f>
        <v>Cecilia Livengood</v>
      </c>
      <c r="G57" s="50" t="str">
        <f>+VLOOKUP(E57,Participants!$A$1:$F$1000,4,FALSE)</f>
        <v>BCS</v>
      </c>
      <c r="H57" s="50" t="str">
        <f>+VLOOKUP(E57,Participants!$A$1:$F$1000,5,FALSE)</f>
        <v>F</v>
      </c>
      <c r="I57" s="50">
        <f>+VLOOKUP(E57,Participants!$A$1:$F$1000,3,FALSE)</f>
        <v>4</v>
      </c>
      <c r="J57" s="50" t="str">
        <f>+VLOOKUP(E57,Participants!$A$1:$G$1000,7,FALSE)</f>
        <v>DEV GIRLS</v>
      </c>
      <c r="K57" s="54">
        <f t="shared" si="1"/>
        <v>22</v>
      </c>
      <c r="L57" s="54"/>
    </row>
    <row r="58" spans="1:12" ht="14.25" customHeight="1">
      <c r="A58" s="85" t="s">
        <v>699</v>
      </c>
      <c r="B58" s="48">
        <v>3</v>
      </c>
      <c r="C58" s="48">
        <v>17.91</v>
      </c>
      <c r="D58" s="48">
        <v>3</v>
      </c>
      <c r="E58" s="51">
        <v>172</v>
      </c>
      <c r="F58" s="50" t="str">
        <f>+VLOOKUP(E58,Participants!$A$1:$F$1000,2,FALSE)</f>
        <v>Finley Schran</v>
      </c>
      <c r="G58" s="50" t="str">
        <f>+VLOOKUP(E58,Participants!$A$1:$F$1000,4,FALSE)</f>
        <v>AMA</v>
      </c>
      <c r="H58" s="50" t="str">
        <f>+VLOOKUP(E58,Participants!$A$1:$F$1000,5,FALSE)</f>
        <v>F</v>
      </c>
      <c r="I58" s="50">
        <f>+VLOOKUP(E58,Participants!$A$1:$F$1000,3,FALSE)</f>
        <v>3</v>
      </c>
      <c r="J58" s="50" t="str">
        <f>+VLOOKUP(E58,Participants!$A$1:$G$1000,7,FALSE)</f>
        <v>DEV GIRLS</v>
      </c>
      <c r="K58" s="54">
        <f t="shared" si="1"/>
        <v>23</v>
      </c>
      <c r="L58" s="50"/>
    </row>
    <row r="59" spans="1:12" ht="14.25" customHeight="1">
      <c r="A59" s="85" t="s">
        <v>699</v>
      </c>
      <c r="B59" s="48">
        <v>3</v>
      </c>
      <c r="C59" s="48">
        <v>18.07</v>
      </c>
      <c r="D59" s="48">
        <v>7</v>
      </c>
      <c r="E59" s="51">
        <v>1004</v>
      </c>
      <c r="F59" s="50" t="str">
        <f>+VLOOKUP(E59,Participants!$A$1:$F$1000,2,FALSE)</f>
        <v>Alexa Smarrelli</v>
      </c>
      <c r="G59" s="50" t="str">
        <f>+VLOOKUP(E59,Participants!$A$1:$F$1000,4,FALSE)</f>
        <v>KIL</v>
      </c>
      <c r="H59" s="50" t="str">
        <f>+VLOOKUP(E59,Participants!$A$1:$F$1000,5,FALSE)</f>
        <v xml:space="preserve">F </v>
      </c>
      <c r="I59" s="50">
        <f>+VLOOKUP(E59,Participants!$A$1:$F$1000,3,FALSE)</f>
        <v>3</v>
      </c>
      <c r="J59" s="50" t="str">
        <f>+VLOOKUP(E59,Participants!$A$1:$G$1000,7,FALSE)</f>
        <v>DEV GIRLS</v>
      </c>
      <c r="K59" s="54">
        <f t="shared" si="1"/>
        <v>24</v>
      </c>
      <c r="L59" s="50"/>
    </row>
    <row r="60" spans="1:12" ht="14.25" customHeight="1">
      <c r="A60" s="85" t="s">
        <v>699</v>
      </c>
      <c r="B60" s="53">
        <v>4</v>
      </c>
      <c r="C60" s="53">
        <v>18.25</v>
      </c>
      <c r="D60" s="53">
        <v>8</v>
      </c>
      <c r="E60" s="53">
        <v>520</v>
      </c>
      <c r="F60" s="50" t="str">
        <f>+VLOOKUP(E60,Participants!$A$1:$F$1000,2,FALSE)</f>
        <v>Mia Kelly</v>
      </c>
      <c r="G60" s="50" t="str">
        <f>+VLOOKUP(E60,Participants!$A$1:$F$1000,4,FALSE)</f>
        <v>STT</v>
      </c>
      <c r="H60" s="50" t="str">
        <f>+VLOOKUP(E60,Participants!$A$1:$F$1000,5,FALSE)</f>
        <v xml:space="preserve">F </v>
      </c>
      <c r="I60" s="50">
        <f>+VLOOKUP(E60,Participants!$A$1:$F$1000,3,FALSE)</f>
        <v>3</v>
      </c>
      <c r="J60" s="50" t="str">
        <f>+VLOOKUP(E60,Participants!$A$1:$G$1000,7,FALSE)</f>
        <v>DEV GIRLS</v>
      </c>
      <c r="K60" s="54">
        <f t="shared" si="1"/>
        <v>25</v>
      </c>
      <c r="L60" s="54"/>
    </row>
    <row r="61" spans="1:12" ht="14.25" customHeight="1">
      <c r="A61" s="85" t="s">
        <v>699</v>
      </c>
      <c r="B61" s="53">
        <v>6</v>
      </c>
      <c r="C61" s="53">
        <v>18.25</v>
      </c>
      <c r="D61" s="53">
        <v>1</v>
      </c>
      <c r="E61" s="53">
        <v>956</v>
      </c>
      <c r="F61" s="50" t="str">
        <f>+VLOOKUP(E61,Participants!$A$1:$F$1000,2,FALSE)</f>
        <v>Reagan Straub</v>
      </c>
      <c r="G61" s="50" t="str">
        <f>+VLOOKUP(E61,Participants!$A$1:$F$1000,4,FALSE)</f>
        <v>BTA</v>
      </c>
      <c r="H61" s="50" t="str">
        <f>+VLOOKUP(E61,Participants!$A$1:$F$1000,5,FALSE)</f>
        <v>F</v>
      </c>
      <c r="I61" s="50">
        <f>+VLOOKUP(E61,Participants!$A$1:$F$1000,3,FALSE)</f>
        <v>3</v>
      </c>
      <c r="J61" s="50" t="str">
        <f>+VLOOKUP(E61,Participants!$A$1:$G$1000,7,FALSE)</f>
        <v>DEV GIRLS</v>
      </c>
      <c r="K61" s="54">
        <f t="shared" si="1"/>
        <v>26</v>
      </c>
      <c r="L61" s="54"/>
    </row>
    <row r="62" spans="1:12" ht="14.25" customHeight="1">
      <c r="A62" s="85" t="s">
        <v>699</v>
      </c>
      <c r="B62" s="51">
        <v>7</v>
      </c>
      <c r="C62" s="51">
        <v>18.46</v>
      </c>
      <c r="D62" s="51">
        <v>4</v>
      </c>
      <c r="E62" s="51">
        <v>1445</v>
      </c>
      <c r="F62" s="50" t="str">
        <f>+VLOOKUP(E62,Participants!$A$1:$F$1000,2,FALSE)</f>
        <v>Evelyn Quinn</v>
      </c>
      <c r="G62" s="50" t="str">
        <f>+VLOOKUP(E62,Participants!$A$1:$F$1000,4,FALSE)</f>
        <v>BCS</v>
      </c>
      <c r="H62" s="50" t="str">
        <f>+VLOOKUP(E62,Participants!$A$1:$F$1000,5,FALSE)</f>
        <v>F</v>
      </c>
      <c r="I62" s="50">
        <f>+VLOOKUP(E62,Participants!$A$1:$F$1000,3,FALSE)</f>
        <v>4</v>
      </c>
      <c r="J62" s="50" t="str">
        <f>+VLOOKUP(E62,Participants!$A$1:$G$1000,7,FALSE)</f>
        <v>DEV GIRLS</v>
      </c>
      <c r="K62" s="54">
        <f t="shared" si="1"/>
        <v>27</v>
      </c>
      <c r="L62" s="50"/>
    </row>
    <row r="63" spans="1:12" ht="14.25" customHeight="1">
      <c r="A63" s="85" t="s">
        <v>699</v>
      </c>
      <c r="B63" s="52">
        <v>4</v>
      </c>
      <c r="C63" s="52">
        <v>18.53</v>
      </c>
      <c r="D63" s="52">
        <v>4</v>
      </c>
      <c r="E63" s="53">
        <v>1000</v>
      </c>
      <c r="F63" s="50" t="str">
        <f>+VLOOKUP(E63,Participants!$A$1:$F$1000,2,FALSE)</f>
        <v>Ella Scaltz</v>
      </c>
      <c r="G63" s="50" t="str">
        <f>+VLOOKUP(E63,Participants!$A$1:$F$1000,4,FALSE)</f>
        <v>KIL</v>
      </c>
      <c r="H63" s="50" t="str">
        <f>+VLOOKUP(E63,Participants!$A$1:$F$1000,5,FALSE)</f>
        <v xml:space="preserve">F </v>
      </c>
      <c r="I63" s="50">
        <f>+VLOOKUP(E63,Participants!$A$1:$F$1000,3,FALSE)</f>
        <v>3</v>
      </c>
      <c r="J63" s="50" t="str">
        <f>+VLOOKUP(E63,Participants!$A$1:$G$1000,7,FALSE)</f>
        <v>DEV GIRLS</v>
      </c>
      <c r="K63" s="54">
        <f t="shared" si="1"/>
        <v>28</v>
      </c>
      <c r="L63" s="54"/>
    </row>
    <row r="64" spans="1:12" ht="14.25" customHeight="1">
      <c r="A64" s="85" t="s">
        <v>699</v>
      </c>
      <c r="B64" s="51">
        <v>7</v>
      </c>
      <c r="C64" s="51">
        <v>18.559999999999999</v>
      </c>
      <c r="D64" s="51">
        <v>7</v>
      </c>
      <c r="E64" s="51">
        <v>1448</v>
      </c>
      <c r="F64" s="50" t="str">
        <f>+VLOOKUP(E64,Participants!$A$1:$F$1000,2,FALSE)</f>
        <v>Penelope Cummings</v>
      </c>
      <c r="G64" s="50" t="str">
        <f>+VLOOKUP(E64,Participants!$A$1:$F$1000,4,FALSE)</f>
        <v>BCS</v>
      </c>
      <c r="H64" s="50" t="str">
        <f>+VLOOKUP(E64,Participants!$A$1:$F$1000,5,FALSE)</f>
        <v>F</v>
      </c>
      <c r="I64" s="50">
        <f>+VLOOKUP(E64,Participants!$A$1:$F$1000,3,FALSE)</f>
        <v>4</v>
      </c>
      <c r="J64" s="50" t="str">
        <f>+VLOOKUP(E64,Participants!$A$1:$G$1000,7,FALSE)</f>
        <v>DEV GIRLS</v>
      </c>
      <c r="K64" s="54">
        <f t="shared" si="1"/>
        <v>29</v>
      </c>
      <c r="L64" s="50"/>
    </row>
    <row r="65" spans="1:14" ht="14.25" customHeight="1">
      <c r="A65" s="85" t="s">
        <v>699</v>
      </c>
      <c r="B65" s="51">
        <v>3</v>
      </c>
      <c r="C65" s="51">
        <v>18.84</v>
      </c>
      <c r="D65" s="51">
        <v>6</v>
      </c>
      <c r="E65" s="51">
        <v>163</v>
      </c>
      <c r="F65" s="50" t="str">
        <f>+VLOOKUP(E65,Participants!$A$1:$F$1000,2,FALSE)</f>
        <v>Olivia Evans</v>
      </c>
      <c r="G65" s="50" t="str">
        <f>+VLOOKUP(E65,Participants!$A$1:$F$1000,4,FALSE)</f>
        <v>AMA</v>
      </c>
      <c r="H65" s="50" t="str">
        <f>+VLOOKUP(E65,Participants!$A$1:$F$1000,5,FALSE)</f>
        <v>F</v>
      </c>
      <c r="I65" s="50">
        <f>+VLOOKUP(E65,Participants!$A$1:$F$1000,3,FALSE)</f>
        <v>3</v>
      </c>
      <c r="J65" s="50" t="str">
        <f>+VLOOKUP(E65,Participants!$A$1:$G$1000,7,FALSE)</f>
        <v>DEV GIRLS</v>
      </c>
      <c r="K65" s="54">
        <f t="shared" si="1"/>
        <v>30</v>
      </c>
      <c r="L65" s="50"/>
    </row>
    <row r="66" spans="1:14" ht="14.25" customHeight="1">
      <c r="A66" s="85" t="s">
        <v>699</v>
      </c>
      <c r="B66" s="52">
        <v>2</v>
      </c>
      <c r="C66" s="52">
        <v>18.850000000000001</v>
      </c>
      <c r="D66" s="52">
        <v>8</v>
      </c>
      <c r="E66" s="53">
        <v>424</v>
      </c>
      <c r="F66" s="50" t="str">
        <f>+VLOOKUP(E66,Participants!$A$1:$F$1000,2,FALSE)</f>
        <v>Eve Bovee</v>
      </c>
      <c r="G66" s="50" t="str">
        <f>+VLOOKUP(E66,Participants!$A$1:$F$1000,4,FALSE)</f>
        <v>STT</v>
      </c>
      <c r="H66" s="50" t="str">
        <f>+VLOOKUP(E66,Participants!$A$1:$F$1000,5,FALSE)</f>
        <v xml:space="preserve">F </v>
      </c>
      <c r="I66" s="50">
        <f>+VLOOKUP(E66,Participants!$A$1:$F$1000,3,FALSE)</f>
        <v>2</v>
      </c>
      <c r="J66" s="50" t="str">
        <f>+VLOOKUP(E66,Participants!$A$1:$G$1000,7,FALSE)</f>
        <v>DEV GIRLS</v>
      </c>
      <c r="K66" s="54">
        <f t="shared" si="1"/>
        <v>31</v>
      </c>
      <c r="L66" s="54"/>
    </row>
    <row r="67" spans="1:14" ht="14.25" customHeight="1">
      <c r="A67" s="85" t="s">
        <v>699</v>
      </c>
      <c r="B67" s="51">
        <v>3</v>
      </c>
      <c r="C67" s="51">
        <v>18.89</v>
      </c>
      <c r="D67" s="51">
        <v>5</v>
      </c>
      <c r="E67" s="51">
        <v>171</v>
      </c>
      <c r="F67" s="50" t="str">
        <f>+VLOOKUP(E67,Participants!$A$1:$F$1000,2,FALSE)</f>
        <v>Nicole Paschke</v>
      </c>
      <c r="G67" s="50" t="str">
        <f>+VLOOKUP(E67,Participants!$A$1:$F$1000,4,FALSE)</f>
        <v>AMA</v>
      </c>
      <c r="H67" s="50" t="str">
        <f>+VLOOKUP(E67,Participants!$A$1:$F$1000,5,FALSE)</f>
        <v>F</v>
      </c>
      <c r="I67" s="50">
        <f>+VLOOKUP(E67,Participants!$A$1:$F$1000,3,FALSE)</f>
        <v>3</v>
      </c>
      <c r="J67" s="50" t="str">
        <f>+VLOOKUP(E67,Participants!$A$1:$G$1000,7,FALSE)</f>
        <v>DEV GIRLS</v>
      </c>
      <c r="K67" s="54">
        <f t="shared" si="1"/>
        <v>32</v>
      </c>
      <c r="L67" s="50"/>
    </row>
    <row r="68" spans="1:14" ht="14.25" customHeight="1">
      <c r="A68" s="85" t="s">
        <v>699</v>
      </c>
      <c r="B68" s="52">
        <v>6</v>
      </c>
      <c r="C68" s="52">
        <v>18.920000000000002</v>
      </c>
      <c r="D68" s="52">
        <v>7</v>
      </c>
      <c r="E68" s="52">
        <v>1435</v>
      </c>
      <c r="F68" s="50" t="str">
        <f>+VLOOKUP(E68,Participants!$A$1:$F$1000,2,FALSE)</f>
        <v>Madelyn Miklavic</v>
      </c>
      <c r="G68" s="50" t="str">
        <f>+VLOOKUP(E68,Participants!$A$1:$F$1000,4,FALSE)</f>
        <v>BCS</v>
      </c>
      <c r="H68" s="50" t="str">
        <f>+VLOOKUP(E68,Participants!$A$1:$F$1000,5,FALSE)</f>
        <v>F</v>
      </c>
      <c r="I68" s="50">
        <f>+VLOOKUP(E68,Participants!$A$1:$F$1000,3,FALSE)</f>
        <v>3</v>
      </c>
      <c r="J68" s="50" t="str">
        <f>+VLOOKUP(E68,Participants!$A$1:$G$1000,7,FALSE)</f>
        <v>DEV GIRLS</v>
      </c>
      <c r="K68" s="54">
        <f t="shared" si="1"/>
        <v>33</v>
      </c>
      <c r="L68" s="54"/>
    </row>
    <row r="69" spans="1:14" ht="14.25" customHeight="1">
      <c r="A69" s="85" t="s">
        <v>699</v>
      </c>
      <c r="B69" s="185">
        <v>13</v>
      </c>
      <c r="C69" s="185">
        <v>18.93</v>
      </c>
      <c r="D69" s="185">
        <v>5</v>
      </c>
      <c r="E69" s="185">
        <v>428</v>
      </c>
      <c r="F69" s="181" t="str">
        <f>+VLOOKUP(E69,Participants!$A$1:$F$1000,2,FALSE)</f>
        <v>Johannah Fox</v>
      </c>
      <c r="G69" s="181" t="str">
        <f>+VLOOKUP(E69,Participants!$A$1:$F$1000,4,FALSE)</f>
        <v>STT</v>
      </c>
      <c r="H69" s="181" t="str">
        <f>+VLOOKUP(E69,Participants!$A$1:$F$1000,5,FALSE)</f>
        <v xml:space="preserve">F </v>
      </c>
      <c r="I69" s="181">
        <f>+VLOOKUP(E69,Participants!$A$1:$F$1000,3,FALSE)</f>
        <v>3</v>
      </c>
      <c r="J69" s="181" t="str">
        <f>+VLOOKUP(E69,Participants!$A$1:$G$1000,7,FALSE)</f>
        <v>DEV GIRLS</v>
      </c>
      <c r="K69" s="181">
        <f t="shared" si="1"/>
        <v>34</v>
      </c>
      <c r="L69" s="181"/>
      <c r="M69" s="186"/>
      <c r="N69" s="186"/>
    </row>
    <row r="70" spans="1:14" ht="14.25" customHeight="1">
      <c r="A70" s="85" t="s">
        <v>699</v>
      </c>
      <c r="B70" s="53">
        <v>2</v>
      </c>
      <c r="C70" s="53">
        <v>19.04</v>
      </c>
      <c r="D70" s="53">
        <v>3</v>
      </c>
      <c r="E70" s="53">
        <v>1110</v>
      </c>
      <c r="F70" s="50" t="str">
        <f>+VLOOKUP(E70,Participants!$A$1:$F$1000,2,FALSE)</f>
        <v>Cecilia "CC" Benjamin</v>
      </c>
      <c r="G70" s="50" t="str">
        <f>+VLOOKUP(E70,Participants!$A$1:$F$1000,4,FALSE)</f>
        <v>PHA</v>
      </c>
      <c r="H70" s="50" t="str">
        <f>+VLOOKUP(E70,Participants!$A$1:$F$1000,5,FALSE)</f>
        <v xml:space="preserve">F </v>
      </c>
      <c r="I70" s="50">
        <f>+VLOOKUP(E70,Participants!$A$1:$F$1000,3,FALSE)</f>
        <v>2</v>
      </c>
      <c r="J70" s="50" t="str">
        <f>+VLOOKUP(E70,Participants!$A$1:$G$1000,7,FALSE)</f>
        <v>DEV GIRLS</v>
      </c>
      <c r="K70" s="54">
        <f t="shared" si="1"/>
        <v>35</v>
      </c>
      <c r="L70" s="54"/>
    </row>
    <row r="71" spans="1:14" ht="14.25" customHeight="1">
      <c r="A71" s="85" t="s">
        <v>699</v>
      </c>
      <c r="B71" s="53">
        <v>6</v>
      </c>
      <c r="C71" s="53">
        <v>19.05</v>
      </c>
      <c r="D71" s="53">
        <v>4</v>
      </c>
      <c r="E71" s="53">
        <v>1432</v>
      </c>
      <c r="F71" s="50" t="str">
        <f>+VLOOKUP(E71,Participants!$A$1:$F$1000,2,FALSE)</f>
        <v>Taetum Dougherty</v>
      </c>
      <c r="G71" s="50" t="str">
        <f>+VLOOKUP(E71,Participants!$A$1:$F$1000,4,FALSE)</f>
        <v>BCS</v>
      </c>
      <c r="H71" s="50" t="str">
        <f>+VLOOKUP(E71,Participants!$A$1:$F$1000,5,FALSE)</f>
        <v>F</v>
      </c>
      <c r="I71" s="50">
        <f>+VLOOKUP(E71,Participants!$A$1:$F$1000,3,FALSE)</f>
        <v>3</v>
      </c>
      <c r="J71" s="50" t="str">
        <f>+VLOOKUP(E71,Participants!$A$1:$G$1000,7,FALSE)</f>
        <v>DEV GIRLS</v>
      </c>
      <c r="K71" s="54">
        <f t="shared" si="1"/>
        <v>36</v>
      </c>
      <c r="L71" s="54"/>
    </row>
    <row r="72" spans="1:14" ht="14.25" customHeight="1">
      <c r="A72" s="85" t="s">
        <v>699</v>
      </c>
      <c r="B72" s="53">
        <v>2</v>
      </c>
      <c r="C72" s="53">
        <v>19.059999999999999</v>
      </c>
      <c r="D72" s="53">
        <v>1</v>
      </c>
      <c r="E72" s="53">
        <v>1108</v>
      </c>
      <c r="F72" s="50" t="str">
        <f>+VLOOKUP(E72,Participants!$A$1:$F$1000,2,FALSE)</f>
        <v>Mila Cira</v>
      </c>
      <c r="G72" s="50" t="str">
        <f>+VLOOKUP(E72,Participants!$A$1:$F$1000,4,FALSE)</f>
        <v>PHA</v>
      </c>
      <c r="H72" s="50" t="str">
        <f>+VLOOKUP(E72,Participants!$A$1:$F$1000,5,FALSE)</f>
        <v xml:space="preserve">F </v>
      </c>
      <c r="I72" s="50">
        <f>+VLOOKUP(E72,Participants!$A$1:$F$1000,3,FALSE)</f>
        <v>2</v>
      </c>
      <c r="J72" s="50" t="str">
        <f>+VLOOKUP(E72,Participants!$A$1:$G$1000,7,FALSE)</f>
        <v>DEV GIRLS</v>
      </c>
      <c r="K72" s="54">
        <f t="shared" si="1"/>
        <v>37</v>
      </c>
      <c r="L72" s="54"/>
    </row>
    <row r="73" spans="1:14" ht="14.25" customHeight="1">
      <c r="A73" s="85" t="s">
        <v>699</v>
      </c>
      <c r="B73" s="53">
        <v>2</v>
      </c>
      <c r="C73" s="53">
        <v>19.11</v>
      </c>
      <c r="D73" s="53">
        <v>2</v>
      </c>
      <c r="E73" s="53">
        <v>530</v>
      </c>
      <c r="F73" s="50" t="str">
        <f>+VLOOKUP(E73,Participants!$A$1:$F$1000,2,FALSE)</f>
        <v>Hadley Moritz</v>
      </c>
      <c r="G73" s="50" t="str">
        <f>+VLOOKUP(E73,Participants!$A$1:$F$1000,4,FALSE)</f>
        <v>BFS</v>
      </c>
      <c r="H73" s="50" t="str">
        <f>+VLOOKUP(E73,Participants!$A$1:$F$1000,5,FALSE)</f>
        <v>F</v>
      </c>
      <c r="I73" s="50">
        <f>+VLOOKUP(E73,Participants!$A$1:$F$1000,3,FALSE)</f>
        <v>2</v>
      </c>
      <c r="J73" s="50" t="str">
        <f>+VLOOKUP(E73,Participants!$A$1:$G$1000,7,FALSE)</f>
        <v>DEV GIRLS</v>
      </c>
      <c r="K73" s="54">
        <f t="shared" si="1"/>
        <v>38</v>
      </c>
      <c r="L73" s="54"/>
    </row>
    <row r="74" spans="1:14" ht="14.25" customHeight="1">
      <c r="A74" s="85" t="s">
        <v>699</v>
      </c>
      <c r="B74" s="53">
        <v>6</v>
      </c>
      <c r="C74" s="53">
        <v>19.190000000000001</v>
      </c>
      <c r="D74" s="53">
        <v>5</v>
      </c>
      <c r="E74" s="53">
        <v>878</v>
      </c>
      <c r="F74" s="50" t="str">
        <f>+VLOOKUP(E74,Participants!$A$1:$F$1000,2,FALSE)</f>
        <v>Zienna Berarducci</v>
      </c>
      <c r="G74" s="50" t="str">
        <f>+VLOOKUP(E74,Participants!$A$1:$F$1000,4,FALSE)</f>
        <v>SSPP</v>
      </c>
      <c r="H74" s="50" t="str">
        <f>+VLOOKUP(E74,Participants!$A$1:$F$1000,5,FALSE)</f>
        <v>F</v>
      </c>
      <c r="I74" s="50">
        <f>+VLOOKUP(E74,Participants!$A$1:$F$1000,3,FALSE)</f>
        <v>4</v>
      </c>
      <c r="J74" s="50" t="str">
        <f>+VLOOKUP(E74,Participants!$A$1:$G$1000,7,FALSE)</f>
        <v>DEV GIRLS</v>
      </c>
      <c r="K74" s="54">
        <f t="shared" si="1"/>
        <v>39</v>
      </c>
      <c r="L74" s="54"/>
    </row>
    <row r="75" spans="1:14" ht="14.25" customHeight="1">
      <c r="A75" s="85" t="s">
        <v>699</v>
      </c>
      <c r="B75" s="53">
        <v>2</v>
      </c>
      <c r="C75" s="53">
        <v>19.239999999999998</v>
      </c>
      <c r="D75" s="53">
        <v>4</v>
      </c>
      <c r="E75" s="53">
        <v>1106</v>
      </c>
      <c r="F75" s="50" t="str">
        <f>+VLOOKUP(E75,Participants!$A$1:$F$1000,2,FALSE)</f>
        <v>Charlie Kane</v>
      </c>
      <c r="G75" s="50" t="str">
        <f>+VLOOKUP(E75,Participants!$A$1:$F$1000,4,FALSE)</f>
        <v>PHA</v>
      </c>
      <c r="H75" s="50" t="str">
        <f>+VLOOKUP(E75,Participants!$A$1:$F$1000,5,FALSE)</f>
        <v xml:space="preserve">F </v>
      </c>
      <c r="I75" s="50">
        <f>+VLOOKUP(E75,Participants!$A$1:$F$1000,3,FALSE)</f>
        <v>2</v>
      </c>
      <c r="J75" s="50" t="str">
        <f>+VLOOKUP(E75,Participants!$A$1:$G$1000,7,FALSE)</f>
        <v>DEV GIRLS</v>
      </c>
      <c r="K75" s="54">
        <f t="shared" si="1"/>
        <v>40</v>
      </c>
      <c r="L75" s="54"/>
    </row>
    <row r="76" spans="1:14" ht="14.25" customHeight="1">
      <c r="A76" s="85" t="s">
        <v>699</v>
      </c>
      <c r="B76" s="48">
        <v>1</v>
      </c>
      <c r="C76" s="48">
        <v>19.28</v>
      </c>
      <c r="D76" s="48">
        <v>2</v>
      </c>
      <c r="E76" s="49">
        <v>159</v>
      </c>
      <c r="F76" s="50" t="str">
        <f>+VLOOKUP(E76,Participants!$A$1:$F$1000,2,FALSE)</f>
        <v>Gianna Baldonieri</v>
      </c>
      <c r="G76" s="50" t="str">
        <f>+VLOOKUP(E76,Participants!$A$1:$F$1000,4,FALSE)</f>
        <v>AMA</v>
      </c>
      <c r="H76" s="50" t="str">
        <f>+VLOOKUP(E76,Participants!$A$1:$F$1000,5,FALSE)</f>
        <v>F</v>
      </c>
      <c r="I76" s="50">
        <f>+VLOOKUP(E76,Participants!$A$1:$F$1000,3,FALSE)</f>
        <v>3</v>
      </c>
      <c r="J76" s="50" t="str">
        <f>+VLOOKUP(E76,Participants!$A$1:$G$1000,7,FALSE)</f>
        <v>DEV GIRLS</v>
      </c>
      <c r="K76" s="54">
        <f t="shared" si="1"/>
        <v>41</v>
      </c>
      <c r="L76" s="50"/>
    </row>
    <row r="77" spans="1:14" ht="14.25" customHeight="1">
      <c r="A77" s="85" t="s">
        <v>699</v>
      </c>
      <c r="B77" s="48">
        <v>7</v>
      </c>
      <c r="C77" s="48">
        <v>19.3</v>
      </c>
      <c r="D77" s="48">
        <v>8</v>
      </c>
      <c r="E77" s="48">
        <v>963</v>
      </c>
      <c r="F77" s="50" t="str">
        <f>+VLOOKUP(E77,Participants!$A$1:$F$1000,2,FALSE)</f>
        <v>Angelina Lukitsch</v>
      </c>
      <c r="G77" s="50" t="str">
        <f>+VLOOKUP(E77,Participants!$A$1:$F$1000,4,FALSE)</f>
        <v>BTA</v>
      </c>
      <c r="H77" s="50" t="str">
        <f>+VLOOKUP(E77,Participants!$A$1:$F$1000,5,FALSE)</f>
        <v>F</v>
      </c>
      <c r="I77" s="50">
        <f>+VLOOKUP(E77,Participants!$A$1:$F$1000,3,FALSE)</f>
        <v>4</v>
      </c>
      <c r="J77" s="50" t="str">
        <f>+VLOOKUP(E77,Participants!$A$1:$G$1000,7,FALSE)</f>
        <v>DEV GIRLS</v>
      </c>
      <c r="K77" s="54">
        <f t="shared" si="1"/>
        <v>42</v>
      </c>
      <c r="L77" s="50"/>
    </row>
    <row r="78" spans="1:14" ht="14.25" customHeight="1">
      <c r="A78" s="85" t="s">
        <v>699</v>
      </c>
      <c r="B78" s="52">
        <v>4</v>
      </c>
      <c r="C78" s="52">
        <v>19.420000000000002</v>
      </c>
      <c r="D78" s="52">
        <v>7</v>
      </c>
      <c r="E78" s="53">
        <v>1002</v>
      </c>
      <c r="F78" s="50" t="str">
        <f>+VLOOKUP(E78,Participants!$A$1:$F$1000,2,FALSE)</f>
        <v>Cora Cole</v>
      </c>
      <c r="G78" s="50" t="str">
        <f>+VLOOKUP(E78,Participants!$A$1:$F$1000,4,FALSE)</f>
        <v>KIL</v>
      </c>
      <c r="H78" s="50" t="str">
        <f>+VLOOKUP(E78,Participants!$A$1:$F$1000,5,FALSE)</f>
        <v xml:space="preserve">F </v>
      </c>
      <c r="I78" s="50">
        <f>+VLOOKUP(E78,Participants!$A$1:$F$1000,3,FALSE)</f>
        <v>3</v>
      </c>
      <c r="J78" s="50" t="str">
        <f>+VLOOKUP(E78,Participants!$A$1:$G$1000,7,FALSE)</f>
        <v>DEV GIRLS</v>
      </c>
      <c r="K78" s="54">
        <f t="shared" si="1"/>
        <v>43</v>
      </c>
      <c r="L78" s="54"/>
    </row>
    <row r="79" spans="1:14" ht="14.25" customHeight="1">
      <c r="A79" s="85" t="s">
        <v>699</v>
      </c>
      <c r="B79" s="52">
        <v>2</v>
      </c>
      <c r="C79" s="52">
        <v>19.5</v>
      </c>
      <c r="D79" s="52">
        <v>7</v>
      </c>
      <c r="E79" s="53">
        <v>1103</v>
      </c>
      <c r="F79" s="50" t="str">
        <f>+VLOOKUP(E79,Participants!$A$1:$F$1000,2,FALSE)</f>
        <v>Talyah Cira</v>
      </c>
      <c r="G79" s="50" t="str">
        <f>+VLOOKUP(E79,Participants!$A$1:$F$1000,4,FALSE)</f>
        <v>PHA</v>
      </c>
      <c r="H79" s="50" t="str">
        <f>+VLOOKUP(E79,Participants!$A$1:$F$1000,5,FALSE)</f>
        <v xml:space="preserve">F </v>
      </c>
      <c r="I79" s="50" t="str">
        <f>+VLOOKUP(E79,Participants!$A$1:$F$1000,3,FALSE)</f>
        <v>k</v>
      </c>
      <c r="J79" s="50" t="str">
        <f>+VLOOKUP(E79,Participants!$A$1:$G$1000,7,FALSE)</f>
        <v>DEV GIRLS</v>
      </c>
      <c r="K79" s="54">
        <f t="shared" si="1"/>
        <v>44</v>
      </c>
      <c r="L79" s="54"/>
    </row>
    <row r="80" spans="1:14" ht="14.25" customHeight="1">
      <c r="A80" s="85" t="s">
        <v>699</v>
      </c>
      <c r="B80" s="52">
        <v>6</v>
      </c>
      <c r="C80" s="52">
        <v>19.61</v>
      </c>
      <c r="D80" s="52">
        <v>6</v>
      </c>
      <c r="E80" s="53">
        <v>953</v>
      </c>
      <c r="F80" s="50" t="str">
        <f>+VLOOKUP(E80,Participants!$A$1:$F$1000,2,FALSE)</f>
        <v>Rebeca de Souza Saraiva</v>
      </c>
      <c r="G80" s="50" t="str">
        <f>+VLOOKUP(E80,Participants!$A$1:$F$1000,4,FALSE)</f>
        <v>BTA</v>
      </c>
      <c r="H80" s="50" t="str">
        <f>+VLOOKUP(E80,Participants!$A$1:$F$1000,5,FALSE)</f>
        <v>F</v>
      </c>
      <c r="I80" s="50">
        <f>+VLOOKUP(E80,Participants!$A$1:$F$1000,3,FALSE)</f>
        <v>3</v>
      </c>
      <c r="J80" s="50" t="str">
        <f>+VLOOKUP(E80,Participants!$A$1:$G$1000,7,FALSE)</f>
        <v>DEV GIRLS</v>
      </c>
      <c r="K80" s="54">
        <f t="shared" si="1"/>
        <v>45</v>
      </c>
      <c r="L80" s="54"/>
    </row>
    <row r="81" spans="1:12" ht="14.25" customHeight="1">
      <c r="A81" s="85" t="s">
        <v>699</v>
      </c>
      <c r="B81" s="51">
        <v>3</v>
      </c>
      <c r="C81" s="51">
        <v>19.88</v>
      </c>
      <c r="D81" s="51">
        <v>2</v>
      </c>
      <c r="E81" s="51">
        <v>538</v>
      </c>
      <c r="F81" s="50" t="str">
        <f>+VLOOKUP(E81,Participants!$A$1:$F$1000,2,FALSE)</f>
        <v>Reagan Bayne</v>
      </c>
      <c r="G81" s="50" t="str">
        <f>+VLOOKUP(E81,Participants!$A$1:$F$1000,4,FALSE)</f>
        <v>BFS</v>
      </c>
      <c r="H81" s="50" t="str">
        <f>+VLOOKUP(E81,Participants!$A$1:$F$1000,5,FALSE)</f>
        <v>F</v>
      </c>
      <c r="I81" s="50">
        <f>+VLOOKUP(E81,Participants!$A$1:$F$1000,3,FALSE)</f>
        <v>3</v>
      </c>
      <c r="J81" s="50" t="str">
        <f>+VLOOKUP(E81,Participants!$A$1:$G$1000,7,FALSE)</f>
        <v>DEV GIRLS</v>
      </c>
      <c r="K81" s="54">
        <f t="shared" si="1"/>
        <v>46</v>
      </c>
      <c r="L81" s="50"/>
    </row>
    <row r="82" spans="1:12" ht="14.25" customHeight="1">
      <c r="A82" s="85" t="s">
        <v>699</v>
      </c>
      <c r="B82" s="52">
        <v>4</v>
      </c>
      <c r="C82" s="52">
        <v>19.96</v>
      </c>
      <c r="D82" s="52">
        <v>3</v>
      </c>
      <c r="E82" s="53">
        <v>448</v>
      </c>
      <c r="F82" s="50" t="str">
        <f>+VLOOKUP(E82,Participants!$A$1:$F$1000,2,FALSE)</f>
        <v>Addelynn Stack</v>
      </c>
      <c r="G82" s="50" t="str">
        <f>+VLOOKUP(E82,Participants!$A$1:$F$1000,4,FALSE)</f>
        <v>STT</v>
      </c>
      <c r="H82" s="50" t="str">
        <f>+VLOOKUP(E82,Participants!$A$1:$F$1000,5,FALSE)</f>
        <v xml:space="preserve">F </v>
      </c>
      <c r="I82" s="50">
        <f>+VLOOKUP(E82,Participants!$A$1:$F$1000,3,FALSE)</f>
        <v>3</v>
      </c>
      <c r="J82" s="50" t="str">
        <f>+VLOOKUP(E82,Participants!$A$1:$G$1000,7,FALSE)</f>
        <v>DEV GIRLS</v>
      </c>
      <c r="K82" s="54">
        <f t="shared" si="1"/>
        <v>47</v>
      </c>
      <c r="L82" s="54"/>
    </row>
    <row r="83" spans="1:12" ht="14.25" customHeight="1">
      <c r="A83" s="85" t="s">
        <v>699</v>
      </c>
      <c r="B83" s="52">
        <v>2</v>
      </c>
      <c r="C83" s="52">
        <v>20.079999999999998</v>
      </c>
      <c r="D83" s="52">
        <v>6</v>
      </c>
      <c r="E83" s="53">
        <v>504</v>
      </c>
      <c r="F83" s="50" t="str">
        <f>+VLOOKUP(E83,Participants!$A$1:$F$1000,2,FALSE)</f>
        <v>Avery Linette</v>
      </c>
      <c r="G83" s="50" t="str">
        <f>+VLOOKUP(E83,Participants!$A$1:$F$1000,4,FALSE)</f>
        <v>STT</v>
      </c>
      <c r="H83" s="50" t="str">
        <f>+VLOOKUP(E83,Participants!$A$1:$F$1000,5,FALSE)</f>
        <v xml:space="preserve">F </v>
      </c>
      <c r="I83" s="50">
        <f>+VLOOKUP(E83,Participants!$A$1:$F$1000,3,FALSE)</f>
        <v>1</v>
      </c>
      <c r="J83" s="50" t="str">
        <f>+VLOOKUP(E83,Participants!$A$1:$G$1000,7,FALSE)</f>
        <v>DEV GIRLS</v>
      </c>
      <c r="K83" s="54">
        <f t="shared" si="1"/>
        <v>48</v>
      </c>
      <c r="L83" s="54"/>
    </row>
    <row r="84" spans="1:12" ht="14.25" customHeight="1">
      <c r="A84" s="85" t="s">
        <v>699</v>
      </c>
      <c r="B84" s="51">
        <v>7</v>
      </c>
      <c r="C84" s="51">
        <v>20.43</v>
      </c>
      <c r="D84" s="51">
        <v>5</v>
      </c>
      <c r="E84" s="51">
        <v>962</v>
      </c>
      <c r="F84" s="50" t="str">
        <f>+VLOOKUP(E84,Participants!$A$1:$F$1000,2,FALSE)</f>
        <v>Anastasia Kamarados</v>
      </c>
      <c r="G84" s="50" t="str">
        <f>+VLOOKUP(E84,Participants!$A$1:$F$1000,4,FALSE)</f>
        <v>BTA</v>
      </c>
      <c r="H84" s="50" t="str">
        <f>+VLOOKUP(E84,Participants!$A$1:$F$1000,5,FALSE)</f>
        <v>F</v>
      </c>
      <c r="I84" s="50">
        <f>+VLOOKUP(E84,Participants!$A$1:$F$1000,3,FALSE)</f>
        <v>4</v>
      </c>
      <c r="J84" s="50" t="str">
        <f>+VLOOKUP(E84,Participants!$A$1:$G$1000,7,FALSE)</f>
        <v>DEV GIRLS</v>
      </c>
      <c r="K84" s="54">
        <f t="shared" si="1"/>
        <v>49</v>
      </c>
      <c r="L84" s="50"/>
    </row>
    <row r="85" spans="1:12" ht="14.25" customHeight="1">
      <c r="A85" s="85" t="s">
        <v>699</v>
      </c>
      <c r="B85" s="52">
        <v>2</v>
      </c>
      <c r="C85" s="52">
        <v>20.49</v>
      </c>
      <c r="D85" s="52">
        <v>5</v>
      </c>
      <c r="E85" s="53">
        <v>620</v>
      </c>
      <c r="F85" s="50" t="str">
        <f>+VLOOKUP(E85,Participants!$A$1:$F$1000,2,FALSE)</f>
        <v>Lorelai Urso</v>
      </c>
      <c r="G85" s="50" t="str">
        <f>+VLOOKUP(E85,Participants!$A$1:$F$1000,4,FALSE)</f>
        <v>BFS</v>
      </c>
      <c r="H85" s="50" t="str">
        <f>+VLOOKUP(E85,Participants!$A$1:$F$1000,5,FALSE)</f>
        <v>F</v>
      </c>
      <c r="I85" s="50">
        <f>+VLOOKUP(E85,Participants!$A$1:$F$1000,3,FALSE)</f>
        <v>1</v>
      </c>
      <c r="J85" s="50" t="str">
        <f>+VLOOKUP(E85,Participants!$A$1:$G$1000,7,FALSE)</f>
        <v>DEV GIRLS</v>
      </c>
      <c r="K85" s="54">
        <f t="shared" si="1"/>
        <v>50</v>
      </c>
      <c r="L85" s="54"/>
    </row>
    <row r="86" spans="1:12" ht="14.25" customHeight="1">
      <c r="A86" s="85" t="s">
        <v>699</v>
      </c>
      <c r="B86" s="48">
        <v>9</v>
      </c>
      <c r="C86" s="48">
        <v>20.58</v>
      </c>
      <c r="D86" s="48">
        <v>2</v>
      </c>
      <c r="E86" s="51">
        <v>991</v>
      </c>
      <c r="F86" s="50" t="str">
        <f>+VLOOKUP(E86,Participants!$A$1:$F$1000,2,FALSE)</f>
        <v>Lindsey Sulkowski</v>
      </c>
      <c r="G86" s="50" t="str">
        <f>+VLOOKUP(E86,Participants!$A$1:$F$1000,4,FALSE)</f>
        <v>BTA</v>
      </c>
      <c r="H86" s="50" t="str">
        <f>+VLOOKUP(E86,Participants!$A$1:$F$1000,5,FALSE)</f>
        <v>F</v>
      </c>
      <c r="I86" s="50">
        <f>+VLOOKUP(E86,Participants!$A$1:$F$1000,3,FALSE)</f>
        <v>4</v>
      </c>
      <c r="J86" s="50" t="str">
        <f>+VLOOKUP(E86,Participants!$A$1:$G$1000,7,FALSE)</f>
        <v>DEV GIRLS</v>
      </c>
      <c r="K86" s="54">
        <f t="shared" si="1"/>
        <v>51</v>
      </c>
      <c r="L86" s="50"/>
    </row>
    <row r="87" spans="1:12" ht="14.25" customHeight="1">
      <c r="A87" s="85" t="s">
        <v>699</v>
      </c>
      <c r="B87" s="48">
        <v>5</v>
      </c>
      <c r="C87" s="48">
        <v>20.77</v>
      </c>
      <c r="D87" s="48">
        <v>1</v>
      </c>
      <c r="E87" s="51">
        <v>869</v>
      </c>
      <c r="F87" s="50" t="str">
        <f>+VLOOKUP(E87,Participants!$A$1:$F$1000,2,FALSE)</f>
        <v>Lucia Bianco</v>
      </c>
      <c r="G87" s="50" t="str">
        <f>+VLOOKUP(E87,Participants!$A$1:$F$1000,4,FALSE)</f>
        <v>SSPP</v>
      </c>
      <c r="H87" s="50" t="str">
        <f>+VLOOKUP(E87,Participants!$A$1:$F$1000,5,FALSE)</f>
        <v>F</v>
      </c>
      <c r="I87" s="50">
        <f>+VLOOKUP(E87,Participants!$A$1:$F$1000,3,FALSE)</f>
        <v>2</v>
      </c>
      <c r="J87" s="50" t="str">
        <f>+VLOOKUP(E87,Participants!$A$1:$G$1000,7,FALSE)</f>
        <v>DEV GIRLS</v>
      </c>
      <c r="K87" s="54">
        <f t="shared" si="1"/>
        <v>52</v>
      </c>
      <c r="L87" s="50"/>
    </row>
    <row r="88" spans="1:12" ht="14.25" customHeight="1">
      <c r="A88" s="85" t="s">
        <v>699</v>
      </c>
      <c r="B88" s="53">
        <v>6</v>
      </c>
      <c r="C88" s="53">
        <v>20.94</v>
      </c>
      <c r="D88" s="53">
        <v>2</v>
      </c>
      <c r="E88" s="53">
        <v>548</v>
      </c>
      <c r="F88" s="50" t="str">
        <f>+VLOOKUP(E88,Participants!$A$1:$F$1000,2,FALSE)</f>
        <v>Lilliana Venturella</v>
      </c>
      <c r="G88" s="50" t="str">
        <f>+VLOOKUP(E88,Participants!$A$1:$F$1000,4,FALSE)</f>
        <v>BFS</v>
      </c>
      <c r="H88" s="50" t="str">
        <f>+VLOOKUP(E88,Participants!$A$1:$F$1000,5,FALSE)</f>
        <v>F</v>
      </c>
      <c r="I88" s="50">
        <f>+VLOOKUP(E88,Participants!$A$1:$F$1000,3,FALSE)</f>
        <v>4</v>
      </c>
      <c r="J88" s="50" t="str">
        <f>+VLOOKUP(E88,Participants!$A$1:$G$1000,7,FALSE)</f>
        <v>DEV GIRLS</v>
      </c>
      <c r="K88" s="54">
        <f t="shared" si="1"/>
        <v>53</v>
      </c>
      <c r="L88" s="54"/>
    </row>
    <row r="89" spans="1:12" ht="14.25" customHeight="1">
      <c r="A89" s="85" t="s">
        <v>699</v>
      </c>
      <c r="B89" s="48">
        <v>1</v>
      </c>
      <c r="C89" s="48">
        <v>21.41</v>
      </c>
      <c r="D89" s="48">
        <v>5</v>
      </c>
      <c r="E89" s="51">
        <v>528</v>
      </c>
      <c r="F89" s="50" t="str">
        <f>+VLOOKUP(E89,Participants!$A$1:$F$1000,2,FALSE)</f>
        <v>London Lange</v>
      </c>
      <c r="G89" s="50" t="str">
        <f>+VLOOKUP(E89,Participants!$A$1:$F$1000,4,FALSE)</f>
        <v>BFS</v>
      </c>
      <c r="H89" s="50" t="str">
        <f>+VLOOKUP(E89,Participants!$A$1:$F$1000,5,FALSE)</f>
        <v>F</v>
      </c>
      <c r="I89" s="50">
        <f>+VLOOKUP(E89,Participants!$A$1:$F$1000,3,FALSE)</f>
        <v>1</v>
      </c>
      <c r="J89" s="50" t="str">
        <f>+VLOOKUP(E89,Participants!$A$1:$G$1000,7,FALSE)</f>
        <v>DEV GIRLS</v>
      </c>
      <c r="K89" s="54">
        <f t="shared" si="1"/>
        <v>54</v>
      </c>
      <c r="L89" s="50"/>
    </row>
    <row r="90" spans="1:12" ht="14.25" customHeight="1">
      <c r="A90" s="85" t="s">
        <v>699</v>
      </c>
      <c r="B90" s="53">
        <v>4</v>
      </c>
      <c r="C90" s="53">
        <v>21.52</v>
      </c>
      <c r="D90" s="53">
        <v>1</v>
      </c>
      <c r="E90" s="53">
        <v>876</v>
      </c>
      <c r="F90" s="50" t="str">
        <f>+VLOOKUP(E90,Participants!$A$1:$F$1000,2,FALSE)</f>
        <v>Remy Petrick</v>
      </c>
      <c r="G90" s="50" t="str">
        <f>+VLOOKUP(E90,Participants!$A$1:$F$1000,4,FALSE)</f>
        <v>SSPP</v>
      </c>
      <c r="H90" s="50" t="str">
        <f>+VLOOKUP(E90,Participants!$A$1:$F$1000,5,FALSE)</f>
        <v>F</v>
      </c>
      <c r="I90" s="50">
        <f>+VLOOKUP(E90,Participants!$A$1:$F$1000,3,FALSE)</f>
        <v>3</v>
      </c>
      <c r="J90" s="50" t="str">
        <f>+VLOOKUP(E90,Participants!$A$1:$G$1000,7,FALSE)</f>
        <v>DEV GIRLS</v>
      </c>
      <c r="K90" s="54">
        <f t="shared" si="1"/>
        <v>55</v>
      </c>
      <c r="L90" s="54"/>
    </row>
    <row r="91" spans="1:12" ht="14.25" customHeight="1">
      <c r="A91" s="85" t="s">
        <v>699</v>
      </c>
      <c r="B91" s="48">
        <v>1</v>
      </c>
      <c r="C91" s="48">
        <v>21.67</v>
      </c>
      <c r="D91" s="48">
        <v>1</v>
      </c>
      <c r="E91" s="49">
        <v>527</v>
      </c>
      <c r="F91" s="50" t="str">
        <f>+VLOOKUP(E91,Participants!$A$1:$F$1000,2,FALSE)</f>
        <v>Jayden Risdon</v>
      </c>
      <c r="G91" s="50" t="str">
        <f>+VLOOKUP(E91,Participants!$A$1:$F$1000,4,FALSE)</f>
        <v>BFS</v>
      </c>
      <c r="H91" s="50" t="str">
        <f>+VLOOKUP(E91,Participants!$A$1:$F$1000,5,FALSE)</f>
        <v>F</v>
      </c>
      <c r="I91" s="50">
        <f>+VLOOKUP(E91,Participants!$A$1:$F$1000,3,FALSE)</f>
        <v>1</v>
      </c>
      <c r="J91" s="50" t="str">
        <f>+VLOOKUP(E91,Participants!$A$1:$G$1000,7,FALSE)</f>
        <v>DEV GIRLS</v>
      </c>
      <c r="K91" s="54">
        <f t="shared" si="1"/>
        <v>56</v>
      </c>
      <c r="L91" s="50"/>
    </row>
    <row r="92" spans="1:12" ht="14.25" customHeight="1">
      <c r="A92" s="85" t="s">
        <v>699</v>
      </c>
      <c r="B92" s="53">
        <v>4</v>
      </c>
      <c r="C92" s="53">
        <v>21.91</v>
      </c>
      <c r="D92" s="53">
        <v>6</v>
      </c>
      <c r="E92" s="53">
        <v>436</v>
      </c>
      <c r="F92" s="50" t="str">
        <f>+VLOOKUP(E92,Participants!$A$1:$F$1000,2,FALSE)</f>
        <v>Sophia Hatala</v>
      </c>
      <c r="G92" s="50" t="str">
        <f>+VLOOKUP(E92,Participants!$A$1:$F$1000,4,FALSE)</f>
        <v>STT</v>
      </c>
      <c r="H92" s="50" t="str">
        <f>+VLOOKUP(E92,Participants!$A$1:$F$1000,5,FALSE)</f>
        <v xml:space="preserve">F </v>
      </c>
      <c r="I92" s="50">
        <f>+VLOOKUP(E92,Participants!$A$1:$F$1000,3,FALSE)</f>
        <v>3</v>
      </c>
      <c r="J92" s="50" t="str">
        <f>+VLOOKUP(E92,Participants!$A$1:$G$1000,7,FALSE)</f>
        <v>DEV GIRLS</v>
      </c>
      <c r="K92" s="54">
        <f t="shared" si="1"/>
        <v>57</v>
      </c>
      <c r="L92" s="54"/>
    </row>
    <row r="93" spans="1:12" ht="14.25" customHeight="1">
      <c r="A93" s="85" t="s">
        <v>699</v>
      </c>
      <c r="B93" s="48">
        <v>5</v>
      </c>
      <c r="C93" s="48">
        <v>22.01</v>
      </c>
      <c r="D93" s="48">
        <v>2</v>
      </c>
      <c r="E93" s="51">
        <v>1436</v>
      </c>
      <c r="F93" s="50" t="str">
        <f>+VLOOKUP(E93,Participants!$A$1:$F$1000,2,FALSE)</f>
        <v>Elyzabith Robinson</v>
      </c>
      <c r="G93" s="50" t="str">
        <f>+VLOOKUP(E93,Participants!$A$1:$F$1000,4,FALSE)</f>
        <v>BCS</v>
      </c>
      <c r="H93" s="50" t="str">
        <f>+VLOOKUP(E93,Participants!$A$1:$F$1000,5,FALSE)</f>
        <v>F</v>
      </c>
      <c r="I93" s="50">
        <f>+VLOOKUP(E93,Participants!$A$1:$F$1000,3,FALSE)</f>
        <v>3</v>
      </c>
      <c r="J93" s="50" t="str">
        <f>+VLOOKUP(E93,Participants!$A$1:$G$1000,7,FALSE)</f>
        <v>DEV GIRLS</v>
      </c>
      <c r="K93" s="54">
        <f t="shared" si="1"/>
        <v>58</v>
      </c>
      <c r="L93" s="50"/>
    </row>
    <row r="94" spans="1:12" ht="14.25" customHeight="1">
      <c r="A94" s="85" t="s">
        <v>699</v>
      </c>
      <c r="B94" s="51">
        <v>1</v>
      </c>
      <c r="C94" s="51">
        <v>22.1</v>
      </c>
      <c r="D94" s="51">
        <v>3</v>
      </c>
      <c r="E94" s="49">
        <v>458</v>
      </c>
      <c r="F94" s="50" t="str">
        <f>+VLOOKUP(E94,Participants!$A$1:$F$1000,2,FALSE)</f>
        <v>Violet Newton</v>
      </c>
      <c r="G94" s="50" t="str">
        <f>+VLOOKUP(E94,Participants!$A$1:$F$1000,4,FALSE)</f>
        <v>STT</v>
      </c>
      <c r="H94" s="50" t="str">
        <f>+VLOOKUP(E94,Participants!$A$1:$F$1000,5,FALSE)</f>
        <v xml:space="preserve">F </v>
      </c>
      <c r="I94" s="50" t="str">
        <f>+VLOOKUP(E94,Participants!$A$1:$F$1000,3,FALSE)</f>
        <v>K</v>
      </c>
      <c r="J94" s="50" t="str">
        <f>+VLOOKUP(E94,Participants!$A$1:$G$1000,7,FALSE)</f>
        <v>DEV GIRLS</v>
      </c>
      <c r="K94" s="54">
        <f t="shared" si="1"/>
        <v>59</v>
      </c>
      <c r="L94" s="50"/>
    </row>
    <row r="95" spans="1:12" ht="14.25" customHeight="1">
      <c r="A95" s="85" t="s">
        <v>699</v>
      </c>
      <c r="B95" s="51">
        <v>3</v>
      </c>
      <c r="C95" s="51">
        <v>23.04</v>
      </c>
      <c r="D95" s="51">
        <v>8</v>
      </c>
      <c r="E95" s="51">
        <v>488</v>
      </c>
      <c r="F95" s="50" t="str">
        <f>+VLOOKUP(E95,Participants!$A$1:$F$1000,2,FALSE)</f>
        <v>Aria Perri</v>
      </c>
      <c r="G95" s="50" t="str">
        <f>+VLOOKUP(E95,Participants!$A$1:$F$1000,4,FALSE)</f>
        <v>STT</v>
      </c>
      <c r="H95" s="50" t="str">
        <f>+VLOOKUP(E95,Participants!$A$1:$F$1000,5,FALSE)</f>
        <v xml:space="preserve">F </v>
      </c>
      <c r="I95" s="50">
        <f>+VLOOKUP(E95,Participants!$A$1:$F$1000,3,FALSE)</f>
        <v>2</v>
      </c>
      <c r="J95" s="50" t="str">
        <f>+VLOOKUP(E95,Participants!$A$1:$G$1000,7,FALSE)</f>
        <v>DEV GIRLS</v>
      </c>
      <c r="K95" s="54">
        <f t="shared" si="1"/>
        <v>60</v>
      </c>
      <c r="L95" s="50"/>
    </row>
    <row r="96" spans="1:12" ht="14.25" customHeight="1">
      <c r="A96" s="85" t="s">
        <v>699</v>
      </c>
      <c r="B96" s="51">
        <v>1</v>
      </c>
      <c r="C96" s="51">
        <v>23.08</v>
      </c>
      <c r="D96" s="51">
        <v>7</v>
      </c>
      <c r="E96" s="51">
        <v>1102</v>
      </c>
      <c r="F96" s="50" t="str">
        <f>+VLOOKUP(E96,Participants!$A$1:$F$1000,2,FALSE)</f>
        <v>Gabriella Sharek</v>
      </c>
      <c r="G96" s="50" t="str">
        <f>+VLOOKUP(E96,Participants!$A$1:$F$1000,4,FALSE)</f>
        <v>PHA</v>
      </c>
      <c r="H96" s="50" t="str">
        <f>+VLOOKUP(E96,Participants!$A$1:$F$1000,5,FALSE)</f>
        <v xml:space="preserve">F </v>
      </c>
      <c r="I96" s="50" t="str">
        <f>+VLOOKUP(E96,Participants!$A$1:$F$1000,3,FALSE)</f>
        <v>k</v>
      </c>
      <c r="J96" s="50" t="str">
        <f>+VLOOKUP(E96,Participants!$A$1:$G$1000,7,FALSE)</f>
        <v>DEV GIRLS</v>
      </c>
      <c r="K96" s="54">
        <f t="shared" si="1"/>
        <v>61</v>
      </c>
      <c r="L96" s="50"/>
    </row>
    <row r="97" spans="1:12" ht="14.25" customHeight="1">
      <c r="A97" s="85" t="s">
        <v>699</v>
      </c>
      <c r="B97" s="51">
        <v>1</v>
      </c>
      <c r="C97" s="51">
        <v>23.51</v>
      </c>
      <c r="D97" s="51">
        <v>4</v>
      </c>
      <c r="E97" s="49">
        <v>1101</v>
      </c>
      <c r="F97" s="50" t="str">
        <f>+VLOOKUP(E97,Participants!$A$1:$F$1000,2,FALSE)</f>
        <v>Angela Policicchio</v>
      </c>
      <c r="G97" s="50" t="str">
        <f>+VLOOKUP(E97,Participants!$A$1:$F$1000,4,FALSE)</f>
        <v>PHA</v>
      </c>
      <c r="H97" s="50" t="str">
        <f>+VLOOKUP(E97,Participants!$A$1:$F$1000,5,FALSE)</f>
        <v xml:space="preserve">F </v>
      </c>
      <c r="I97" s="50" t="str">
        <f>+VLOOKUP(E97,Participants!$A$1:$F$1000,3,FALSE)</f>
        <v>k</v>
      </c>
      <c r="J97" s="50" t="str">
        <f>+VLOOKUP(E97,Participants!$A$1:$G$1000,7,FALSE)</f>
        <v>DEV GIRLS</v>
      </c>
      <c r="K97" s="54">
        <f t="shared" si="1"/>
        <v>62</v>
      </c>
      <c r="L97" s="50"/>
    </row>
    <row r="98" spans="1:12" ht="14.25" customHeight="1">
      <c r="A98" s="85" t="s">
        <v>699</v>
      </c>
      <c r="B98" s="52">
        <v>8</v>
      </c>
      <c r="C98" s="52">
        <v>23.78</v>
      </c>
      <c r="D98" s="52">
        <v>5</v>
      </c>
      <c r="E98" s="53">
        <v>965</v>
      </c>
      <c r="F98" s="50" t="str">
        <f>+VLOOKUP(E98,Participants!$A$1:$F$1000,2,FALSE)</f>
        <v>Ashley Stonfer</v>
      </c>
      <c r="G98" s="50" t="str">
        <f>+VLOOKUP(E98,Participants!$A$1:$F$1000,4,FALSE)</f>
        <v>BTA</v>
      </c>
      <c r="H98" s="50" t="str">
        <f>+VLOOKUP(E98,Participants!$A$1:$F$1000,5,FALSE)</f>
        <v>F</v>
      </c>
      <c r="I98" s="50">
        <f>+VLOOKUP(E98,Participants!$A$1:$F$1000,3,FALSE)</f>
        <v>4</v>
      </c>
      <c r="J98" s="50" t="str">
        <f>+VLOOKUP(E98,Participants!$A$1:$G$1000,7,FALSE)</f>
        <v>DEV GIRLS</v>
      </c>
      <c r="K98" s="54">
        <f t="shared" si="1"/>
        <v>63</v>
      </c>
      <c r="L98" s="54"/>
    </row>
    <row r="99" spans="1:12" ht="14.25" customHeight="1">
      <c r="A99" s="85" t="s">
        <v>699</v>
      </c>
      <c r="B99" s="51">
        <v>1</v>
      </c>
      <c r="C99" s="51">
        <v>24.99</v>
      </c>
      <c r="D99" s="51">
        <v>6</v>
      </c>
      <c r="E99" s="51">
        <v>425</v>
      </c>
      <c r="F99" s="50" t="str">
        <f>+VLOOKUP(E99,Participants!$A$1:$F$1000,2,FALSE)</f>
        <v>Arden  Bovee</v>
      </c>
      <c r="G99" s="50" t="str">
        <f>+VLOOKUP(E99,Participants!$A$1:$F$1000,4,FALSE)</f>
        <v>STT</v>
      </c>
      <c r="H99" s="50" t="str">
        <f>+VLOOKUP(E99,Participants!$A$1:$F$1000,5,FALSE)</f>
        <v xml:space="preserve">F </v>
      </c>
      <c r="I99" s="50" t="str">
        <f>+VLOOKUP(E99,Participants!$A$1:$F$1000,3,FALSE)</f>
        <v>K</v>
      </c>
      <c r="J99" s="50" t="str">
        <f>+VLOOKUP(E99,Participants!$A$1:$G$1000,7,FALSE)</f>
        <v>DEV GIRLS</v>
      </c>
      <c r="K99" s="54">
        <f t="shared" si="1"/>
        <v>64</v>
      </c>
      <c r="L99" s="50"/>
    </row>
    <row r="100" spans="1:12" ht="14.25" customHeight="1">
      <c r="A100" s="85" t="s">
        <v>699</v>
      </c>
      <c r="B100" s="51">
        <v>5</v>
      </c>
      <c r="C100" s="51">
        <v>26.45</v>
      </c>
      <c r="D100" s="51">
        <v>3</v>
      </c>
      <c r="E100" s="51">
        <v>866</v>
      </c>
      <c r="F100" s="50" t="str">
        <f>+VLOOKUP(E100,Participants!$A$1:$F$1000,2,FALSE)</f>
        <v>Evelyn Phemester</v>
      </c>
      <c r="G100" s="50" t="str">
        <f>+VLOOKUP(E100,Participants!$A$1:$F$1000,4,FALSE)</f>
        <v>SSPP</v>
      </c>
      <c r="H100" s="50" t="str">
        <f>+VLOOKUP(E100,Participants!$A$1:$F$1000,5,FALSE)</f>
        <v>F</v>
      </c>
      <c r="I100" s="50" t="str">
        <f>+VLOOKUP(E100,Participants!$A$1:$F$1000,3,FALSE)</f>
        <v>K</v>
      </c>
      <c r="J100" s="50" t="str">
        <f>+VLOOKUP(E100,Participants!$A$1:$G$1000,7,FALSE)</f>
        <v>DEV GIRLS</v>
      </c>
      <c r="K100" s="54">
        <f t="shared" si="1"/>
        <v>65</v>
      </c>
      <c r="L100" s="50"/>
    </row>
    <row r="101" spans="1:12" ht="14.25" customHeight="1">
      <c r="A101" s="85" t="s">
        <v>699</v>
      </c>
      <c r="B101" s="51">
        <v>1</v>
      </c>
      <c r="C101" s="51">
        <v>37.659999999999997</v>
      </c>
      <c r="D101" s="51">
        <v>8</v>
      </c>
      <c r="E101" s="51">
        <v>512</v>
      </c>
      <c r="F101" s="50" t="str">
        <f>+VLOOKUP(E101,Participants!$A$1:$F$1000,2,FALSE)</f>
        <v>Beatrix Barr</v>
      </c>
      <c r="G101" s="50" t="str">
        <f>+VLOOKUP(E101,Participants!$A$1:$F$1000,4,FALSE)</f>
        <v>STT</v>
      </c>
      <c r="H101" s="50" t="str">
        <f>+VLOOKUP(E101,Participants!$A$1:$F$1000,5,FALSE)</f>
        <v xml:space="preserve">F </v>
      </c>
      <c r="I101" s="50" t="str">
        <f>+VLOOKUP(E101,Participants!$A$1:$F$1000,3,FALSE)</f>
        <v>K</v>
      </c>
      <c r="J101" s="50" t="str">
        <f>+VLOOKUP(E101,Participants!$A$1:$G$1000,7,FALSE)</f>
        <v>DEV GIRLS</v>
      </c>
      <c r="K101" s="54">
        <f t="shared" si="1"/>
        <v>66</v>
      </c>
      <c r="L101" s="50"/>
    </row>
    <row r="102" spans="1:12" ht="14.25" customHeight="1">
      <c r="A102" s="85" t="s">
        <v>699</v>
      </c>
      <c r="B102" s="48">
        <v>9</v>
      </c>
      <c r="C102" s="48"/>
      <c r="D102" s="48">
        <v>8</v>
      </c>
      <c r="E102" s="51"/>
      <c r="F102" s="50" t="e">
        <f>+VLOOKUP(E102,Participants!$A$1:$F$1000,2,FALSE)</f>
        <v>#N/A</v>
      </c>
      <c r="G102" s="50" t="e">
        <f>+VLOOKUP(E102,Participants!$A$1:$F$1000,4,FALSE)</f>
        <v>#N/A</v>
      </c>
      <c r="H102" s="50" t="e">
        <f>+VLOOKUP(E102,Participants!$A$1:$F$1000,5,FALSE)</f>
        <v>#N/A</v>
      </c>
      <c r="I102" s="50" t="e">
        <f>+VLOOKUP(E102,Participants!$A$1:$F$1000,3,FALSE)</f>
        <v>#N/A</v>
      </c>
      <c r="J102" s="50" t="e">
        <f>+VLOOKUP(E102,Participants!$A$1:$G$1000,7,FALSE)</f>
        <v>#N/A</v>
      </c>
      <c r="K102" s="50"/>
      <c r="L102" s="50"/>
    </row>
    <row r="103" spans="1:12" ht="14.25" customHeight="1">
      <c r="A103" s="85" t="s">
        <v>699</v>
      </c>
      <c r="B103" s="51">
        <v>19</v>
      </c>
      <c r="C103" s="51">
        <v>13.55</v>
      </c>
      <c r="D103" s="51">
        <v>6</v>
      </c>
      <c r="E103" s="51">
        <v>1038</v>
      </c>
      <c r="F103" s="50" t="str">
        <f>+VLOOKUP(E103,Participants!$A$1:$F$1000,2,FALSE)</f>
        <v>Chloe Summerville</v>
      </c>
      <c r="G103" s="50" t="str">
        <f>+VLOOKUP(E103,Participants!$A$1:$F$1000,4,FALSE)</f>
        <v>KIL</v>
      </c>
      <c r="H103" s="50" t="str">
        <f>+VLOOKUP(E103,Participants!$A$1:$F$1000,5,FALSE)</f>
        <v xml:space="preserve">F </v>
      </c>
      <c r="I103" s="50">
        <f>+VLOOKUP(E103,Participants!$A$1:$F$1000,3,FALSE)</f>
        <v>6</v>
      </c>
      <c r="J103" s="50" t="str">
        <f>+VLOOKUP(E103,Participants!$A$1:$G$1000,7,FALSE)</f>
        <v>JV GIRLS</v>
      </c>
      <c r="K103" s="50">
        <v>1</v>
      </c>
      <c r="L103" s="50">
        <v>10</v>
      </c>
    </row>
    <row r="104" spans="1:12" ht="14.25" customHeight="1">
      <c r="A104" s="85" t="s">
        <v>699</v>
      </c>
      <c r="B104" s="51">
        <v>19</v>
      </c>
      <c r="C104" s="51">
        <v>14.18</v>
      </c>
      <c r="D104" s="51">
        <v>3</v>
      </c>
      <c r="E104" s="51">
        <v>1034</v>
      </c>
      <c r="F104" s="50" t="str">
        <f>+VLOOKUP(E104,Participants!$A$1:$F$1000,2,FALSE)</f>
        <v>Maite Lopez Foubert</v>
      </c>
      <c r="G104" s="50" t="str">
        <f>+VLOOKUP(E104,Participants!$A$1:$F$1000,4,FALSE)</f>
        <v>KIL</v>
      </c>
      <c r="H104" s="50" t="str">
        <f>+VLOOKUP(E104,Participants!$A$1:$F$1000,5,FALSE)</f>
        <v xml:space="preserve">F </v>
      </c>
      <c r="I104" s="50">
        <f>+VLOOKUP(E104,Participants!$A$1:$F$1000,3,FALSE)</f>
        <v>6</v>
      </c>
      <c r="J104" s="50" t="str">
        <f>+VLOOKUP(E104,Participants!$A$1:$G$1000,7,FALSE)</f>
        <v>JV GIRLS</v>
      </c>
      <c r="K104" s="50">
        <v>2</v>
      </c>
      <c r="L104" s="50">
        <v>8</v>
      </c>
    </row>
    <row r="105" spans="1:12" ht="14.25" customHeight="1">
      <c r="A105" s="85" t="s">
        <v>699</v>
      </c>
      <c r="B105" s="51">
        <v>19</v>
      </c>
      <c r="C105" s="51">
        <v>14.26</v>
      </c>
      <c r="D105" s="51">
        <v>5</v>
      </c>
      <c r="E105" s="51">
        <v>967</v>
      </c>
      <c r="F105" s="50" t="str">
        <f>+VLOOKUP(E105,Participants!$A$1:$F$1000,2,FALSE)</f>
        <v>Alana Eiler</v>
      </c>
      <c r="G105" s="50" t="str">
        <f>+VLOOKUP(E105,Participants!$A$1:$F$1000,4,FALSE)</f>
        <v>BTA</v>
      </c>
      <c r="H105" s="50" t="str">
        <f>+VLOOKUP(E105,Participants!$A$1:$F$1000,5,FALSE)</f>
        <v>F</v>
      </c>
      <c r="I105" s="50">
        <f>+VLOOKUP(E105,Participants!$A$1:$F$1000,3,FALSE)</f>
        <v>5</v>
      </c>
      <c r="J105" s="50" t="str">
        <f>+VLOOKUP(E105,Participants!$A$1:$G$1000,7,FALSE)</f>
        <v>JV GIRLS</v>
      </c>
      <c r="K105" s="50">
        <v>3</v>
      </c>
      <c r="L105" s="50">
        <v>6</v>
      </c>
    </row>
    <row r="106" spans="1:12" ht="14.25" customHeight="1">
      <c r="A106" s="85" t="s">
        <v>699</v>
      </c>
      <c r="B106" s="51">
        <v>19</v>
      </c>
      <c r="C106" s="51">
        <v>14.37</v>
      </c>
      <c r="D106" s="51">
        <v>4</v>
      </c>
      <c r="E106" s="51">
        <v>453</v>
      </c>
      <c r="F106" s="50" t="str">
        <f>+VLOOKUP(E106,Participants!$A$1:$F$1000,2,FALSE)</f>
        <v>Kennedy Williams</v>
      </c>
      <c r="G106" s="50" t="str">
        <f>+VLOOKUP(E106,Participants!$A$1:$F$1000,4,FALSE)</f>
        <v>STT</v>
      </c>
      <c r="H106" s="50" t="str">
        <f>+VLOOKUP(E106,Participants!$A$1:$F$1000,5,FALSE)</f>
        <v xml:space="preserve">F </v>
      </c>
      <c r="I106" s="50">
        <f>+VLOOKUP(E106,Participants!$A$1:$F$1000,3,FALSE)</f>
        <v>5</v>
      </c>
      <c r="J106" s="50" t="str">
        <f>+VLOOKUP(E106,Participants!$A$1:$G$1000,7,FALSE)</f>
        <v>JV GIRLS</v>
      </c>
      <c r="K106" s="50">
        <v>4</v>
      </c>
      <c r="L106" s="50">
        <v>5</v>
      </c>
    </row>
    <row r="107" spans="1:12" ht="14.25" customHeight="1">
      <c r="A107" s="85" t="s">
        <v>699</v>
      </c>
      <c r="B107" s="51">
        <v>19</v>
      </c>
      <c r="C107" s="51">
        <v>14.61</v>
      </c>
      <c r="D107" s="51">
        <v>1</v>
      </c>
      <c r="E107" s="51">
        <v>1118</v>
      </c>
      <c r="F107" s="50" t="str">
        <f>+VLOOKUP(E107,Participants!$A$1:$F$1000,2,FALSE)</f>
        <v>Kate Mulzet</v>
      </c>
      <c r="G107" s="50" t="str">
        <f>+VLOOKUP(E107,Participants!$A$1:$F$1000,4,FALSE)</f>
        <v>PHA</v>
      </c>
      <c r="H107" s="50" t="str">
        <f>+VLOOKUP(E107,Participants!$A$1:$F$1000,5,FALSE)</f>
        <v xml:space="preserve">F </v>
      </c>
      <c r="I107" s="50">
        <f>+VLOOKUP(E107,Participants!$A$1:$F$1000,3,FALSE)</f>
        <v>5</v>
      </c>
      <c r="J107" s="50" t="str">
        <f>+VLOOKUP(E107,Participants!$A$1:$G$1000,7,FALSE)</f>
        <v>JV GIRLS</v>
      </c>
      <c r="K107" s="50">
        <v>5</v>
      </c>
      <c r="L107" s="50">
        <v>4</v>
      </c>
    </row>
    <row r="108" spans="1:12" ht="14.25" customHeight="1">
      <c r="A108" s="85" t="s">
        <v>699</v>
      </c>
      <c r="B108" s="52">
        <v>18</v>
      </c>
      <c r="C108" s="52">
        <v>14.67</v>
      </c>
      <c r="D108" s="52">
        <v>2</v>
      </c>
      <c r="E108" s="53">
        <v>1035</v>
      </c>
      <c r="F108" s="50" t="str">
        <f>+VLOOKUP(E108,Participants!$A$1:$F$1000,2,FALSE)</f>
        <v>Gigi Colafella</v>
      </c>
      <c r="G108" s="50" t="str">
        <f>+VLOOKUP(E108,Participants!$A$1:$F$1000,4,FALSE)</f>
        <v>KIL</v>
      </c>
      <c r="H108" s="50" t="str">
        <f>+VLOOKUP(E108,Participants!$A$1:$F$1000,5,FALSE)</f>
        <v xml:space="preserve">F </v>
      </c>
      <c r="I108" s="50">
        <f>+VLOOKUP(E108,Participants!$A$1:$F$1000,3,FALSE)</f>
        <v>6</v>
      </c>
      <c r="J108" s="50" t="str">
        <f>+VLOOKUP(E108,Participants!$A$1:$G$1000,7,FALSE)</f>
        <v>JV GIRLS</v>
      </c>
      <c r="K108" s="54">
        <v>6</v>
      </c>
      <c r="L108" s="54">
        <v>3</v>
      </c>
    </row>
    <row r="109" spans="1:12" ht="14.25" customHeight="1">
      <c r="A109" s="85" t="s">
        <v>699</v>
      </c>
      <c r="B109" s="52">
        <v>18</v>
      </c>
      <c r="C109" s="52">
        <v>14.67</v>
      </c>
      <c r="D109" s="52">
        <v>5</v>
      </c>
      <c r="E109" s="53">
        <v>1116</v>
      </c>
      <c r="F109" s="50" t="str">
        <f>+VLOOKUP(E109,Participants!$A$1:$F$1000,2,FALSE)</f>
        <v>Tessa Liberati</v>
      </c>
      <c r="G109" s="50" t="str">
        <f>+VLOOKUP(E109,Participants!$A$1:$F$1000,4,FALSE)</f>
        <v>PHA</v>
      </c>
      <c r="H109" s="50" t="str">
        <f>+VLOOKUP(E109,Participants!$A$1:$F$1000,5,FALSE)</f>
        <v xml:space="preserve">F </v>
      </c>
      <c r="I109" s="50">
        <f>+VLOOKUP(E109,Participants!$A$1:$F$1000,3,FALSE)</f>
        <v>5</v>
      </c>
      <c r="J109" s="50" t="str">
        <f>+VLOOKUP(E109,Participants!$A$1:$G$1000,7,FALSE)</f>
        <v>JV GIRLS</v>
      </c>
      <c r="K109" s="54">
        <v>7</v>
      </c>
      <c r="L109" s="54">
        <v>2</v>
      </c>
    </row>
    <row r="110" spans="1:12" ht="14.25" customHeight="1">
      <c r="A110" s="85" t="s">
        <v>699</v>
      </c>
      <c r="B110" s="53">
        <v>16</v>
      </c>
      <c r="C110" s="53">
        <v>14.93</v>
      </c>
      <c r="D110" s="53">
        <v>7</v>
      </c>
      <c r="E110" s="53">
        <v>1031</v>
      </c>
      <c r="F110" s="50" t="str">
        <f>+VLOOKUP(E110,Participants!$A$1:$F$1000,2,FALSE)</f>
        <v>Evangeline Offi</v>
      </c>
      <c r="G110" s="50" t="str">
        <f>+VLOOKUP(E110,Participants!$A$1:$F$1000,4,FALSE)</f>
        <v>KIL</v>
      </c>
      <c r="H110" s="50" t="str">
        <f>+VLOOKUP(E110,Participants!$A$1:$F$1000,5,FALSE)</f>
        <v xml:space="preserve">F </v>
      </c>
      <c r="I110" s="50">
        <f>+VLOOKUP(E110,Participants!$A$1:$F$1000,3,FALSE)</f>
        <v>5</v>
      </c>
      <c r="J110" s="50" t="str">
        <f>+VLOOKUP(E110,Participants!$A$1:$G$1000,7,FALSE)</f>
        <v>JV GIRLS</v>
      </c>
      <c r="K110" s="54">
        <v>8</v>
      </c>
      <c r="L110" s="54">
        <v>1</v>
      </c>
    </row>
    <row r="111" spans="1:12" ht="14.25" customHeight="1">
      <c r="A111" s="85" t="s">
        <v>699</v>
      </c>
      <c r="B111" s="53">
        <v>18</v>
      </c>
      <c r="C111" s="53">
        <v>15.11</v>
      </c>
      <c r="D111" s="53">
        <v>1</v>
      </c>
      <c r="E111" s="53">
        <v>969</v>
      </c>
      <c r="F111" s="50" t="str">
        <f>+VLOOKUP(E111,Participants!$A$1:$F$1000,2,FALSE)</f>
        <v>Callie Kandravy</v>
      </c>
      <c r="G111" s="50" t="str">
        <f>+VLOOKUP(E111,Participants!$A$1:$F$1000,4,FALSE)</f>
        <v>BTA</v>
      </c>
      <c r="H111" s="50" t="str">
        <f>+VLOOKUP(E111,Participants!$A$1:$F$1000,5,FALSE)</f>
        <v>F</v>
      </c>
      <c r="I111" s="50">
        <f>+VLOOKUP(E111,Participants!$A$1:$F$1000,3,FALSE)</f>
        <v>5</v>
      </c>
      <c r="J111" s="50" t="str">
        <f>+VLOOKUP(E111,Participants!$A$1:$G$1000,7,FALSE)</f>
        <v>JV GIRLS</v>
      </c>
      <c r="K111" s="54">
        <f>K110+1</f>
        <v>9</v>
      </c>
      <c r="L111" s="54"/>
    </row>
    <row r="112" spans="1:12" ht="14.25" customHeight="1">
      <c r="A112" s="85" t="s">
        <v>699</v>
      </c>
      <c r="B112" s="53">
        <v>18</v>
      </c>
      <c r="C112" s="53">
        <v>15.11</v>
      </c>
      <c r="D112" s="53">
        <v>3</v>
      </c>
      <c r="E112" s="53">
        <v>508</v>
      </c>
      <c r="F112" s="50" t="str">
        <f>+VLOOKUP(E112,Participants!$A$1:$F$1000,2,FALSE)</f>
        <v>Colleen Lee</v>
      </c>
      <c r="G112" s="50" t="str">
        <f>+VLOOKUP(E112,Participants!$A$1:$F$1000,4,FALSE)</f>
        <v>STT</v>
      </c>
      <c r="H112" s="50" t="str">
        <f>+VLOOKUP(E112,Participants!$A$1:$F$1000,5,FALSE)</f>
        <v xml:space="preserve">F </v>
      </c>
      <c r="I112" s="50">
        <f>+VLOOKUP(E112,Participants!$A$1:$F$1000,3,FALSE)</f>
        <v>6</v>
      </c>
      <c r="J112" s="50" t="str">
        <f>+VLOOKUP(E112,Participants!$A$1:$G$1000,7,FALSE)</f>
        <v>JV GIRLS</v>
      </c>
      <c r="K112" s="54">
        <f t="shared" ref="K112:K144" si="2">K111+1</f>
        <v>10</v>
      </c>
      <c r="L112" s="54"/>
    </row>
    <row r="113" spans="1:12" ht="14.25" customHeight="1">
      <c r="A113" s="85" t="s">
        <v>699</v>
      </c>
      <c r="B113" s="48">
        <v>17</v>
      </c>
      <c r="C113" s="48">
        <v>15.2</v>
      </c>
      <c r="D113" s="48">
        <v>3</v>
      </c>
      <c r="E113" s="51">
        <v>973</v>
      </c>
      <c r="F113" s="50" t="str">
        <f>+VLOOKUP(E113,Participants!$A$1:$F$1000,2,FALSE)</f>
        <v>Caroline Tatar</v>
      </c>
      <c r="G113" s="50" t="str">
        <f>+VLOOKUP(E113,Participants!$A$1:$F$1000,4,FALSE)</f>
        <v>BTA</v>
      </c>
      <c r="H113" s="50" t="str">
        <f>+VLOOKUP(E113,Participants!$A$1:$F$1000,5,FALSE)</f>
        <v>F</v>
      </c>
      <c r="I113" s="50">
        <f>+VLOOKUP(E113,Participants!$A$1:$F$1000,3,FALSE)</f>
        <v>5</v>
      </c>
      <c r="J113" s="50" t="str">
        <f>+VLOOKUP(E113,Participants!$A$1:$G$1000,7,FALSE)</f>
        <v>JV GIRLS</v>
      </c>
      <c r="K113" s="54">
        <f t="shared" si="2"/>
        <v>11</v>
      </c>
      <c r="L113" s="50"/>
    </row>
    <row r="114" spans="1:12" ht="14.25" customHeight="1">
      <c r="A114" s="85" t="s">
        <v>699</v>
      </c>
      <c r="B114" s="53">
        <v>18</v>
      </c>
      <c r="C114" s="53">
        <v>15.34</v>
      </c>
      <c r="D114" s="53">
        <v>4</v>
      </c>
      <c r="E114" s="53">
        <v>581</v>
      </c>
      <c r="F114" s="50" t="str">
        <f>+VLOOKUP(E114,Participants!$A$1:$F$1000,2,FALSE)</f>
        <v>Annafrancesca Liberati</v>
      </c>
      <c r="G114" s="50" t="str">
        <f>+VLOOKUP(E114,Participants!$A$1:$F$1000,4,FALSE)</f>
        <v>BFS</v>
      </c>
      <c r="H114" s="50" t="str">
        <f>+VLOOKUP(E114,Participants!$A$1:$F$1000,5,FALSE)</f>
        <v>F</v>
      </c>
      <c r="I114" s="50">
        <f>+VLOOKUP(E114,Participants!$A$1:$F$1000,3,FALSE)</f>
        <v>6</v>
      </c>
      <c r="J114" s="50" t="str">
        <f>+VLOOKUP(E114,Participants!$A$1:$G$1000,7,FALSE)</f>
        <v>JV GIRLS</v>
      </c>
      <c r="K114" s="54">
        <f t="shared" si="2"/>
        <v>12</v>
      </c>
      <c r="L114" s="54"/>
    </row>
    <row r="115" spans="1:12" ht="14.25" customHeight="1">
      <c r="A115" s="85" t="s">
        <v>699</v>
      </c>
      <c r="B115" s="48">
        <v>15</v>
      </c>
      <c r="C115" s="48">
        <v>15.47</v>
      </c>
      <c r="D115" s="48">
        <v>4</v>
      </c>
      <c r="E115" s="51">
        <v>1033</v>
      </c>
      <c r="F115" s="50" t="str">
        <f>+VLOOKUP(E115,Participants!$A$1:$F$1000,2,FALSE)</f>
        <v>Mia Liscinsky</v>
      </c>
      <c r="G115" s="50" t="str">
        <f>+VLOOKUP(E115,Participants!$A$1:$F$1000,4,FALSE)</f>
        <v>KIL</v>
      </c>
      <c r="H115" s="50" t="str">
        <f>+VLOOKUP(E115,Participants!$A$1:$F$1000,5,FALSE)</f>
        <v xml:space="preserve">F </v>
      </c>
      <c r="I115" s="50">
        <f>+VLOOKUP(E115,Participants!$A$1:$F$1000,3,FALSE)</f>
        <v>6</v>
      </c>
      <c r="J115" s="50" t="str">
        <f>+VLOOKUP(E115,Participants!$A$1:$G$1000,7,FALSE)</f>
        <v>JV GIRLS</v>
      </c>
      <c r="K115" s="54">
        <f t="shared" si="2"/>
        <v>13</v>
      </c>
      <c r="L115" s="50"/>
    </row>
    <row r="116" spans="1:12" ht="14.25" customHeight="1">
      <c r="A116" s="85" t="s">
        <v>699</v>
      </c>
      <c r="B116" s="53">
        <v>16</v>
      </c>
      <c r="C116" s="53">
        <v>15.52</v>
      </c>
      <c r="D116" s="53">
        <v>8</v>
      </c>
      <c r="E116" s="53">
        <v>505</v>
      </c>
      <c r="F116" s="50" t="str">
        <f>+VLOOKUP(E116,Participants!$A$1:$F$1000,2,FALSE)</f>
        <v>Emaya Green</v>
      </c>
      <c r="G116" s="50" t="str">
        <f>+VLOOKUP(E116,Participants!$A$1:$F$1000,4,FALSE)</f>
        <v>STT</v>
      </c>
      <c r="H116" s="50" t="str">
        <f>+VLOOKUP(E116,Participants!$A$1:$F$1000,5,FALSE)</f>
        <v xml:space="preserve">F </v>
      </c>
      <c r="I116" s="50">
        <f>+VLOOKUP(E116,Participants!$A$1:$F$1000,3,FALSE)</f>
        <v>6</v>
      </c>
      <c r="J116" s="50" t="str">
        <f>+VLOOKUP(E116,Participants!$A$1:$G$1000,7,FALSE)</f>
        <v>JV GIRLS</v>
      </c>
      <c r="K116" s="54">
        <f t="shared" si="2"/>
        <v>14</v>
      </c>
      <c r="L116" s="54"/>
    </row>
    <row r="117" spans="1:12" ht="14.25" customHeight="1">
      <c r="A117" s="85" t="s">
        <v>699</v>
      </c>
      <c r="B117" s="48">
        <v>19</v>
      </c>
      <c r="C117" s="48">
        <v>15.55</v>
      </c>
      <c r="D117" s="48">
        <v>2</v>
      </c>
      <c r="E117" s="51">
        <v>579</v>
      </c>
      <c r="F117" s="50" t="str">
        <f>+VLOOKUP(E117,Participants!$A$1:$F$1000,2,FALSE)</f>
        <v>Claire Karsman</v>
      </c>
      <c r="G117" s="50" t="str">
        <f>+VLOOKUP(E117,Participants!$A$1:$F$1000,4,FALSE)</f>
        <v>BFS</v>
      </c>
      <c r="H117" s="50" t="str">
        <f>+VLOOKUP(E117,Participants!$A$1:$F$1000,5,FALSE)</f>
        <v>F</v>
      </c>
      <c r="I117" s="50">
        <f>+VLOOKUP(E117,Participants!$A$1:$F$1000,3,FALSE)</f>
        <v>5</v>
      </c>
      <c r="J117" s="50" t="str">
        <f>+VLOOKUP(E117,Participants!$A$1:$G$1000,7,FALSE)</f>
        <v>JV GIRLS</v>
      </c>
      <c r="K117" s="54">
        <f t="shared" si="2"/>
        <v>15</v>
      </c>
      <c r="L117" s="50"/>
    </row>
    <row r="118" spans="1:12" ht="14.25" customHeight="1">
      <c r="A118" s="85" t="s">
        <v>699</v>
      </c>
      <c r="B118" s="51">
        <v>17</v>
      </c>
      <c r="C118" s="51">
        <v>15.62</v>
      </c>
      <c r="D118" s="51">
        <v>6</v>
      </c>
      <c r="E118" s="51">
        <v>588</v>
      </c>
      <c r="F118" s="50" t="str">
        <f>+VLOOKUP(E118,Participants!$A$1:$F$1000,2,FALSE)</f>
        <v>Madeline Sell</v>
      </c>
      <c r="G118" s="50" t="str">
        <f>+VLOOKUP(E118,Participants!$A$1:$F$1000,4,FALSE)</f>
        <v>BFS</v>
      </c>
      <c r="H118" s="50" t="str">
        <f>+VLOOKUP(E118,Participants!$A$1:$F$1000,5,FALSE)</f>
        <v>F</v>
      </c>
      <c r="I118" s="50">
        <f>+VLOOKUP(E118,Participants!$A$1:$F$1000,3,FALSE)</f>
        <v>6</v>
      </c>
      <c r="J118" s="50" t="str">
        <f>+VLOOKUP(E118,Participants!$A$1:$G$1000,7,FALSE)</f>
        <v>JV GIRLS</v>
      </c>
      <c r="K118" s="54">
        <f t="shared" si="2"/>
        <v>16</v>
      </c>
      <c r="L118" s="50"/>
    </row>
    <row r="119" spans="1:12" ht="14.25" customHeight="1">
      <c r="A119" s="85" t="s">
        <v>699</v>
      </c>
      <c r="B119" s="51">
        <v>15</v>
      </c>
      <c r="C119" s="51">
        <v>15.64</v>
      </c>
      <c r="D119" s="51">
        <v>3</v>
      </c>
      <c r="E119" s="51">
        <v>419</v>
      </c>
      <c r="F119" s="50" t="str">
        <f>+VLOOKUP(E119,Participants!$A$1:$F$1000,2,FALSE)</f>
        <v>Madison Bachner</v>
      </c>
      <c r="G119" s="50" t="str">
        <f>+VLOOKUP(E119,Participants!$A$1:$F$1000,4,FALSE)</f>
        <v>STT</v>
      </c>
      <c r="H119" s="50" t="str">
        <f>+VLOOKUP(E119,Participants!$A$1:$F$1000,5,FALSE)</f>
        <v xml:space="preserve">F </v>
      </c>
      <c r="I119" s="50">
        <f>+VLOOKUP(E119,Participants!$A$1:$F$1000,3,FALSE)</f>
        <v>5</v>
      </c>
      <c r="J119" s="50" t="str">
        <f>+VLOOKUP(E119,Participants!$A$1:$G$1000,7,FALSE)</f>
        <v>JV GIRLS</v>
      </c>
      <c r="K119" s="54">
        <f t="shared" si="2"/>
        <v>17</v>
      </c>
      <c r="L119" s="50"/>
    </row>
    <row r="120" spans="1:12" ht="14.25" customHeight="1">
      <c r="A120" s="85" t="s">
        <v>699</v>
      </c>
      <c r="B120" s="51">
        <v>17</v>
      </c>
      <c r="C120" s="51">
        <v>16.02</v>
      </c>
      <c r="D120" s="51">
        <v>7</v>
      </c>
      <c r="E120" s="51">
        <v>1119</v>
      </c>
      <c r="F120" s="50" t="str">
        <f>+VLOOKUP(E120,Participants!$A$1:$F$1000,2,FALSE)</f>
        <v>Morgan Kane</v>
      </c>
      <c r="G120" s="50" t="str">
        <f>+VLOOKUP(E120,Participants!$A$1:$F$1000,4,FALSE)</f>
        <v>PHA</v>
      </c>
      <c r="H120" s="50" t="str">
        <f>+VLOOKUP(E120,Participants!$A$1:$F$1000,5,FALSE)</f>
        <v xml:space="preserve">F </v>
      </c>
      <c r="I120" s="50">
        <f>+VLOOKUP(E120,Participants!$A$1:$F$1000,3,FALSE)</f>
        <v>5</v>
      </c>
      <c r="J120" s="50" t="str">
        <f>+VLOOKUP(E120,Participants!$A$1:$G$1000,7,FALSE)</f>
        <v>JV GIRLS</v>
      </c>
      <c r="K120" s="54">
        <f t="shared" si="2"/>
        <v>18</v>
      </c>
      <c r="L120" s="50"/>
    </row>
    <row r="121" spans="1:12" ht="14.25" customHeight="1">
      <c r="A121" s="85" t="s">
        <v>699</v>
      </c>
      <c r="B121" s="51">
        <v>17</v>
      </c>
      <c r="C121" s="51">
        <v>16.23</v>
      </c>
      <c r="D121" s="51">
        <v>8</v>
      </c>
      <c r="E121" s="51">
        <v>206</v>
      </c>
      <c r="F121" s="50" t="str">
        <f>+VLOOKUP(E121,Participants!$A$1:$F$1000,2,FALSE)</f>
        <v>Francesca Dambrogio</v>
      </c>
      <c r="G121" s="50" t="str">
        <f>+VLOOKUP(E121,Participants!$A$1:$F$1000,4,FALSE)</f>
        <v>AMA</v>
      </c>
      <c r="H121" s="50" t="str">
        <f>+VLOOKUP(E121,Participants!$A$1:$F$1000,5,FALSE)</f>
        <v>F</v>
      </c>
      <c r="I121" s="50">
        <f>+VLOOKUP(E121,Participants!$A$1:$F$1000,3,FALSE)</f>
        <v>6</v>
      </c>
      <c r="J121" s="50" t="str">
        <f>+VLOOKUP(E121,Participants!$A$1:$G$1000,7,FALSE)</f>
        <v>JV GIRLS</v>
      </c>
      <c r="K121" s="54">
        <f t="shared" si="2"/>
        <v>19</v>
      </c>
      <c r="L121" s="50"/>
    </row>
    <row r="122" spans="1:12" ht="14.25" customHeight="1">
      <c r="A122" s="85" t="s">
        <v>699</v>
      </c>
      <c r="B122" s="51">
        <v>17</v>
      </c>
      <c r="C122" s="51">
        <v>16.350000000000001</v>
      </c>
      <c r="D122" s="51">
        <v>5</v>
      </c>
      <c r="E122" s="51">
        <v>490</v>
      </c>
      <c r="F122" s="50" t="str">
        <f>+VLOOKUP(E122,Participants!$A$1:$F$1000,2,FALSE)</f>
        <v>Lucy Mason</v>
      </c>
      <c r="G122" s="50" t="str">
        <f>+VLOOKUP(E122,Participants!$A$1:$F$1000,4,FALSE)</f>
        <v>STT</v>
      </c>
      <c r="H122" s="50" t="str">
        <f>+VLOOKUP(E122,Participants!$A$1:$F$1000,5,FALSE)</f>
        <v xml:space="preserve">F </v>
      </c>
      <c r="I122" s="50">
        <f>+VLOOKUP(E122,Participants!$A$1:$F$1000,3,FALSE)</f>
        <v>6</v>
      </c>
      <c r="J122" s="50" t="str">
        <f>+VLOOKUP(E122,Participants!$A$1:$G$1000,7,FALSE)</f>
        <v>JV GIRLS</v>
      </c>
      <c r="K122" s="54">
        <f t="shared" si="2"/>
        <v>20</v>
      </c>
      <c r="L122" s="50"/>
    </row>
    <row r="123" spans="1:12" ht="14.25" customHeight="1">
      <c r="A123" s="85" t="s">
        <v>699</v>
      </c>
      <c r="B123" s="51">
        <v>17</v>
      </c>
      <c r="C123" s="51">
        <v>16.45</v>
      </c>
      <c r="D123" s="51">
        <v>1</v>
      </c>
      <c r="E123" s="51">
        <v>1124</v>
      </c>
      <c r="F123" s="50" t="str">
        <f>+VLOOKUP(E123,Participants!$A$1:$F$1000,2,FALSE)</f>
        <v>Claire Anthony</v>
      </c>
      <c r="G123" s="50" t="str">
        <f>+VLOOKUP(E123,Participants!$A$1:$F$1000,4,FALSE)</f>
        <v>PHA</v>
      </c>
      <c r="H123" s="50" t="str">
        <f>+VLOOKUP(E123,Participants!$A$1:$F$1000,5,FALSE)</f>
        <v xml:space="preserve">F </v>
      </c>
      <c r="I123" s="50">
        <f>+VLOOKUP(E123,Participants!$A$1:$F$1000,3,FALSE)</f>
        <v>6</v>
      </c>
      <c r="J123" s="50" t="str">
        <f>+VLOOKUP(E123,Participants!$A$1:$G$1000,7,FALSE)</f>
        <v>JV GIRLS</v>
      </c>
      <c r="K123" s="54">
        <f t="shared" si="2"/>
        <v>21</v>
      </c>
      <c r="L123" s="50"/>
    </row>
    <row r="124" spans="1:12" ht="14.25" customHeight="1">
      <c r="A124" s="85" t="s">
        <v>699</v>
      </c>
      <c r="B124" s="52">
        <v>16</v>
      </c>
      <c r="C124" s="52">
        <v>16.46</v>
      </c>
      <c r="D124" s="52">
        <v>4</v>
      </c>
      <c r="E124" s="53">
        <v>968</v>
      </c>
      <c r="F124" s="50" t="str">
        <f>+VLOOKUP(E124,Participants!$A$1:$F$1000,2,FALSE)</f>
        <v>Cayden Ferguson</v>
      </c>
      <c r="G124" s="50" t="str">
        <f>+VLOOKUP(E124,Participants!$A$1:$F$1000,4,FALSE)</f>
        <v>BTA</v>
      </c>
      <c r="H124" s="50" t="str">
        <f>+VLOOKUP(E124,Participants!$A$1:$F$1000,5,FALSE)</f>
        <v>F</v>
      </c>
      <c r="I124" s="50">
        <f>+VLOOKUP(E124,Participants!$A$1:$F$1000,3,FALSE)</f>
        <v>5</v>
      </c>
      <c r="J124" s="50" t="str">
        <f>+VLOOKUP(E124,Participants!$A$1:$G$1000,7,FALSE)</f>
        <v>JV GIRLS</v>
      </c>
      <c r="K124" s="54">
        <f t="shared" si="2"/>
        <v>22</v>
      </c>
      <c r="L124" s="54"/>
    </row>
    <row r="125" spans="1:12" ht="14.25" customHeight="1">
      <c r="A125" s="85" t="s">
        <v>699</v>
      </c>
      <c r="B125" s="51">
        <v>15</v>
      </c>
      <c r="C125" s="51">
        <v>16.579999999999998</v>
      </c>
      <c r="D125" s="51">
        <v>5</v>
      </c>
      <c r="E125" s="51">
        <v>577</v>
      </c>
      <c r="F125" s="50" t="str">
        <f>+VLOOKUP(E125,Participants!$A$1:$F$1000,2,FALSE)</f>
        <v>Luciana Ganoza</v>
      </c>
      <c r="G125" s="50" t="str">
        <f>+VLOOKUP(E125,Participants!$A$1:$F$1000,4,FALSE)</f>
        <v>BFS</v>
      </c>
      <c r="H125" s="50" t="str">
        <f>+VLOOKUP(E125,Participants!$A$1:$F$1000,5,FALSE)</f>
        <v>F</v>
      </c>
      <c r="I125" s="50">
        <f>+VLOOKUP(E125,Participants!$A$1:$F$1000,3,FALSE)</f>
        <v>5</v>
      </c>
      <c r="J125" s="50" t="str">
        <f>+VLOOKUP(E125,Participants!$A$1:$G$1000,7,FALSE)</f>
        <v>JV GIRLS</v>
      </c>
      <c r="K125" s="54">
        <f t="shared" si="2"/>
        <v>23</v>
      </c>
      <c r="L125" s="50"/>
    </row>
    <row r="126" spans="1:12" ht="14.25" customHeight="1">
      <c r="A126" s="85" t="s">
        <v>699</v>
      </c>
      <c r="B126" s="53">
        <v>16</v>
      </c>
      <c r="C126" s="53">
        <v>16.87</v>
      </c>
      <c r="D126" s="53">
        <v>6</v>
      </c>
      <c r="E126" s="53">
        <v>966</v>
      </c>
      <c r="F126" s="50" t="str">
        <f>+VLOOKUP(E126,Participants!$A$1:$F$1000,2,FALSE)</f>
        <v>Claire Bandurski</v>
      </c>
      <c r="G126" s="50" t="str">
        <f>+VLOOKUP(E126,Participants!$A$1:$F$1000,4,FALSE)</f>
        <v>BTA</v>
      </c>
      <c r="H126" s="50" t="str">
        <f>+VLOOKUP(E126,Participants!$A$1:$F$1000,5,FALSE)</f>
        <v>F</v>
      </c>
      <c r="I126" s="50">
        <f>+VLOOKUP(E126,Participants!$A$1:$F$1000,3,FALSE)</f>
        <v>5</v>
      </c>
      <c r="J126" s="50" t="str">
        <f>+VLOOKUP(E126,Participants!$A$1:$G$1000,7,FALSE)</f>
        <v>JV GIRLS</v>
      </c>
      <c r="K126" s="54">
        <f t="shared" si="2"/>
        <v>24</v>
      </c>
      <c r="L126" s="54"/>
    </row>
    <row r="127" spans="1:12" ht="14.25" customHeight="1">
      <c r="A127" s="85" t="s">
        <v>699</v>
      </c>
      <c r="B127" s="48">
        <v>17</v>
      </c>
      <c r="C127" s="48">
        <v>17.03</v>
      </c>
      <c r="D127" s="48">
        <v>4</v>
      </c>
      <c r="E127" s="51">
        <v>590</v>
      </c>
      <c r="F127" s="50" t="str">
        <f>+VLOOKUP(E127,Participants!$A$1:$F$1000,2,FALSE)</f>
        <v>Gina Talarico</v>
      </c>
      <c r="G127" s="50" t="str">
        <f>+VLOOKUP(E127,Participants!$A$1:$F$1000,4,FALSE)</f>
        <v>BFS</v>
      </c>
      <c r="H127" s="50" t="str">
        <f>+VLOOKUP(E127,Participants!$A$1:$F$1000,5,FALSE)</f>
        <v>F</v>
      </c>
      <c r="I127" s="50">
        <f>+VLOOKUP(E127,Participants!$A$1:$F$1000,3,FALSE)</f>
        <v>6</v>
      </c>
      <c r="J127" s="50" t="str">
        <f>+VLOOKUP(E127,Participants!$A$1:$G$1000,7,FALSE)</f>
        <v>JV GIRLS</v>
      </c>
      <c r="K127" s="54">
        <f t="shared" si="2"/>
        <v>25</v>
      </c>
      <c r="L127" s="50"/>
    </row>
    <row r="128" spans="1:12" ht="14.25" customHeight="1">
      <c r="A128" s="85" t="s">
        <v>699</v>
      </c>
      <c r="B128" s="48">
        <v>17</v>
      </c>
      <c r="C128" s="48">
        <v>17.329999999999998</v>
      </c>
      <c r="D128" s="48">
        <v>2</v>
      </c>
      <c r="E128" s="51">
        <v>222</v>
      </c>
      <c r="F128" s="50" t="str">
        <f>+VLOOKUP(E128,Participants!$A$1:$F$1000,2,FALSE)</f>
        <v>Faith Simon</v>
      </c>
      <c r="G128" s="50" t="str">
        <f>+VLOOKUP(E128,Participants!$A$1:$F$1000,4,FALSE)</f>
        <v>AMA</v>
      </c>
      <c r="H128" s="50" t="str">
        <f>+VLOOKUP(E128,Participants!$A$1:$F$1000,5,FALSE)</f>
        <v>F</v>
      </c>
      <c r="I128" s="50">
        <f>+VLOOKUP(E128,Participants!$A$1:$F$1000,3,FALSE)</f>
        <v>6</v>
      </c>
      <c r="J128" s="50" t="str">
        <f>+VLOOKUP(E128,Participants!$A$1:$G$1000,7,FALSE)</f>
        <v>JV GIRLS</v>
      </c>
      <c r="K128" s="54">
        <f t="shared" si="2"/>
        <v>26</v>
      </c>
      <c r="L128" s="50"/>
    </row>
    <row r="129" spans="1:12" ht="14.25" customHeight="1">
      <c r="A129" s="85" t="s">
        <v>699</v>
      </c>
      <c r="B129" s="53">
        <v>14</v>
      </c>
      <c r="C129" s="53">
        <v>17.34</v>
      </c>
      <c r="D129" s="53">
        <v>1</v>
      </c>
      <c r="E129" s="53">
        <v>970</v>
      </c>
      <c r="F129" s="50" t="str">
        <f>+VLOOKUP(E129,Participants!$A$1:$F$1000,2,FALSE)</f>
        <v>Sara Pomietto</v>
      </c>
      <c r="G129" s="50" t="str">
        <f>+VLOOKUP(E129,Participants!$A$1:$F$1000,4,FALSE)</f>
        <v>BTA</v>
      </c>
      <c r="H129" s="50" t="str">
        <f>+VLOOKUP(E129,Participants!$A$1:$F$1000,5,FALSE)</f>
        <v>F</v>
      </c>
      <c r="I129" s="50">
        <f>+VLOOKUP(E129,Participants!$A$1:$F$1000,3,FALSE)</f>
        <v>5</v>
      </c>
      <c r="J129" s="50" t="str">
        <f>+VLOOKUP(E129,Participants!$A$1:$G$1000,7,FALSE)</f>
        <v>JV GIRLS</v>
      </c>
      <c r="K129" s="54">
        <f t="shared" si="2"/>
        <v>27</v>
      </c>
      <c r="L129" s="54"/>
    </row>
    <row r="130" spans="1:12" ht="14.25" customHeight="1">
      <c r="A130" s="85" t="s">
        <v>699</v>
      </c>
      <c r="B130" s="53">
        <v>16</v>
      </c>
      <c r="C130" s="53">
        <v>17.41</v>
      </c>
      <c r="D130" s="53">
        <v>5</v>
      </c>
      <c r="E130" s="53">
        <v>1452</v>
      </c>
      <c r="F130" s="50" t="str">
        <f>+VLOOKUP(E130,Participants!$A$1:$F$1000,2,FALSE)</f>
        <v>Gianna Shaffer</v>
      </c>
      <c r="G130" s="50" t="str">
        <f>+VLOOKUP(E130,Participants!$A$1:$F$1000,4,FALSE)</f>
        <v>BCS</v>
      </c>
      <c r="H130" s="50" t="str">
        <f>+VLOOKUP(E130,Participants!$A$1:$F$1000,5,FALSE)</f>
        <v>F</v>
      </c>
      <c r="I130" s="50">
        <f>+VLOOKUP(E130,Participants!$A$1:$F$1000,3,FALSE)</f>
        <v>5</v>
      </c>
      <c r="J130" s="50" t="str">
        <f>+VLOOKUP(E130,Participants!$A$1:$G$1000,7,FALSE)</f>
        <v>JV GIRLS</v>
      </c>
      <c r="K130" s="54">
        <f t="shared" si="2"/>
        <v>28</v>
      </c>
      <c r="L130" s="54"/>
    </row>
    <row r="131" spans="1:12" ht="14.25" customHeight="1">
      <c r="A131" s="85" t="s">
        <v>699</v>
      </c>
      <c r="B131" s="48">
        <v>15</v>
      </c>
      <c r="C131" s="48">
        <v>17.47</v>
      </c>
      <c r="D131" s="48">
        <v>7</v>
      </c>
      <c r="E131" s="51">
        <v>499</v>
      </c>
      <c r="F131" s="50" t="str">
        <f>+VLOOKUP(E131,Participants!$A$1:$F$1000,2,FALSE)</f>
        <v>Emma Molyneaux</v>
      </c>
      <c r="G131" s="50" t="str">
        <f>+VLOOKUP(E131,Participants!$A$1:$F$1000,4,FALSE)</f>
        <v>STT</v>
      </c>
      <c r="H131" s="50" t="str">
        <f>+VLOOKUP(E131,Participants!$A$1:$F$1000,5,FALSE)</f>
        <v xml:space="preserve">F </v>
      </c>
      <c r="I131" s="50">
        <f>+VLOOKUP(E131,Participants!$A$1:$F$1000,3,FALSE)</f>
        <v>6</v>
      </c>
      <c r="J131" s="50" t="str">
        <f>+VLOOKUP(E131,Participants!$A$1:$G$1000,7,FALSE)</f>
        <v>JV GIRLS</v>
      </c>
      <c r="K131" s="54">
        <f t="shared" si="2"/>
        <v>29</v>
      </c>
      <c r="L131" s="50"/>
    </row>
    <row r="132" spans="1:12" ht="14.25" customHeight="1">
      <c r="A132" s="85" t="s">
        <v>699</v>
      </c>
      <c r="B132" s="48">
        <v>15</v>
      </c>
      <c r="C132" s="48">
        <v>17.57</v>
      </c>
      <c r="D132" s="48">
        <v>1</v>
      </c>
      <c r="E132" s="51">
        <v>420</v>
      </c>
      <c r="F132" s="50" t="str">
        <f>+VLOOKUP(E132,Participants!$A$1:$F$1000,2,FALSE)</f>
        <v>Emily Horensky</v>
      </c>
      <c r="G132" s="50" t="str">
        <f>+VLOOKUP(E132,Participants!$A$1:$F$1000,4,FALSE)</f>
        <v>STT</v>
      </c>
      <c r="H132" s="50" t="str">
        <f>+VLOOKUP(E132,Participants!$A$1:$F$1000,5,FALSE)</f>
        <v xml:space="preserve">F </v>
      </c>
      <c r="I132" s="50">
        <f>+VLOOKUP(E132,Participants!$A$1:$F$1000,3,FALSE)</f>
        <v>5</v>
      </c>
      <c r="J132" s="50" t="str">
        <f>+VLOOKUP(E132,Participants!$A$1:$G$1000,7,FALSE)</f>
        <v>JV GIRLS</v>
      </c>
      <c r="K132" s="54">
        <f t="shared" si="2"/>
        <v>30</v>
      </c>
      <c r="L132" s="50"/>
    </row>
    <row r="133" spans="1:12" ht="14.25" customHeight="1">
      <c r="A133" s="85" t="s">
        <v>699</v>
      </c>
      <c r="B133" s="53">
        <v>14</v>
      </c>
      <c r="C133" s="53">
        <v>17.670000000000002</v>
      </c>
      <c r="D133" s="53">
        <v>7</v>
      </c>
      <c r="E133" s="53">
        <v>431</v>
      </c>
      <c r="F133" s="50" t="str">
        <f>+VLOOKUP(E133,Participants!$A$1:$F$1000,2,FALSE)</f>
        <v>Ellie Moss</v>
      </c>
      <c r="G133" s="50" t="str">
        <f>+VLOOKUP(E133,Participants!$A$1:$F$1000,4,FALSE)</f>
        <v>STT</v>
      </c>
      <c r="H133" s="50" t="str">
        <f>+VLOOKUP(E133,Participants!$A$1:$F$1000,5,FALSE)</f>
        <v xml:space="preserve">F </v>
      </c>
      <c r="I133" s="50">
        <f>+VLOOKUP(E133,Participants!$A$1:$F$1000,3,FALSE)</f>
        <v>5</v>
      </c>
      <c r="J133" s="50" t="str">
        <f>+VLOOKUP(E133,Participants!$A$1:$G$1000,7,FALSE)</f>
        <v>JV GIRLS</v>
      </c>
      <c r="K133" s="54">
        <f t="shared" si="2"/>
        <v>31</v>
      </c>
      <c r="L133" s="54"/>
    </row>
    <row r="134" spans="1:12" ht="14.25" customHeight="1">
      <c r="A134" s="85" t="s">
        <v>699</v>
      </c>
      <c r="B134" s="51">
        <v>15</v>
      </c>
      <c r="C134" s="51">
        <v>17.73</v>
      </c>
      <c r="D134" s="51">
        <v>2</v>
      </c>
      <c r="E134" s="51">
        <v>971</v>
      </c>
      <c r="F134" s="50" t="str">
        <f>+VLOOKUP(E134,Participants!$A$1:$F$1000,2,FALSE)</f>
        <v>Savannah Vogel</v>
      </c>
      <c r="G134" s="50" t="str">
        <f>+VLOOKUP(E134,Participants!$A$1:$F$1000,4,FALSE)</f>
        <v>BTA</v>
      </c>
      <c r="H134" s="50" t="str">
        <f>+VLOOKUP(E134,Participants!$A$1:$F$1000,5,FALSE)</f>
        <v>F</v>
      </c>
      <c r="I134" s="50">
        <f>+VLOOKUP(E134,Participants!$A$1:$F$1000,3,FALSE)</f>
        <v>5</v>
      </c>
      <c r="J134" s="50" t="str">
        <f>+VLOOKUP(E134,Participants!$A$1:$G$1000,7,FALSE)</f>
        <v>JV GIRLS</v>
      </c>
      <c r="K134" s="54">
        <f t="shared" si="2"/>
        <v>32</v>
      </c>
      <c r="L134" s="50"/>
    </row>
    <row r="135" spans="1:12" ht="14.25" customHeight="1">
      <c r="A135" s="85" t="s">
        <v>699</v>
      </c>
      <c r="B135" s="51">
        <v>15</v>
      </c>
      <c r="C135" s="51">
        <v>17.88</v>
      </c>
      <c r="D135" s="51">
        <v>6</v>
      </c>
      <c r="E135" s="51">
        <v>1122</v>
      </c>
      <c r="F135" s="50" t="str">
        <f>+VLOOKUP(E135,Participants!$A$1:$F$1000,2,FALSE)</f>
        <v>Sylvie Day</v>
      </c>
      <c r="G135" s="50" t="str">
        <f>+VLOOKUP(E135,Participants!$A$1:$F$1000,4,FALSE)</f>
        <v>PHA</v>
      </c>
      <c r="H135" s="50" t="str">
        <f>+VLOOKUP(E135,Participants!$A$1:$F$1000,5,FALSE)</f>
        <v xml:space="preserve">F </v>
      </c>
      <c r="I135" s="50">
        <f>+VLOOKUP(E135,Participants!$A$1:$F$1000,3,FALSE)</f>
        <v>6</v>
      </c>
      <c r="J135" s="50" t="str">
        <f>+VLOOKUP(E135,Participants!$A$1:$G$1000,7,FALSE)</f>
        <v>JV GIRLS</v>
      </c>
      <c r="K135" s="54">
        <f t="shared" si="2"/>
        <v>33</v>
      </c>
      <c r="L135" s="50"/>
    </row>
    <row r="136" spans="1:12" ht="14.25" customHeight="1">
      <c r="A136" s="85" t="s">
        <v>699</v>
      </c>
      <c r="B136" s="52">
        <v>16</v>
      </c>
      <c r="C136" s="52">
        <v>17.88</v>
      </c>
      <c r="D136" s="52">
        <v>3</v>
      </c>
      <c r="E136" s="53">
        <v>1021</v>
      </c>
      <c r="F136" s="50" t="str">
        <f>+VLOOKUP(E136,Participants!$A$1:$F$1000,2,FALSE)</f>
        <v>Chloe Cole</v>
      </c>
      <c r="G136" s="50" t="str">
        <f>+VLOOKUP(E136,Participants!$A$1:$F$1000,4,FALSE)</f>
        <v>KIL</v>
      </c>
      <c r="H136" s="50" t="str">
        <f>+VLOOKUP(E136,Participants!$A$1:$F$1000,5,FALSE)</f>
        <v xml:space="preserve">F </v>
      </c>
      <c r="I136" s="50">
        <f>+VLOOKUP(E136,Participants!$A$1:$F$1000,3,FALSE)</f>
        <v>5</v>
      </c>
      <c r="J136" s="50" t="str">
        <f>+VLOOKUP(E136,Participants!$A$1:$G$1000,7,FALSE)</f>
        <v>JV GIRLS</v>
      </c>
      <c r="K136" s="54">
        <f t="shared" si="2"/>
        <v>34</v>
      </c>
      <c r="L136" s="54"/>
    </row>
    <row r="137" spans="1:12" ht="14.25" customHeight="1">
      <c r="A137" s="85" t="s">
        <v>699</v>
      </c>
      <c r="B137" s="52">
        <v>14</v>
      </c>
      <c r="C137" s="52">
        <v>17.989999999999998</v>
      </c>
      <c r="D137" s="52">
        <v>2</v>
      </c>
      <c r="E137" s="53">
        <v>1026</v>
      </c>
      <c r="F137" s="50" t="str">
        <f>+VLOOKUP(E137,Participants!$A$1:$F$1000,2,FALSE)</f>
        <v>Noelle Ronnenberg</v>
      </c>
      <c r="G137" s="50" t="str">
        <f>+VLOOKUP(E137,Participants!$A$1:$F$1000,4,FALSE)</f>
        <v>KIL</v>
      </c>
      <c r="H137" s="50" t="str">
        <f>+VLOOKUP(E137,Participants!$A$1:$F$1000,5,FALSE)</f>
        <v xml:space="preserve">F </v>
      </c>
      <c r="I137" s="50">
        <f>+VLOOKUP(E137,Participants!$A$1:$F$1000,3,FALSE)</f>
        <v>5</v>
      </c>
      <c r="J137" s="50" t="str">
        <f>+VLOOKUP(E137,Participants!$A$1:$G$1000,7,FALSE)</f>
        <v>JV GIRLS</v>
      </c>
      <c r="K137" s="54">
        <f t="shared" si="2"/>
        <v>35</v>
      </c>
      <c r="L137" s="54"/>
    </row>
    <row r="138" spans="1:12" ht="14.25" customHeight="1">
      <c r="A138" s="85" t="s">
        <v>699</v>
      </c>
      <c r="B138" s="52">
        <v>16</v>
      </c>
      <c r="C138" s="52">
        <v>18.170000000000002</v>
      </c>
      <c r="D138" s="52">
        <v>1</v>
      </c>
      <c r="E138" s="53">
        <v>585</v>
      </c>
      <c r="F138" s="50" t="str">
        <f>+VLOOKUP(E138,Participants!$A$1:$F$1000,2,FALSE)</f>
        <v>Catarina Perri</v>
      </c>
      <c r="G138" s="50" t="str">
        <f>+VLOOKUP(E138,Participants!$A$1:$F$1000,4,FALSE)</f>
        <v>BFS</v>
      </c>
      <c r="H138" s="50" t="str">
        <f>+VLOOKUP(E138,Participants!$A$1:$F$1000,5,FALSE)</f>
        <v>F</v>
      </c>
      <c r="I138" s="50">
        <f>+VLOOKUP(E138,Participants!$A$1:$F$1000,3,FALSE)</f>
        <v>6</v>
      </c>
      <c r="J138" s="50" t="str">
        <f>+VLOOKUP(E138,Participants!$A$1:$G$1000,7,FALSE)</f>
        <v>JV GIRLS</v>
      </c>
      <c r="K138" s="54">
        <f t="shared" si="2"/>
        <v>36</v>
      </c>
      <c r="L138" s="54"/>
    </row>
    <row r="139" spans="1:12" ht="14.25" customHeight="1">
      <c r="A139" s="85" t="s">
        <v>699</v>
      </c>
      <c r="B139" s="51">
        <v>15</v>
      </c>
      <c r="C139" s="51">
        <v>18.559999999999999</v>
      </c>
      <c r="D139" s="51">
        <v>8</v>
      </c>
      <c r="E139" s="51">
        <v>205</v>
      </c>
      <c r="F139" s="50" t="str">
        <f>+VLOOKUP(E139,Participants!$A$1:$F$1000,2,FALSE)</f>
        <v>Emily Cramer</v>
      </c>
      <c r="G139" s="50" t="str">
        <f>+VLOOKUP(E139,Participants!$A$1:$F$1000,4,FALSE)</f>
        <v>AMA</v>
      </c>
      <c r="H139" s="50" t="str">
        <f>+VLOOKUP(E139,Participants!$A$1:$F$1000,5,FALSE)</f>
        <v>F</v>
      </c>
      <c r="I139" s="50">
        <f>+VLOOKUP(E139,Participants!$A$1:$F$1000,3,FALSE)</f>
        <v>5</v>
      </c>
      <c r="J139" s="50" t="str">
        <f>+VLOOKUP(E139,Participants!$A$1:$G$1000,7,FALSE)</f>
        <v>JV GIRLS</v>
      </c>
      <c r="K139" s="54">
        <f t="shared" si="2"/>
        <v>37</v>
      </c>
      <c r="L139" s="50"/>
    </row>
    <row r="140" spans="1:12" ht="14.25" customHeight="1">
      <c r="A140" s="85" t="s">
        <v>699</v>
      </c>
      <c r="B140" s="52">
        <v>14</v>
      </c>
      <c r="C140" s="52">
        <v>18.649999999999999</v>
      </c>
      <c r="D140" s="52">
        <v>3</v>
      </c>
      <c r="E140" s="52">
        <v>455</v>
      </c>
      <c r="F140" s="50" t="str">
        <f>+VLOOKUP(E140,Participants!$A$1:$F$1000,2,FALSE)</f>
        <v>Nina Rhodehamel</v>
      </c>
      <c r="G140" s="50" t="str">
        <f>+VLOOKUP(E140,Participants!$A$1:$F$1000,4,FALSE)</f>
        <v>STT</v>
      </c>
      <c r="H140" s="50" t="str">
        <f>+VLOOKUP(E140,Participants!$A$1:$F$1000,5,FALSE)</f>
        <v xml:space="preserve">F </v>
      </c>
      <c r="I140" s="50">
        <f>+VLOOKUP(E140,Participants!$A$1:$F$1000,3,FALSE)</f>
        <v>5</v>
      </c>
      <c r="J140" s="50" t="str">
        <f>+VLOOKUP(E140,Participants!$A$1:$G$1000,7,FALSE)</f>
        <v>JV GIRLS</v>
      </c>
      <c r="K140" s="54">
        <f t="shared" si="2"/>
        <v>38</v>
      </c>
      <c r="L140" s="54"/>
    </row>
    <row r="141" spans="1:12" ht="14.25" customHeight="1">
      <c r="A141" s="85" t="s">
        <v>699</v>
      </c>
      <c r="B141" s="52">
        <v>14</v>
      </c>
      <c r="C141" s="52">
        <v>18.920000000000002</v>
      </c>
      <c r="D141" s="52">
        <v>5</v>
      </c>
      <c r="E141" s="52">
        <v>1117</v>
      </c>
      <c r="F141" s="50" t="str">
        <f>+VLOOKUP(E141,Participants!$A$1:$F$1000,2,FALSE)</f>
        <v>Amelia Ondos</v>
      </c>
      <c r="G141" s="50" t="str">
        <f>+VLOOKUP(E141,Participants!$A$1:$F$1000,4,FALSE)</f>
        <v>PHA</v>
      </c>
      <c r="H141" s="50" t="str">
        <f>+VLOOKUP(E141,Participants!$A$1:$F$1000,5,FALSE)</f>
        <v xml:space="preserve">F </v>
      </c>
      <c r="I141" s="50">
        <f>+VLOOKUP(E141,Participants!$A$1:$F$1000,3,FALSE)</f>
        <v>5</v>
      </c>
      <c r="J141" s="50" t="str">
        <f>+VLOOKUP(E141,Participants!$A$1:$G$1000,7,FALSE)</f>
        <v>JV GIRLS</v>
      </c>
      <c r="K141" s="54">
        <f t="shared" si="2"/>
        <v>39</v>
      </c>
      <c r="L141" s="54"/>
    </row>
    <row r="142" spans="1:12" ht="14.25" customHeight="1">
      <c r="A142" s="85" t="s">
        <v>699</v>
      </c>
      <c r="B142" s="53">
        <v>14</v>
      </c>
      <c r="C142" s="53">
        <v>19.239999999999998</v>
      </c>
      <c r="D142" s="53">
        <v>4</v>
      </c>
      <c r="E142" s="53">
        <v>583</v>
      </c>
      <c r="F142" s="50" t="str">
        <f>+VLOOKUP(E142,Participants!$A$1:$F$1000,2,FALSE)</f>
        <v>Sarah Mlecko</v>
      </c>
      <c r="G142" s="50" t="str">
        <f>+VLOOKUP(E142,Participants!$A$1:$F$1000,4,FALSE)</f>
        <v>BFS</v>
      </c>
      <c r="H142" s="50" t="str">
        <f>+VLOOKUP(E142,Participants!$A$1:$F$1000,5,FALSE)</f>
        <v>F</v>
      </c>
      <c r="I142" s="50">
        <f>+VLOOKUP(E142,Participants!$A$1:$F$1000,3,FALSE)</f>
        <v>5</v>
      </c>
      <c r="J142" s="50" t="str">
        <f>+VLOOKUP(E142,Participants!$A$1:$G$1000,7,FALSE)</f>
        <v>JV GIRLS</v>
      </c>
      <c r="K142" s="54">
        <f t="shared" si="2"/>
        <v>40</v>
      </c>
      <c r="L142" s="54"/>
    </row>
    <row r="143" spans="1:12" ht="14.25" customHeight="1">
      <c r="A143" s="85" t="s">
        <v>699</v>
      </c>
      <c r="B143" s="53">
        <v>14</v>
      </c>
      <c r="C143" s="53">
        <v>20.079999999999998</v>
      </c>
      <c r="D143" s="53">
        <v>6</v>
      </c>
      <c r="E143" s="53">
        <v>1005</v>
      </c>
      <c r="F143" s="50" t="str">
        <f>+VLOOKUP(E143,Participants!$A$1:$F$1000,2,FALSE)</f>
        <v>Isabella Gamez</v>
      </c>
      <c r="G143" s="50" t="str">
        <f>+VLOOKUP(E143,Participants!$A$1:$F$1000,4,FALSE)</f>
        <v>KIL</v>
      </c>
      <c r="H143" s="50" t="str">
        <f>+VLOOKUP(E143,Participants!$A$1:$F$1000,5,FALSE)</f>
        <v xml:space="preserve">F </v>
      </c>
      <c r="I143" s="50">
        <f>+VLOOKUP(E143,Participants!$A$1:$F$1000,3,FALSE)</f>
        <v>5</v>
      </c>
      <c r="J143" s="50" t="str">
        <f>+VLOOKUP(E143,Participants!$A$1:$G$1000,7,FALSE)</f>
        <v>JV GIRLS</v>
      </c>
      <c r="K143" s="54">
        <f t="shared" si="2"/>
        <v>41</v>
      </c>
      <c r="L143" s="54"/>
    </row>
    <row r="144" spans="1:12" ht="14.25" customHeight="1">
      <c r="A144" s="85" t="s">
        <v>699</v>
      </c>
      <c r="B144" s="53">
        <v>14</v>
      </c>
      <c r="C144" s="53">
        <v>20.420000000000002</v>
      </c>
      <c r="D144" s="53">
        <v>8</v>
      </c>
      <c r="E144" s="53">
        <v>1027</v>
      </c>
      <c r="F144" s="50" t="str">
        <f>+VLOOKUP(E144,Participants!$A$1:$F$1000,2,FALSE)</f>
        <v>Rachel Barry</v>
      </c>
      <c r="G144" s="50" t="str">
        <f>+VLOOKUP(E144,Participants!$A$1:$F$1000,4,FALSE)</f>
        <v>KIL</v>
      </c>
      <c r="H144" s="50" t="str">
        <f>+VLOOKUP(E144,Participants!$A$1:$F$1000,5,FALSE)</f>
        <v xml:space="preserve">F </v>
      </c>
      <c r="I144" s="50">
        <f>+VLOOKUP(E144,Participants!$A$1:$F$1000,3,FALSE)</f>
        <v>5</v>
      </c>
      <c r="J144" s="50" t="str">
        <f>+VLOOKUP(E144,Participants!$A$1:$G$1000,7,FALSE)</f>
        <v>JV GIRLS</v>
      </c>
      <c r="K144" s="54">
        <f t="shared" si="2"/>
        <v>42</v>
      </c>
      <c r="L144" s="54"/>
    </row>
    <row r="145" spans="1:12" ht="14.25" customHeight="1">
      <c r="A145" s="85" t="s">
        <v>699</v>
      </c>
      <c r="B145" s="53">
        <v>18</v>
      </c>
      <c r="C145" s="53"/>
      <c r="D145" s="53">
        <v>6</v>
      </c>
      <c r="E145" s="53"/>
      <c r="F145" s="50" t="e">
        <f>+VLOOKUP(E145,Participants!$A$1:$F$1000,2,FALSE)</f>
        <v>#N/A</v>
      </c>
      <c r="G145" s="50" t="e">
        <f>+VLOOKUP(E145,Participants!$A$1:$F$1000,4,FALSE)</f>
        <v>#N/A</v>
      </c>
      <c r="H145" s="50" t="e">
        <f>+VLOOKUP(E145,Participants!$A$1:$F$1000,5,FALSE)</f>
        <v>#N/A</v>
      </c>
      <c r="I145" s="50" t="e">
        <f>+VLOOKUP(E145,Participants!$A$1:$F$1000,3,FALSE)</f>
        <v>#N/A</v>
      </c>
      <c r="J145" s="50" t="e">
        <f>+VLOOKUP(E145,Participants!$A$1:$G$1000,7,FALSE)</f>
        <v>#N/A</v>
      </c>
      <c r="K145" s="54"/>
      <c r="L145" s="54"/>
    </row>
    <row r="146" spans="1:12" ht="14.25" customHeight="1">
      <c r="A146" s="85" t="s">
        <v>699</v>
      </c>
      <c r="B146" s="52">
        <v>22</v>
      </c>
      <c r="C146" s="52">
        <v>13.15</v>
      </c>
      <c r="D146" s="52">
        <v>6</v>
      </c>
      <c r="E146" s="53">
        <v>596</v>
      </c>
      <c r="F146" s="50" t="str">
        <f>+VLOOKUP(E146,Participants!$A$1:$F$1000,2,FALSE)</f>
        <v>Max Radzvin</v>
      </c>
      <c r="G146" s="50" t="str">
        <f>+VLOOKUP(E146,Participants!$A$1:$F$1000,4,FALSE)</f>
        <v>BFS</v>
      </c>
      <c r="H146" s="50" t="str">
        <f>+VLOOKUP(E146,Participants!$A$1:$F$1000,5,FALSE)</f>
        <v>M</v>
      </c>
      <c r="I146" s="50">
        <f>+VLOOKUP(E146,Participants!$A$1:$F$1000,3,FALSE)</f>
        <v>6</v>
      </c>
      <c r="J146" s="50" t="str">
        <f>+VLOOKUP(E146,Participants!$A$1:$G$1000,7,FALSE)</f>
        <v>JV BOYS</v>
      </c>
      <c r="K146" s="54">
        <v>1</v>
      </c>
      <c r="L146" s="54">
        <v>10</v>
      </c>
    </row>
    <row r="147" spans="1:12" ht="14.25" customHeight="1">
      <c r="A147" s="85" t="s">
        <v>699</v>
      </c>
      <c r="B147" s="52">
        <v>22</v>
      </c>
      <c r="C147" s="52">
        <v>13.6</v>
      </c>
      <c r="D147" s="52">
        <v>2</v>
      </c>
      <c r="E147" s="53">
        <v>1048</v>
      </c>
      <c r="F147" s="50" t="str">
        <f>+VLOOKUP(E147,Participants!$A$1:$F$1000,2,FALSE)</f>
        <v>Nicholas Gnandt</v>
      </c>
      <c r="G147" s="50" t="str">
        <f>+VLOOKUP(E147,Participants!$A$1:$F$1000,4,FALSE)</f>
        <v>KIL</v>
      </c>
      <c r="H147" s="50" t="str">
        <f>+VLOOKUP(E147,Participants!$A$1:$F$1000,5,FALSE)</f>
        <v>M</v>
      </c>
      <c r="I147" s="50">
        <f>+VLOOKUP(E147,Participants!$A$1:$F$1000,3,FALSE)</f>
        <v>5</v>
      </c>
      <c r="J147" s="50" t="str">
        <f>+VLOOKUP(E147,Participants!$A$1:$G$1000,7,FALSE)</f>
        <v>JV BOYS</v>
      </c>
      <c r="K147" s="54">
        <f>K146+1</f>
        <v>2</v>
      </c>
      <c r="L147" s="54">
        <v>8</v>
      </c>
    </row>
    <row r="148" spans="1:12" ht="14.25" customHeight="1">
      <c r="A148" s="85" t="s">
        <v>699</v>
      </c>
      <c r="B148" s="52">
        <v>20</v>
      </c>
      <c r="C148" s="52">
        <v>14.67</v>
      </c>
      <c r="D148" s="52">
        <v>4</v>
      </c>
      <c r="E148" s="53">
        <v>1051</v>
      </c>
      <c r="F148" s="50" t="str">
        <f>+VLOOKUP(E148,Participants!$A$1:$F$1000,2,FALSE)</f>
        <v>Andrew Spalvieri</v>
      </c>
      <c r="G148" s="50" t="str">
        <f>+VLOOKUP(E148,Participants!$A$1:$F$1000,4,FALSE)</f>
        <v>KIL</v>
      </c>
      <c r="H148" s="50" t="str">
        <f>+VLOOKUP(E148,Participants!$A$1:$F$1000,5,FALSE)</f>
        <v>M</v>
      </c>
      <c r="I148" s="50">
        <f>+VLOOKUP(E148,Participants!$A$1:$F$1000,3,FALSE)</f>
        <v>6</v>
      </c>
      <c r="J148" s="50" t="str">
        <f>+VLOOKUP(E148,Participants!$A$1:$G$1000,7,FALSE)</f>
        <v>JV BOYS</v>
      </c>
      <c r="K148" s="54">
        <f t="shared" ref="K148:K162" si="3">K147+1</f>
        <v>3</v>
      </c>
      <c r="L148" s="54">
        <v>6</v>
      </c>
    </row>
    <row r="149" spans="1:12" ht="14.25" customHeight="1">
      <c r="A149" s="85" t="s">
        <v>699</v>
      </c>
      <c r="B149" s="51">
        <v>21</v>
      </c>
      <c r="C149" s="51">
        <v>15.28</v>
      </c>
      <c r="D149" s="51">
        <v>3</v>
      </c>
      <c r="E149" s="51">
        <v>1053</v>
      </c>
      <c r="F149" s="50" t="str">
        <f>+VLOOKUP(E149,Participants!$A$1:$F$1000,2,FALSE)</f>
        <v>Dominic Verdi</v>
      </c>
      <c r="G149" s="50" t="str">
        <f>+VLOOKUP(E149,Participants!$A$1:$F$1000,4,FALSE)</f>
        <v>KIL</v>
      </c>
      <c r="H149" s="50" t="str">
        <f>+VLOOKUP(E149,Participants!$A$1:$F$1000,5,FALSE)</f>
        <v>M</v>
      </c>
      <c r="I149" s="50">
        <f>+VLOOKUP(E149,Participants!$A$1:$F$1000,3,FALSE)</f>
        <v>6</v>
      </c>
      <c r="J149" s="50" t="str">
        <f>+VLOOKUP(E149,Participants!$A$1:$G$1000,7,FALSE)</f>
        <v>JV BOYS</v>
      </c>
      <c r="K149" s="54">
        <f t="shared" si="3"/>
        <v>4</v>
      </c>
      <c r="L149" s="54">
        <v>5</v>
      </c>
    </row>
    <row r="150" spans="1:12" ht="14.25" customHeight="1">
      <c r="A150" s="85" t="s">
        <v>699</v>
      </c>
      <c r="B150" s="52">
        <v>22</v>
      </c>
      <c r="C150" s="52">
        <v>15.33</v>
      </c>
      <c r="D150" s="52">
        <v>1</v>
      </c>
      <c r="E150" s="52">
        <v>1451</v>
      </c>
      <c r="F150" s="50" t="str">
        <f>+VLOOKUP(E150,Participants!$A$1:$F$1000,2,FALSE)</f>
        <v>Tommy Edwards</v>
      </c>
      <c r="G150" s="50" t="str">
        <f>+VLOOKUP(E150,Participants!$A$1:$F$1000,4,FALSE)</f>
        <v>BCS</v>
      </c>
      <c r="H150" s="50" t="str">
        <f>+VLOOKUP(E150,Participants!$A$1:$F$1000,5,FALSE)</f>
        <v>M</v>
      </c>
      <c r="I150" s="50">
        <f>+VLOOKUP(E150,Participants!$A$1:$F$1000,3,FALSE)</f>
        <v>5</v>
      </c>
      <c r="J150" s="50" t="str">
        <f>+VLOOKUP(E150,Participants!$A$1:$G$1000,7,FALSE)</f>
        <v>JV BOYS</v>
      </c>
      <c r="K150" s="54">
        <f t="shared" si="3"/>
        <v>5</v>
      </c>
      <c r="L150" s="54">
        <v>4</v>
      </c>
    </row>
    <row r="151" spans="1:12" ht="14.25" customHeight="1">
      <c r="A151" s="85" t="s">
        <v>699</v>
      </c>
      <c r="B151" s="51">
        <v>21</v>
      </c>
      <c r="C151" s="51">
        <v>15.57</v>
      </c>
      <c r="D151" s="51">
        <v>2</v>
      </c>
      <c r="E151" s="51">
        <v>1454</v>
      </c>
      <c r="F151" s="50" t="str">
        <f>+VLOOKUP(E151,Participants!$A$1:$F$1000,2,FALSE)</f>
        <v>Cameron Smith</v>
      </c>
      <c r="G151" s="50" t="str">
        <f>+VLOOKUP(E151,Participants!$A$1:$F$1000,4,FALSE)</f>
        <v>BCS</v>
      </c>
      <c r="H151" s="50" t="str">
        <f>+VLOOKUP(E151,Participants!$A$1:$F$1000,5,FALSE)</f>
        <v>M</v>
      </c>
      <c r="I151" s="50">
        <f>+VLOOKUP(E151,Participants!$A$1:$F$1000,3,FALSE)</f>
        <v>6</v>
      </c>
      <c r="J151" s="50" t="str">
        <f>+VLOOKUP(E151,Participants!$A$1:$G$1000,7,FALSE)</f>
        <v>JV BOYS</v>
      </c>
      <c r="K151" s="54">
        <f t="shared" si="3"/>
        <v>6</v>
      </c>
      <c r="L151" s="54">
        <v>3</v>
      </c>
    </row>
    <row r="152" spans="1:12" ht="14.25" customHeight="1">
      <c r="A152" s="85" t="s">
        <v>699</v>
      </c>
      <c r="B152" s="52">
        <v>20</v>
      </c>
      <c r="C152" s="52">
        <v>16.260000000000002</v>
      </c>
      <c r="D152" s="52">
        <v>1</v>
      </c>
      <c r="E152" s="52">
        <v>1043</v>
      </c>
      <c r="F152" s="50" t="str">
        <f>+VLOOKUP(E152,Participants!$A$1:$F$1000,2,FALSE)</f>
        <v>Thomas Baier</v>
      </c>
      <c r="G152" s="50" t="str">
        <f>+VLOOKUP(E152,Participants!$A$1:$F$1000,4,FALSE)</f>
        <v>KIL</v>
      </c>
      <c r="H152" s="50" t="str">
        <f>+VLOOKUP(E152,Participants!$A$1:$F$1000,5,FALSE)</f>
        <v>M</v>
      </c>
      <c r="I152" s="50">
        <f>+VLOOKUP(E152,Participants!$A$1:$F$1000,3,FALSE)</f>
        <v>5</v>
      </c>
      <c r="J152" s="50" t="str">
        <f>+VLOOKUP(E152,Participants!$A$1:$G$1000,7,FALSE)</f>
        <v>JV BOYS</v>
      </c>
      <c r="K152" s="54">
        <f t="shared" si="3"/>
        <v>7</v>
      </c>
      <c r="L152" s="54">
        <v>2</v>
      </c>
    </row>
    <row r="153" spans="1:12" ht="14.25" customHeight="1">
      <c r="A153" s="85" t="s">
        <v>699</v>
      </c>
      <c r="B153" s="51">
        <v>21</v>
      </c>
      <c r="C153" s="51">
        <v>16.329999999999998</v>
      </c>
      <c r="D153" s="51">
        <v>6</v>
      </c>
      <c r="E153" s="51">
        <v>1115</v>
      </c>
      <c r="F153" s="50" t="str">
        <f>+VLOOKUP(E153,Participants!$A$1:$F$1000,2,FALSE)</f>
        <v>Eric Wheeler</v>
      </c>
      <c r="G153" s="50" t="str">
        <f>+VLOOKUP(E153,Participants!$A$1:$F$1000,4,FALSE)</f>
        <v>PHA</v>
      </c>
      <c r="H153" s="50" t="str">
        <f>+VLOOKUP(E153,Participants!$A$1:$F$1000,5,FALSE)</f>
        <v>M</v>
      </c>
      <c r="I153" s="50">
        <f>+VLOOKUP(E153,Participants!$A$1:$F$1000,3,FALSE)</f>
        <v>5</v>
      </c>
      <c r="J153" s="50" t="str">
        <f>+VLOOKUP(E153,Participants!$A$1:$G$1000,7,FALSE)</f>
        <v>JV BOYS</v>
      </c>
      <c r="K153" s="54">
        <f t="shared" si="3"/>
        <v>8</v>
      </c>
      <c r="L153" s="54">
        <v>1</v>
      </c>
    </row>
    <row r="154" spans="1:12" ht="14.25" customHeight="1">
      <c r="A154" s="85" t="s">
        <v>699</v>
      </c>
      <c r="B154" s="48">
        <v>21</v>
      </c>
      <c r="C154" s="48">
        <v>16.34</v>
      </c>
      <c r="D154" s="48">
        <v>5</v>
      </c>
      <c r="E154" s="51">
        <v>594</v>
      </c>
      <c r="F154" s="50" t="str">
        <f>+VLOOKUP(E154,Participants!$A$1:$F$1000,2,FALSE)</f>
        <v>Isaiah Thomas</v>
      </c>
      <c r="G154" s="50" t="str">
        <f>+VLOOKUP(E154,Participants!$A$1:$F$1000,4,FALSE)</f>
        <v>BFS</v>
      </c>
      <c r="H154" s="50" t="str">
        <f>+VLOOKUP(E154,Participants!$A$1:$F$1000,5,FALSE)</f>
        <v>M</v>
      </c>
      <c r="I154" s="50">
        <f>+VLOOKUP(E154,Participants!$A$1:$F$1000,3,FALSE)</f>
        <v>5</v>
      </c>
      <c r="J154" s="50" t="str">
        <f>+VLOOKUP(E154,Participants!$A$1:$G$1000,7,FALSE)</f>
        <v>JV BOYS</v>
      </c>
      <c r="K154" s="54">
        <f t="shared" si="3"/>
        <v>9</v>
      </c>
      <c r="L154" s="50"/>
    </row>
    <row r="155" spans="1:12" ht="14.25" customHeight="1">
      <c r="A155" s="85" t="s">
        <v>699</v>
      </c>
      <c r="B155" s="53">
        <v>22</v>
      </c>
      <c r="C155" s="53">
        <v>16.43</v>
      </c>
      <c r="D155" s="53">
        <v>3</v>
      </c>
      <c r="E155" s="53">
        <v>516</v>
      </c>
      <c r="F155" s="50" t="str">
        <f>+VLOOKUP(E155,Participants!$A$1:$F$1000,2,FALSE)</f>
        <v>Liam Lawson</v>
      </c>
      <c r="G155" s="50" t="str">
        <f>+VLOOKUP(E155,Participants!$A$1:$F$1000,4,FALSE)</f>
        <v>STT</v>
      </c>
      <c r="H155" s="50" t="str">
        <f>+VLOOKUP(E155,Participants!$A$1:$F$1000,5,FALSE)</f>
        <v>M</v>
      </c>
      <c r="I155" s="50">
        <f>+VLOOKUP(E155,Participants!$A$1:$F$1000,3,FALSE)</f>
        <v>5</v>
      </c>
      <c r="J155" s="50" t="str">
        <f>+VLOOKUP(E155,Participants!$A$1:$G$1000,7,FALSE)</f>
        <v>JV BOYS</v>
      </c>
      <c r="K155" s="54">
        <f t="shared" si="3"/>
        <v>10</v>
      </c>
      <c r="L155" s="50"/>
    </row>
    <row r="156" spans="1:12" ht="14.25" customHeight="1">
      <c r="A156" s="85" t="s">
        <v>699</v>
      </c>
      <c r="B156" s="48">
        <v>21</v>
      </c>
      <c r="C156" s="48">
        <v>17.07</v>
      </c>
      <c r="D156" s="48">
        <v>1</v>
      </c>
      <c r="E156" s="51">
        <v>882</v>
      </c>
      <c r="F156" s="50" t="str">
        <f>+VLOOKUP(E156,Participants!$A$1:$F$1000,2,FALSE)</f>
        <v>Vito Bianco</v>
      </c>
      <c r="G156" s="50" t="str">
        <f>+VLOOKUP(E156,Participants!$A$1:$F$1000,4,FALSE)</f>
        <v>SSPP</v>
      </c>
      <c r="H156" s="50" t="str">
        <f>+VLOOKUP(E156,Participants!$A$1:$F$1000,5,FALSE)</f>
        <v>M</v>
      </c>
      <c r="I156" s="50">
        <f>+VLOOKUP(E156,Participants!$A$1:$F$1000,3,FALSE)</f>
        <v>6</v>
      </c>
      <c r="J156" s="50" t="str">
        <f>+VLOOKUP(E156,Participants!$A$1:$G$1000,7,FALSE)</f>
        <v>JV BOYS</v>
      </c>
      <c r="K156" s="54">
        <f t="shared" si="3"/>
        <v>11</v>
      </c>
      <c r="L156" s="50"/>
    </row>
    <row r="157" spans="1:12" ht="14.25" customHeight="1">
      <c r="A157" s="85" t="s">
        <v>699</v>
      </c>
      <c r="B157" s="53">
        <v>20</v>
      </c>
      <c r="C157" s="53">
        <v>17.11</v>
      </c>
      <c r="D157" s="53">
        <v>3</v>
      </c>
      <c r="E157" s="53">
        <v>182</v>
      </c>
      <c r="F157" s="50" t="str">
        <f>+VLOOKUP(E157,Participants!$A$1:$F$1000,2,FALSE)</f>
        <v>Daniel D'Alo</v>
      </c>
      <c r="G157" s="50" t="str">
        <f>+VLOOKUP(E157,Participants!$A$1:$F$1000,4,FALSE)</f>
        <v>AMA</v>
      </c>
      <c r="H157" s="50" t="str">
        <f>+VLOOKUP(E157,Participants!$A$1:$F$1000,5,FALSE)</f>
        <v>M</v>
      </c>
      <c r="I157" s="50">
        <f>+VLOOKUP(E157,Participants!$A$1:$F$1000,3,FALSE)</f>
        <v>5</v>
      </c>
      <c r="J157" s="50" t="str">
        <f>+VLOOKUP(E157,Participants!$A$1:$G$1000,7,FALSE)</f>
        <v>JV BOYS</v>
      </c>
      <c r="K157" s="54">
        <f t="shared" si="3"/>
        <v>12</v>
      </c>
      <c r="L157" s="50"/>
    </row>
    <row r="158" spans="1:12" ht="14.25" customHeight="1">
      <c r="A158" s="85" t="s">
        <v>699</v>
      </c>
      <c r="B158" s="48">
        <v>21</v>
      </c>
      <c r="C158" s="48">
        <v>17.239999999999998</v>
      </c>
      <c r="D158" s="48">
        <v>7</v>
      </c>
      <c r="E158" s="51">
        <v>190</v>
      </c>
      <c r="F158" s="50" t="str">
        <f>+VLOOKUP(E158,Participants!$A$1:$F$1000,2,FALSE)</f>
        <v>Jonah Loboda</v>
      </c>
      <c r="G158" s="50" t="str">
        <f>+VLOOKUP(E158,Participants!$A$1:$F$1000,4,FALSE)</f>
        <v>AMA</v>
      </c>
      <c r="H158" s="50" t="str">
        <f>+VLOOKUP(E158,Participants!$A$1:$F$1000,5,FALSE)</f>
        <v>M</v>
      </c>
      <c r="I158" s="50">
        <f>+VLOOKUP(E158,Participants!$A$1:$F$1000,3,FALSE)</f>
        <v>6</v>
      </c>
      <c r="J158" s="50" t="str">
        <f>+VLOOKUP(E158,Participants!$A$1:$G$1000,7,FALSE)</f>
        <v>JV BOYS</v>
      </c>
      <c r="K158" s="54">
        <f t="shared" si="3"/>
        <v>13</v>
      </c>
      <c r="L158" s="50"/>
    </row>
    <row r="159" spans="1:12" ht="14.25" customHeight="1">
      <c r="A159" s="85" t="s">
        <v>699</v>
      </c>
      <c r="B159" s="53">
        <v>22</v>
      </c>
      <c r="C159" s="53">
        <v>17.45</v>
      </c>
      <c r="D159" s="53">
        <v>5</v>
      </c>
      <c r="E159" s="53">
        <v>186</v>
      </c>
      <c r="F159" s="50" t="str">
        <f>+VLOOKUP(E159,Participants!$A$1:$F$1000,2,FALSE)</f>
        <v>Nathan Hannan</v>
      </c>
      <c r="G159" s="50" t="str">
        <f>+VLOOKUP(E159,Participants!$A$1:$F$1000,4,FALSE)</f>
        <v>AMA</v>
      </c>
      <c r="H159" s="50" t="str">
        <f>+VLOOKUP(E159,Participants!$A$1:$F$1000,5,FALSE)</f>
        <v>M</v>
      </c>
      <c r="I159" s="50">
        <f>+VLOOKUP(E159,Participants!$A$1:$F$1000,3,FALSE)</f>
        <v>6</v>
      </c>
      <c r="J159" s="50" t="str">
        <f>+VLOOKUP(E159,Participants!$A$1:$G$1000,7,FALSE)</f>
        <v>JV BOYS</v>
      </c>
      <c r="K159" s="54">
        <f t="shared" si="3"/>
        <v>14</v>
      </c>
      <c r="L159" s="50"/>
    </row>
    <row r="160" spans="1:12" ht="14.25" customHeight="1">
      <c r="A160" s="85" t="s">
        <v>699</v>
      </c>
      <c r="B160" s="48">
        <v>21</v>
      </c>
      <c r="C160" s="48">
        <v>17.66</v>
      </c>
      <c r="D160" s="48">
        <v>4</v>
      </c>
      <c r="E160" s="51">
        <v>437</v>
      </c>
      <c r="F160" s="50" t="str">
        <f>+VLOOKUP(E160,Participants!$A$1:$F$1000,2,FALSE)</f>
        <v>Samuel Dumblosky</v>
      </c>
      <c r="G160" s="50" t="str">
        <f>+VLOOKUP(E160,Participants!$A$1:$F$1000,4,FALSE)</f>
        <v>STT</v>
      </c>
      <c r="H160" s="50" t="str">
        <f>+VLOOKUP(E160,Participants!$A$1:$F$1000,5,FALSE)</f>
        <v>M</v>
      </c>
      <c r="I160" s="50">
        <f>+VLOOKUP(E160,Participants!$A$1:$F$1000,3,FALSE)</f>
        <v>5</v>
      </c>
      <c r="J160" s="50" t="str">
        <f>+VLOOKUP(E160,Participants!$A$1:$G$1000,7,FALSE)</f>
        <v>JV BOYS</v>
      </c>
      <c r="K160" s="54">
        <f t="shared" si="3"/>
        <v>15</v>
      </c>
      <c r="L160" s="50"/>
    </row>
    <row r="161" spans="1:12" ht="14.25" customHeight="1">
      <c r="A161" s="85" t="s">
        <v>699</v>
      </c>
      <c r="B161" s="53">
        <v>22</v>
      </c>
      <c r="C161" s="53">
        <v>20.99</v>
      </c>
      <c r="D161" s="53">
        <v>4</v>
      </c>
      <c r="E161" s="53">
        <v>1120</v>
      </c>
      <c r="F161" s="50" t="str">
        <f>+VLOOKUP(E161,Participants!$A$1:$F$1000,2,FALSE)</f>
        <v>Andrew Beaman</v>
      </c>
      <c r="G161" s="50" t="str">
        <f>+VLOOKUP(E161,Participants!$A$1:$F$1000,4,FALSE)</f>
        <v>PHA</v>
      </c>
      <c r="H161" s="50" t="str">
        <f>+VLOOKUP(E161,Participants!$A$1:$F$1000,5,FALSE)</f>
        <v>M</v>
      </c>
      <c r="I161" s="50">
        <f>+VLOOKUP(E161,Participants!$A$1:$F$1000,3,FALSE)</f>
        <v>5</v>
      </c>
      <c r="J161" s="50" t="str">
        <f>+VLOOKUP(E161,Participants!$A$1:$G$1000,7,FALSE)</f>
        <v>JV BOYS</v>
      </c>
      <c r="K161" s="54">
        <f t="shared" si="3"/>
        <v>16</v>
      </c>
      <c r="L161" s="50"/>
    </row>
    <row r="162" spans="1:12" ht="14.25" customHeight="1">
      <c r="A162" s="85" t="s">
        <v>699</v>
      </c>
      <c r="B162" s="52">
        <v>20</v>
      </c>
      <c r="C162" s="52">
        <v>25.56</v>
      </c>
      <c r="D162" s="52">
        <v>2</v>
      </c>
      <c r="E162" s="53">
        <v>432</v>
      </c>
      <c r="F162" s="50" t="str">
        <f>+VLOOKUP(E162,Participants!$A$1:$F$1000,2,FALSE)</f>
        <v>Brian Hogle</v>
      </c>
      <c r="G162" s="50" t="str">
        <f>+VLOOKUP(E162,Participants!$A$1:$F$1000,4,FALSE)</f>
        <v>STT</v>
      </c>
      <c r="H162" s="50" t="str">
        <f>+VLOOKUP(E162,Participants!$A$1:$F$1000,5,FALSE)</f>
        <v>M</v>
      </c>
      <c r="I162" s="50">
        <f>+VLOOKUP(E162,Participants!$A$1:$F$1000,3,FALSE)</f>
        <v>5</v>
      </c>
      <c r="J162" s="50" t="str">
        <f>+VLOOKUP(E162,Participants!$A$1:$G$1000,7,FALSE)</f>
        <v>JV BOYS</v>
      </c>
      <c r="K162" s="54">
        <f t="shared" si="3"/>
        <v>17</v>
      </c>
      <c r="L162" s="54"/>
    </row>
    <row r="163" spans="1:12" ht="14.25" customHeight="1">
      <c r="A163" s="85" t="s">
        <v>699</v>
      </c>
      <c r="B163" s="52">
        <v>20</v>
      </c>
      <c r="C163" s="52"/>
      <c r="D163" s="52">
        <v>5</v>
      </c>
      <c r="E163" s="53"/>
      <c r="F163" s="50" t="e">
        <f>+VLOOKUP(E163,Participants!$A$1:$F$1000,2,FALSE)</f>
        <v>#N/A</v>
      </c>
      <c r="G163" s="50" t="e">
        <f>+VLOOKUP(E163,Participants!$A$1:$F$1000,4,FALSE)</f>
        <v>#N/A</v>
      </c>
      <c r="H163" s="50" t="e">
        <f>+VLOOKUP(E163,Participants!$A$1:$F$1000,5,FALSE)</f>
        <v>#N/A</v>
      </c>
      <c r="I163" s="50" t="e">
        <f>+VLOOKUP(E163,Participants!$A$1:$F$1000,3,FALSE)</f>
        <v>#N/A</v>
      </c>
      <c r="J163" s="50" t="e">
        <f>+VLOOKUP(E163,Participants!$A$1:$G$1000,7,FALSE)</f>
        <v>#N/A</v>
      </c>
      <c r="K163" s="54"/>
      <c r="L163" s="54"/>
    </row>
    <row r="164" spans="1:12" ht="14.25" customHeight="1">
      <c r="A164" s="85" t="s">
        <v>699</v>
      </c>
      <c r="B164" s="48">
        <v>25</v>
      </c>
      <c r="C164" s="48">
        <v>13.65</v>
      </c>
      <c r="D164" s="48">
        <v>3</v>
      </c>
      <c r="E164" s="51">
        <v>1058</v>
      </c>
      <c r="F164" s="50" t="str">
        <f>+VLOOKUP(E164,Participants!$A$1:$F$1000,2,FALSE)</f>
        <v>Alexa Stoltz</v>
      </c>
      <c r="G164" s="50" t="str">
        <f>+VLOOKUP(E164,Participants!$A$1:$F$1000,4,FALSE)</f>
        <v>KIL</v>
      </c>
      <c r="H164" s="50" t="str">
        <f>+VLOOKUP(E164,Participants!$A$1:$F$1000,5,FALSE)</f>
        <v xml:space="preserve">F </v>
      </c>
      <c r="I164" s="50">
        <f>+VLOOKUP(E164,Participants!$A$1:$F$1000,3,FALSE)</f>
        <v>7</v>
      </c>
      <c r="J164" s="50" t="str">
        <f>+VLOOKUP(E164,Participants!$A$1:$G$1000,7,FALSE)</f>
        <v>VARSITY GIRLS</v>
      </c>
      <c r="K164" s="50">
        <v>1</v>
      </c>
      <c r="L164" s="50">
        <v>10</v>
      </c>
    </row>
    <row r="165" spans="1:12" ht="14.25" customHeight="1">
      <c r="A165" s="85" t="s">
        <v>699</v>
      </c>
      <c r="B165" s="48">
        <v>25</v>
      </c>
      <c r="C165" s="48">
        <v>13.75</v>
      </c>
      <c r="D165" s="48">
        <v>4</v>
      </c>
      <c r="E165" s="51">
        <v>1061</v>
      </c>
      <c r="F165" s="50" t="str">
        <f>+VLOOKUP(E165,Participants!$A$1:$F$1000,2,FALSE)</f>
        <v>Julia Siket</v>
      </c>
      <c r="G165" s="50" t="str">
        <f>+VLOOKUP(E165,Participants!$A$1:$F$1000,4,FALSE)</f>
        <v>KIL</v>
      </c>
      <c r="H165" s="50" t="str">
        <f>+VLOOKUP(E165,Participants!$A$1:$F$1000,5,FALSE)</f>
        <v xml:space="preserve">F </v>
      </c>
      <c r="I165" s="50">
        <f>+VLOOKUP(E165,Participants!$A$1:$F$1000,3,FALSE)</f>
        <v>7</v>
      </c>
      <c r="J165" s="50" t="str">
        <f>+VLOOKUP(E165,Participants!$A$1:$G$1000,7,FALSE)</f>
        <v>VARSITY GIRLS</v>
      </c>
      <c r="K165" s="50">
        <f>K164+1</f>
        <v>2</v>
      </c>
      <c r="L165" s="50">
        <v>8</v>
      </c>
    </row>
    <row r="166" spans="1:12" ht="14.25" customHeight="1">
      <c r="A166" s="85" t="s">
        <v>699</v>
      </c>
      <c r="B166" s="48">
        <v>25</v>
      </c>
      <c r="C166" s="48">
        <v>13.87</v>
      </c>
      <c r="D166" s="48">
        <v>2</v>
      </c>
      <c r="E166" s="51">
        <v>978</v>
      </c>
      <c r="F166" s="50" t="str">
        <f>+VLOOKUP(E166,Participants!$A$1:$F$1000,2,FALSE)</f>
        <v>Ella Eiler</v>
      </c>
      <c r="G166" s="50" t="str">
        <f>+VLOOKUP(E166,Participants!$A$1:$F$1000,4,FALSE)</f>
        <v>BTA</v>
      </c>
      <c r="H166" s="50" t="str">
        <f>+VLOOKUP(E166,Participants!$A$1:$F$1000,5,FALSE)</f>
        <v>F</v>
      </c>
      <c r="I166" s="50">
        <f>+VLOOKUP(E166,Participants!$A$1:$F$1000,3,FALSE)</f>
        <v>7</v>
      </c>
      <c r="J166" s="50" t="str">
        <f>+VLOOKUP(E166,Participants!$A$1:$G$1000,7,FALSE)</f>
        <v>VARSITY GIRLS</v>
      </c>
      <c r="K166" s="50">
        <f t="shared" ref="K166:K187" si="4">K165+1</f>
        <v>3</v>
      </c>
      <c r="L166" s="50">
        <v>6</v>
      </c>
    </row>
    <row r="167" spans="1:12" ht="14.25" customHeight="1">
      <c r="A167" s="85" t="s">
        <v>699</v>
      </c>
      <c r="B167" s="53">
        <v>24</v>
      </c>
      <c r="C167" s="53">
        <v>14.34</v>
      </c>
      <c r="D167" s="53">
        <v>2</v>
      </c>
      <c r="E167" s="53">
        <v>989</v>
      </c>
      <c r="F167" s="50" t="str">
        <f>+VLOOKUP(E167,Participants!$A$1:$F$1000,2,FALSE)</f>
        <v>Mia Tavella</v>
      </c>
      <c r="G167" s="50" t="str">
        <f>+VLOOKUP(E167,Participants!$A$1:$F$1000,4,FALSE)</f>
        <v>BTA</v>
      </c>
      <c r="H167" s="50" t="str">
        <f>+VLOOKUP(E167,Participants!$A$1:$F$1000,5,FALSE)</f>
        <v>F</v>
      </c>
      <c r="I167" s="50">
        <f>+VLOOKUP(E167,Participants!$A$1:$F$1000,3,FALSE)</f>
        <v>8</v>
      </c>
      <c r="J167" s="50" t="str">
        <f>+VLOOKUP(E167,Participants!$A$1:$G$1000,7,FALSE)</f>
        <v>VARSITY GIRLS</v>
      </c>
      <c r="K167" s="50">
        <f t="shared" si="4"/>
        <v>4</v>
      </c>
      <c r="L167" s="54">
        <v>5</v>
      </c>
    </row>
    <row r="168" spans="1:12" ht="14.25" customHeight="1">
      <c r="A168" s="85" t="s">
        <v>699</v>
      </c>
      <c r="B168" s="48">
        <v>25</v>
      </c>
      <c r="C168" s="48">
        <v>14.36</v>
      </c>
      <c r="D168" s="48">
        <v>7</v>
      </c>
      <c r="E168" s="51">
        <v>1056</v>
      </c>
      <c r="F168" s="50" t="str">
        <f>+VLOOKUP(E168,Participants!$A$1:$F$1000,2,FALSE)</f>
        <v>Kassidy Flynn</v>
      </c>
      <c r="G168" s="50" t="str">
        <f>+VLOOKUP(E168,Participants!$A$1:$F$1000,4,FALSE)</f>
        <v>KIL</v>
      </c>
      <c r="H168" s="50" t="str">
        <f>+VLOOKUP(E168,Participants!$A$1:$F$1000,5,FALSE)</f>
        <v xml:space="preserve">F </v>
      </c>
      <c r="I168" s="50">
        <f>+VLOOKUP(E168,Participants!$A$1:$F$1000,3,FALSE)</f>
        <v>7</v>
      </c>
      <c r="J168" s="50" t="str">
        <f>+VLOOKUP(E168,Participants!$A$1:$G$1000,7,FALSE)</f>
        <v>VARSITY GIRLS</v>
      </c>
      <c r="K168" s="50">
        <f t="shared" si="4"/>
        <v>5</v>
      </c>
      <c r="L168" s="50">
        <v>4</v>
      </c>
    </row>
    <row r="169" spans="1:12" ht="14.25" customHeight="1">
      <c r="A169" s="85" t="s">
        <v>699</v>
      </c>
      <c r="B169" s="48">
        <v>23</v>
      </c>
      <c r="C169" s="48">
        <v>14.53</v>
      </c>
      <c r="D169" s="48">
        <v>3</v>
      </c>
      <c r="E169" s="51">
        <v>985</v>
      </c>
      <c r="F169" s="50" t="str">
        <f>+VLOOKUP(E169,Participants!$A$1:$F$1000,2,FALSE)</f>
        <v>Chloe Fettis</v>
      </c>
      <c r="G169" s="50" t="str">
        <f>+VLOOKUP(E169,Participants!$A$1:$F$1000,4,FALSE)</f>
        <v>BTA</v>
      </c>
      <c r="H169" s="50" t="str">
        <f>+VLOOKUP(E169,Participants!$A$1:$F$1000,5,FALSE)</f>
        <v>F</v>
      </c>
      <c r="I169" s="50">
        <f>+VLOOKUP(E169,Participants!$A$1:$F$1000,3,FALSE)</f>
        <v>8</v>
      </c>
      <c r="J169" s="50" t="str">
        <f>+VLOOKUP(E169,Participants!$A$1:$G$1000,7,FALSE)</f>
        <v>VARSITY GIRLS</v>
      </c>
      <c r="K169" s="50">
        <f t="shared" si="4"/>
        <v>6</v>
      </c>
      <c r="L169" s="50">
        <v>3</v>
      </c>
    </row>
    <row r="170" spans="1:12" ht="14.25" customHeight="1">
      <c r="A170" s="85" t="s">
        <v>699</v>
      </c>
      <c r="B170" s="53">
        <v>24</v>
      </c>
      <c r="C170" s="53">
        <v>14.54</v>
      </c>
      <c r="D170" s="53">
        <v>8</v>
      </c>
      <c r="E170" s="53">
        <v>241</v>
      </c>
      <c r="F170" s="50" t="str">
        <f>+VLOOKUP(E170,Participants!$A$1:$F$1000,2,FALSE)</f>
        <v>Vienna DiPaolo</v>
      </c>
      <c r="G170" s="50" t="str">
        <f>+VLOOKUP(E170,Participants!$A$1:$F$1000,4,FALSE)</f>
        <v>AMA</v>
      </c>
      <c r="H170" s="50" t="str">
        <f>+VLOOKUP(E170,Participants!$A$1:$F$1000,5,FALSE)</f>
        <v>F</v>
      </c>
      <c r="I170" s="50">
        <f>+VLOOKUP(E170,Participants!$A$1:$F$1000,3,FALSE)</f>
        <v>7</v>
      </c>
      <c r="J170" s="50" t="str">
        <f>+VLOOKUP(E170,Participants!$A$1:$G$1000,7,FALSE)</f>
        <v>VARSITY GIRLS</v>
      </c>
      <c r="K170" s="50">
        <f t="shared" si="4"/>
        <v>7</v>
      </c>
      <c r="L170" s="54">
        <v>2</v>
      </c>
    </row>
    <row r="171" spans="1:12" ht="14.25" customHeight="1">
      <c r="A171" s="85" t="s">
        <v>699</v>
      </c>
      <c r="B171" s="53">
        <v>24</v>
      </c>
      <c r="C171" s="53">
        <v>14.59</v>
      </c>
      <c r="D171" s="53">
        <v>4</v>
      </c>
      <c r="E171" s="53">
        <v>514</v>
      </c>
      <c r="F171" s="50" t="str">
        <f>+VLOOKUP(E171,Participants!$A$1:$F$1000,2,FALSE)</f>
        <v>Nahbila  Dinga</v>
      </c>
      <c r="G171" s="50" t="str">
        <f>+VLOOKUP(E171,Participants!$A$1:$F$1000,4,FALSE)</f>
        <v>STT</v>
      </c>
      <c r="H171" s="50" t="str">
        <f>+VLOOKUP(E171,Participants!$A$1:$F$1000,5,FALSE)</f>
        <v xml:space="preserve">F </v>
      </c>
      <c r="I171" s="50">
        <f>+VLOOKUP(E171,Participants!$A$1:$F$1000,3,FALSE)</f>
        <v>7</v>
      </c>
      <c r="J171" s="50" t="str">
        <f>+VLOOKUP(E171,Participants!$A$1:$G$1000,7,FALSE)</f>
        <v>VARSITY GIRLS</v>
      </c>
      <c r="K171" s="50">
        <f t="shared" si="4"/>
        <v>8</v>
      </c>
      <c r="L171" s="54">
        <v>1</v>
      </c>
    </row>
    <row r="172" spans="1:12" ht="14.25" customHeight="1">
      <c r="A172" s="85" t="s">
        <v>699</v>
      </c>
      <c r="B172" s="51">
        <v>23</v>
      </c>
      <c r="C172" s="51">
        <v>14.61</v>
      </c>
      <c r="D172" s="51">
        <v>6</v>
      </c>
      <c r="E172" s="51">
        <v>1467</v>
      </c>
      <c r="F172" s="50" t="str">
        <f>+VLOOKUP(E172,Participants!$A$1:$F$1000,2,FALSE)</f>
        <v>Gracyn Vardy</v>
      </c>
      <c r="G172" s="50" t="str">
        <f>+VLOOKUP(E172,Participants!$A$1:$F$1000,4,FALSE)</f>
        <v>BCS</v>
      </c>
      <c r="H172" s="50" t="str">
        <f>+VLOOKUP(E172,Participants!$A$1:$F$1000,5,FALSE)</f>
        <v>F</v>
      </c>
      <c r="I172" s="50">
        <f>+VLOOKUP(E172,Participants!$A$1:$F$1000,3,FALSE)</f>
        <v>8</v>
      </c>
      <c r="J172" s="50" t="str">
        <f>+VLOOKUP(E172,Participants!$A$1:$G$1000,7,FALSE)</f>
        <v>VARSITY GIRLS</v>
      </c>
      <c r="K172" s="50">
        <f t="shared" si="4"/>
        <v>9</v>
      </c>
      <c r="L172" s="50"/>
    </row>
    <row r="173" spans="1:12" ht="14.25" customHeight="1">
      <c r="A173" s="85" t="s">
        <v>699</v>
      </c>
      <c r="B173" s="51">
        <v>25</v>
      </c>
      <c r="C173" s="51">
        <v>14.68</v>
      </c>
      <c r="D173" s="51">
        <v>5</v>
      </c>
      <c r="E173" s="51">
        <v>457</v>
      </c>
      <c r="F173" s="50" t="str">
        <f>+VLOOKUP(E173,Participants!$A$1:$F$1000,2,FALSE)</f>
        <v>Raegan Mascaro</v>
      </c>
      <c r="G173" s="50" t="str">
        <f>+VLOOKUP(E173,Participants!$A$1:$F$1000,4,FALSE)</f>
        <v>STT</v>
      </c>
      <c r="H173" s="50" t="str">
        <f>+VLOOKUP(E173,Participants!$A$1:$F$1000,5,FALSE)</f>
        <v xml:space="preserve">F </v>
      </c>
      <c r="I173" s="50">
        <f>+VLOOKUP(E173,Participants!$A$1:$F$1000,3,FALSE)</f>
        <v>7</v>
      </c>
      <c r="J173" s="50" t="str">
        <f>+VLOOKUP(E173,Participants!$A$1:$G$1000,7,FALSE)</f>
        <v>VARSITY GIRLS</v>
      </c>
      <c r="K173" s="50">
        <f t="shared" si="4"/>
        <v>10</v>
      </c>
      <c r="L173" s="50"/>
    </row>
    <row r="174" spans="1:12" ht="14.25" customHeight="1">
      <c r="A174" s="85" t="s">
        <v>699</v>
      </c>
      <c r="B174" s="51">
        <v>25</v>
      </c>
      <c r="C174" s="51">
        <v>14.84</v>
      </c>
      <c r="D174" s="51">
        <v>8</v>
      </c>
      <c r="E174" s="51">
        <v>243</v>
      </c>
      <c r="F174" s="50" t="str">
        <f>+VLOOKUP(E174,Participants!$A$1:$F$1000,2,FALSE)</f>
        <v>Gabby Emery</v>
      </c>
      <c r="G174" s="50" t="str">
        <f>+VLOOKUP(E174,Participants!$A$1:$F$1000,4,FALSE)</f>
        <v>AMA</v>
      </c>
      <c r="H174" s="50" t="str">
        <f>+VLOOKUP(E174,Participants!$A$1:$F$1000,5,FALSE)</f>
        <v>F</v>
      </c>
      <c r="I174" s="50">
        <f>+VLOOKUP(E174,Participants!$A$1:$F$1000,3,FALSE)</f>
        <v>8</v>
      </c>
      <c r="J174" s="50" t="str">
        <f>+VLOOKUP(E174,Participants!$A$1:$G$1000,7,FALSE)</f>
        <v>VARSITY GIRLS</v>
      </c>
      <c r="K174" s="50">
        <f t="shared" si="4"/>
        <v>11</v>
      </c>
      <c r="L174" s="50"/>
    </row>
    <row r="175" spans="1:12" ht="14.25" customHeight="1">
      <c r="A175" s="85" t="s">
        <v>699</v>
      </c>
      <c r="B175" s="51">
        <v>23</v>
      </c>
      <c r="C175" s="51">
        <v>15.12</v>
      </c>
      <c r="D175" s="51">
        <v>2</v>
      </c>
      <c r="E175" s="51">
        <v>1062</v>
      </c>
      <c r="F175" s="50" t="str">
        <f>+VLOOKUP(E175,Participants!$A$1:$F$1000,2,FALSE)</f>
        <v>Gracie Plastino</v>
      </c>
      <c r="G175" s="50" t="str">
        <f>+VLOOKUP(E175,Participants!$A$1:$F$1000,4,FALSE)</f>
        <v>KIL</v>
      </c>
      <c r="H175" s="50" t="str">
        <f>+VLOOKUP(E175,Participants!$A$1:$F$1000,5,FALSE)</f>
        <v xml:space="preserve">F </v>
      </c>
      <c r="I175" s="50">
        <f>+VLOOKUP(E175,Participants!$A$1:$F$1000,3,FALSE)</f>
        <v>7</v>
      </c>
      <c r="J175" s="50" t="str">
        <f>+VLOOKUP(E175,Participants!$A$1:$G$1000,7,FALSE)</f>
        <v>VARSITY GIRLS</v>
      </c>
      <c r="K175" s="50">
        <f t="shared" si="4"/>
        <v>12</v>
      </c>
      <c r="L175" s="50"/>
    </row>
    <row r="176" spans="1:12" ht="14.25" customHeight="1">
      <c r="A176" s="85" t="s">
        <v>699</v>
      </c>
      <c r="B176" s="52">
        <v>24</v>
      </c>
      <c r="C176" s="52">
        <v>15.25</v>
      </c>
      <c r="D176" s="52">
        <v>3</v>
      </c>
      <c r="E176" s="53">
        <v>1063</v>
      </c>
      <c r="F176" s="50" t="str">
        <f>+VLOOKUP(E176,Participants!$A$1:$F$1000,2,FALSE)</f>
        <v>Elizabeth Long</v>
      </c>
      <c r="G176" s="50" t="str">
        <f>+VLOOKUP(E176,Participants!$A$1:$F$1000,4,FALSE)</f>
        <v>KIL</v>
      </c>
      <c r="H176" s="50" t="str">
        <f>+VLOOKUP(E176,Participants!$A$1:$F$1000,5,FALSE)</f>
        <v xml:space="preserve">F </v>
      </c>
      <c r="I176" s="50">
        <f>+VLOOKUP(E176,Participants!$A$1:$F$1000,3,FALSE)</f>
        <v>7</v>
      </c>
      <c r="J176" s="50" t="str">
        <f>+VLOOKUP(E176,Participants!$A$1:$G$1000,7,FALSE)</f>
        <v>VARSITY GIRLS</v>
      </c>
      <c r="K176" s="50">
        <f t="shared" si="4"/>
        <v>13</v>
      </c>
      <c r="L176" s="54"/>
    </row>
    <row r="177" spans="1:12" ht="14.25" customHeight="1">
      <c r="A177" s="85" t="s">
        <v>699</v>
      </c>
      <c r="B177" s="52">
        <v>24</v>
      </c>
      <c r="C177" s="52">
        <v>15.250999999999999</v>
      </c>
      <c r="D177" s="52">
        <v>6</v>
      </c>
      <c r="E177" s="53">
        <v>1461</v>
      </c>
      <c r="F177" s="50" t="str">
        <f>+VLOOKUP(E177,Participants!$A$1:$F$1000,2,FALSE)</f>
        <v>Katherine Short</v>
      </c>
      <c r="G177" s="50" t="str">
        <f>+VLOOKUP(E177,Participants!$A$1:$F$1000,4,FALSE)</f>
        <v>BCS</v>
      </c>
      <c r="H177" s="50" t="str">
        <f>+VLOOKUP(E177,Participants!$A$1:$F$1000,5,FALSE)</f>
        <v>F</v>
      </c>
      <c r="I177" s="50">
        <f>+VLOOKUP(E177,Participants!$A$1:$F$1000,3,FALSE)</f>
        <v>7</v>
      </c>
      <c r="J177" s="50" t="str">
        <f>+VLOOKUP(E177,Participants!$A$1:$G$1000,7,FALSE)</f>
        <v>VARSITY GIRLS</v>
      </c>
      <c r="K177" s="50">
        <f t="shared" si="4"/>
        <v>14</v>
      </c>
      <c r="L177" s="54"/>
    </row>
    <row r="178" spans="1:12" ht="14.25" customHeight="1">
      <c r="A178" s="85" t="s">
        <v>699</v>
      </c>
      <c r="B178" s="52">
        <v>24</v>
      </c>
      <c r="C178" s="52">
        <v>15.28</v>
      </c>
      <c r="D178" s="52">
        <v>5</v>
      </c>
      <c r="E178" s="53">
        <v>603</v>
      </c>
      <c r="F178" s="50" t="str">
        <f>+VLOOKUP(E178,Participants!$A$1:$F$1000,2,FALSE)</f>
        <v>Chloe Karsman</v>
      </c>
      <c r="G178" s="50" t="str">
        <f>+VLOOKUP(E178,Participants!$A$1:$F$1000,4,FALSE)</f>
        <v>BFS</v>
      </c>
      <c r="H178" s="50" t="str">
        <f>+VLOOKUP(E178,Participants!$A$1:$F$1000,5,FALSE)</f>
        <v>F</v>
      </c>
      <c r="I178" s="50">
        <f>+VLOOKUP(E178,Participants!$A$1:$F$1000,3,FALSE)</f>
        <v>8</v>
      </c>
      <c r="J178" s="50" t="str">
        <f>+VLOOKUP(E178,Participants!$A$1:$G$1000,7,FALSE)</f>
        <v>VARSITY GIRLS</v>
      </c>
      <c r="K178" s="50">
        <f t="shared" si="4"/>
        <v>15</v>
      </c>
      <c r="L178" s="54"/>
    </row>
    <row r="179" spans="1:12" ht="14.25" customHeight="1">
      <c r="A179" s="85" t="s">
        <v>699</v>
      </c>
      <c r="B179" s="51">
        <v>23</v>
      </c>
      <c r="C179" s="51">
        <v>15.34</v>
      </c>
      <c r="D179" s="51">
        <v>1</v>
      </c>
      <c r="E179" s="51">
        <v>884</v>
      </c>
      <c r="F179" s="50" t="str">
        <f>+VLOOKUP(E179,Participants!$A$1:$F$1000,2,FALSE)</f>
        <v>Grace Kenney</v>
      </c>
      <c r="G179" s="50" t="str">
        <f>+VLOOKUP(E179,Participants!$A$1:$F$1000,4,FALSE)</f>
        <v>SSPP</v>
      </c>
      <c r="H179" s="50" t="str">
        <f>+VLOOKUP(E179,Participants!$A$1:$F$1000,5,FALSE)</f>
        <v>F</v>
      </c>
      <c r="I179" s="50">
        <f>+VLOOKUP(E179,Participants!$A$1:$F$1000,3,FALSE)</f>
        <v>7</v>
      </c>
      <c r="J179" s="50" t="str">
        <f>+VLOOKUP(E179,Participants!$A$1:$G$1000,7,FALSE)</f>
        <v>VARSITY GIRLS</v>
      </c>
      <c r="K179" s="50">
        <f t="shared" si="4"/>
        <v>16</v>
      </c>
      <c r="L179" s="50"/>
    </row>
    <row r="180" spans="1:12" ht="14.25" customHeight="1">
      <c r="A180" s="85" t="s">
        <v>699</v>
      </c>
      <c r="B180" s="48">
        <v>25</v>
      </c>
      <c r="C180" s="48">
        <v>15.35</v>
      </c>
      <c r="D180" s="48">
        <v>1</v>
      </c>
      <c r="E180" s="51">
        <v>886</v>
      </c>
      <c r="F180" s="50" t="str">
        <f>+VLOOKUP(E180,Participants!$A$1:$F$1000,2,FALSE)</f>
        <v>Jordyn Kunselman</v>
      </c>
      <c r="G180" s="50" t="str">
        <f>+VLOOKUP(E180,Participants!$A$1:$F$1000,4,FALSE)</f>
        <v>SSPP</v>
      </c>
      <c r="H180" s="50" t="str">
        <f>+VLOOKUP(E180,Participants!$A$1:$F$1000,5,FALSE)</f>
        <v>F</v>
      </c>
      <c r="I180" s="50">
        <f>+VLOOKUP(E180,Participants!$A$1:$F$1000,3,FALSE)</f>
        <v>7</v>
      </c>
      <c r="J180" s="50" t="str">
        <f>+VLOOKUP(E180,Participants!$A$1:$G$1000,7,FALSE)</f>
        <v>VARSITY GIRLS</v>
      </c>
      <c r="K180" s="50">
        <f t="shared" si="4"/>
        <v>17</v>
      </c>
      <c r="L180" s="50"/>
    </row>
    <row r="181" spans="1:12" ht="14.25" customHeight="1">
      <c r="A181" s="85" t="s">
        <v>699</v>
      </c>
      <c r="B181" s="53">
        <v>24</v>
      </c>
      <c r="C181" s="53">
        <v>15.53</v>
      </c>
      <c r="D181" s="53">
        <v>1</v>
      </c>
      <c r="E181" s="53">
        <v>885</v>
      </c>
      <c r="F181" s="50" t="str">
        <f>+VLOOKUP(E181,Participants!$A$1:$F$1000,2,FALSE)</f>
        <v>Abigail Getch</v>
      </c>
      <c r="G181" s="50" t="str">
        <f>+VLOOKUP(E181,Participants!$A$1:$F$1000,4,FALSE)</f>
        <v>SSPP</v>
      </c>
      <c r="H181" s="50" t="str">
        <f>+VLOOKUP(E181,Participants!$A$1:$F$1000,5,FALSE)</f>
        <v>F</v>
      </c>
      <c r="I181" s="50">
        <f>+VLOOKUP(E181,Participants!$A$1:$F$1000,3,FALSE)</f>
        <v>7</v>
      </c>
      <c r="J181" s="50" t="str">
        <f>+VLOOKUP(E181,Participants!$A$1:$G$1000,7,FALSE)</f>
        <v>VARSITY GIRLS</v>
      </c>
      <c r="K181" s="50">
        <f t="shared" si="4"/>
        <v>18</v>
      </c>
      <c r="L181" s="54"/>
    </row>
    <row r="182" spans="1:12" ht="14.25" customHeight="1">
      <c r="A182" s="85" t="s">
        <v>699</v>
      </c>
      <c r="B182" s="48">
        <v>23</v>
      </c>
      <c r="C182" s="48">
        <v>15.72</v>
      </c>
      <c r="D182" s="48">
        <v>5</v>
      </c>
      <c r="E182" s="51">
        <v>607</v>
      </c>
      <c r="F182" s="50" t="str">
        <f>+VLOOKUP(E182,Participants!$A$1:$F$1000,2,FALSE)</f>
        <v>Alexa Risdon</v>
      </c>
      <c r="G182" s="50" t="str">
        <f>+VLOOKUP(E182,Participants!$A$1:$F$1000,4,FALSE)</f>
        <v>BFS</v>
      </c>
      <c r="H182" s="50" t="str">
        <f>+VLOOKUP(E182,Participants!$A$1:$F$1000,5,FALSE)</f>
        <v>F</v>
      </c>
      <c r="I182" s="50">
        <f>+VLOOKUP(E182,Participants!$A$1:$F$1000,3,FALSE)</f>
        <v>8</v>
      </c>
      <c r="J182" s="50" t="str">
        <f>+VLOOKUP(E182,Participants!$A$1:$G$1000,7,FALSE)</f>
        <v>VARSITY GIRLS</v>
      </c>
      <c r="K182" s="50">
        <f t="shared" si="4"/>
        <v>19</v>
      </c>
      <c r="L182" s="50"/>
    </row>
    <row r="183" spans="1:12" ht="14.25" customHeight="1">
      <c r="A183" s="85" t="s">
        <v>699</v>
      </c>
      <c r="B183" s="48">
        <v>23</v>
      </c>
      <c r="C183" s="48">
        <v>15.94</v>
      </c>
      <c r="D183" s="48">
        <v>7</v>
      </c>
      <c r="E183" s="51">
        <v>887</v>
      </c>
      <c r="F183" s="50" t="str">
        <f>+VLOOKUP(E183,Participants!$A$1:$F$1000,2,FALSE)</f>
        <v>Malissa Martin</v>
      </c>
      <c r="G183" s="50" t="str">
        <f>+VLOOKUP(E183,Participants!$A$1:$F$1000,4,FALSE)</f>
        <v>SSPP</v>
      </c>
      <c r="H183" s="50" t="str">
        <f>+VLOOKUP(E183,Participants!$A$1:$F$1000,5,FALSE)</f>
        <v>F</v>
      </c>
      <c r="I183" s="50">
        <f>+VLOOKUP(E183,Participants!$A$1:$F$1000,3,FALSE)</f>
        <v>7</v>
      </c>
      <c r="J183" s="50" t="str">
        <f>+VLOOKUP(E183,Participants!$A$1:$G$1000,7,FALSE)</f>
        <v>VARSITY GIRLS</v>
      </c>
      <c r="K183" s="50">
        <f t="shared" si="4"/>
        <v>20</v>
      </c>
      <c r="L183" s="50"/>
    </row>
    <row r="184" spans="1:12" ht="14.25" customHeight="1">
      <c r="A184" s="85" t="s">
        <v>699</v>
      </c>
      <c r="B184" s="53">
        <v>24</v>
      </c>
      <c r="C184" s="53">
        <v>16.04</v>
      </c>
      <c r="D184" s="53">
        <v>7</v>
      </c>
      <c r="E184" s="53">
        <v>1127</v>
      </c>
      <c r="F184" s="50" t="str">
        <f>+VLOOKUP(E184,Participants!$A$1:$F$1000,2,FALSE)</f>
        <v>Agnes Bitz</v>
      </c>
      <c r="G184" s="50" t="str">
        <f>+VLOOKUP(E184,Participants!$A$1:$F$1000,4,FALSE)</f>
        <v>PHA</v>
      </c>
      <c r="H184" s="50" t="str">
        <f>+VLOOKUP(E184,Participants!$A$1:$F$1000,5,FALSE)</f>
        <v xml:space="preserve">F </v>
      </c>
      <c r="I184" s="50">
        <f>+VLOOKUP(E184,Participants!$A$1:$F$1000,3,FALSE)</f>
        <v>8</v>
      </c>
      <c r="J184" s="50" t="str">
        <f>+VLOOKUP(E184,Participants!$A$1:$G$1000,7,FALSE)</f>
        <v>VARSITY GIRLS</v>
      </c>
      <c r="K184" s="50">
        <f t="shared" si="4"/>
        <v>21</v>
      </c>
      <c r="L184" s="54"/>
    </row>
    <row r="185" spans="1:12" ht="14.25" customHeight="1">
      <c r="A185" s="85" t="s">
        <v>699</v>
      </c>
      <c r="B185" s="48">
        <v>25</v>
      </c>
      <c r="C185" s="48">
        <v>16.3</v>
      </c>
      <c r="D185" s="48">
        <v>6</v>
      </c>
      <c r="E185" s="51">
        <v>1460</v>
      </c>
      <c r="F185" s="50" t="str">
        <f>+VLOOKUP(E185,Participants!$A$1:$F$1000,2,FALSE)</f>
        <v>Addison Eicher</v>
      </c>
      <c r="G185" s="50" t="str">
        <f>+VLOOKUP(E185,Participants!$A$1:$F$1000,4,FALSE)</f>
        <v>BCS</v>
      </c>
      <c r="H185" s="50" t="str">
        <f>+VLOOKUP(E185,Participants!$A$1:$F$1000,5,FALSE)</f>
        <v>F</v>
      </c>
      <c r="I185" s="50">
        <f>+VLOOKUP(E185,Participants!$A$1:$F$1000,3,FALSE)</f>
        <v>7</v>
      </c>
      <c r="J185" s="50" t="str">
        <f>+VLOOKUP(E185,Participants!$A$1:$G$1000,7,FALSE)</f>
        <v>VARSITY GIRLS</v>
      </c>
      <c r="K185" s="50">
        <f t="shared" si="4"/>
        <v>22</v>
      </c>
      <c r="L185" s="50"/>
    </row>
    <row r="186" spans="1:12" ht="14.25" customHeight="1">
      <c r="A186" s="85" t="s">
        <v>699</v>
      </c>
      <c r="B186" s="48">
        <v>23</v>
      </c>
      <c r="C186" s="48">
        <v>16.34</v>
      </c>
      <c r="D186" s="48">
        <v>4</v>
      </c>
      <c r="E186" s="51">
        <v>600</v>
      </c>
      <c r="F186" s="50" t="str">
        <f>+VLOOKUP(E186,Participants!$A$1:$F$1000,2,FALSE)</f>
        <v>Lauren Becker</v>
      </c>
      <c r="G186" s="50" t="str">
        <f>+VLOOKUP(E186,Participants!$A$1:$F$1000,4,FALSE)</f>
        <v>BFS</v>
      </c>
      <c r="H186" s="50" t="str">
        <f>+VLOOKUP(E186,Participants!$A$1:$F$1000,5,FALSE)</f>
        <v>F</v>
      </c>
      <c r="I186" s="50">
        <f>+VLOOKUP(E186,Participants!$A$1:$F$1000,3,FALSE)</f>
        <v>8</v>
      </c>
      <c r="J186" s="50" t="str">
        <f>+VLOOKUP(E186,Participants!$A$1:$G$1000,7,FALSE)</f>
        <v>VARSITY GIRLS</v>
      </c>
      <c r="K186" s="50">
        <f t="shared" si="4"/>
        <v>23</v>
      </c>
      <c r="L186" s="50"/>
    </row>
    <row r="187" spans="1:12" ht="14.25" customHeight="1">
      <c r="A187" s="85" t="s">
        <v>699</v>
      </c>
      <c r="B187" s="48">
        <v>23</v>
      </c>
      <c r="C187" s="48">
        <v>16.350000000000001</v>
      </c>
      <c r="D187" s="48">
        <v>8</v>
      </c>
      <c r="E187" s="51">
        <v>1128</v>
      </c>
      <c r="F187" s="50" t="str">
        <f>+VLOOKUP(E187,Participants!$A$1:$F$1000,2,FALSE)</f>
        <v>Zoe Bitz</v>
      </c>
      <c r="G187" s="50" t="str">
        <f>+VLOOKUP(E187,Participants!$A$1:$F$1000,4,FALSE)</f>
        <v>PHA</v>
      </c>
      <c r="H187" s="50" t="str">
        <f>+VLOOKUP(E187,Participants!$A$1:$F$1000,5,FALSE)</f>
        <v xml:space="preserve">F </v>
      </c>
      <c r="I187" s="50">
        <f>+VLOOKUP(E187,Participants!$A$1:$F$1000,3,FALSE)</f>
        <v>8</v>
      </c>
      <c r="J187" s="50" t="str">
        <f>+VLOOKUP(E187,Participants!$A$1:$G$1000,7,FALSE)</f>
        <v>VARSITY GIRLS</v>
      </c>
      <c r="K187" s="50">
        <f t="shared" si="4"/>
        <v>24</v>
      </c>
      <c r="L187" s="50"/>
    </row>
    <row r="188" spans="1:12" ht="14.25" customHeight="1">
      <c r="A188" s="85"/>
      <c r="B188" s="51"/>
      <c r="C188" s="51"/>
      <c r="D188" s="51"/>
      <c r="E188" s="51"/>
      <c r="F188" s="50"/>
      <c r="G188" s="50"/>
      <c r="H188" s="50"/>
      <c r="I188" s="50"/>
      <c r="J188" s="50"/>
      <c r="K188" s="50"/>
      <c r="L188" s="50"/>
    </row>
    <row r="189" spans="1:12" ht="14.25" customHeight="1">
      <c r="A189" s="85" t="s">
        <v>699</v>
      </c>
      <c r="B189" s="51">
        <v>27</v>
      </c>
      <c r="C189" s="51">
        <v>12.62</v>
      </c>
      <c r="D189" s="51">
        <v>3</v>
      </c>
      <c r="E189" s="51">
        <v>617</v>
      </c>
      <c r="F189" s="50" t="str">
        <f>+VLOOKUP(E189,Participants!$A$1:$F$1000,2,FALSE)</f>
        <v>Ryan Snyder</v>
      </c>
      <c r="G189" s="50" t="str">
        <f>+VLOOKUP(E189,Participants!$A$1:$F$1000,4,FALSE)</f>
        <v>BFS</v>
      </c>
      <c r="H189" s="50" t="str">
        <f>+VLOOKUP(E189,Participants!$A$1:$F$1000,5,FALSE)</f>
        <v>M</v>
      </c>
      <c r="I189" s="50">
        <f>+VLOOKUP(E189,Participants!$A$1:$F$1000,3,FALSE)</f>
        <v>7</v>
      </c>
      <c r="J189" s="50" t="str">
        <f>+VLOOKUP(E189,Participants!$A$1:$G$1000,7,FALSE)</f>
        <v>VARSITY BOYS</v>
      </c>
      <c r="K189" s="50">
        <v>1</v>
      </c>
      <c r="L189" s="50">
        <v>10</v>
      </c>
    </row>
    <row r="190" spans="1:12" ht="14.25" customHeight="1">
      <c r="A190" s="85" t="s">
        <v>699</v>
      </c>
      <c r="B190" s="51">
        <v>27</v>
      </c>
      <c r="C190" s="51">
        <v>13.04</v>
      </c>
      <c r="D190" s="51">
        <v>1</v>
      </c>
      <c r="E190" s="51">
        <v>1079</v>
      </c>
      <c r="F190" s="50" t="str">
        <f>+VLOOKUP(E190,Participants!$A$1:$F$1000,2,FALSE)</f>
        <v>John Flerl</v>
      </c>
      <c r="G190" s="50" t="str">
        <f>+VLOOKUP(E190,Participants!$A$1:$F$1000,4,FALSE)</f>
        <v>KIL</v>
      </c>
      <c r="H190" s="50" t="str">
        <f>+VLOOKUP(E190,Participants!$A$1:$F$1000,5,FALSE)</f>
        <v>M</v>
      </c>
      <c r="I190" s="50">
        <f>+VLOOKUP(E190,Participants!$A$1:$F$1000,3,FALSE)</f>
        <v>7</v>
      </c>
      <c r="J190" s="50" t="str">
        <f>+VLOOKUP(E190,Participants!$A$1:$G$1000,7,FALSE)</f>
        <v>VARSITY BOYS</v>
      </c>
      <c r="K190" s="50">
        <f>K189+1</f>
        <v>2</v>
      </c>
      <c r="L190" s="50">
        <v>8</v>
      </c>
    </row>
    <row r="191" spans="1:12" ht="14.25" customHeight="1">
      <c r="A191" s="85" t="s">
        <v>699</v>
      </c>
      <c r="B191" s="51">
        <v>27</v>
      </c>
      <c r="C191" s="51">
        <v>13.07</v>
      </c>
      <c r="D191" s="51">
        <v>4</v>
      </c>
      <c r="E191" s="51">
        <v>493</v>
      </c>
      <c r="F191" s="50" t="str">
        <f>+VLOOKUP(E191,Participants!$A$1:$F$1000,2,FALSE)</f>
        <v>A'darius Brown</v>
      </c>
      <c r="G191" s="50" t="str">
        <f>+VLOOKUP(E191,Participants!$A$1:$F$1000,4,FALSE)</f>
        <v>STT</v>
      </c>
      <c r="H191" s="50" t="str">
        <f>+VLOOKUP(E191,Participants!$A$1:$F$1000,5,FALSE)</f>
        <v>M</v>
      </c>
      <c r="I191" s="50">
        <f>+VLOOKUP(E191,Participants!$A$1:$F$1000,3,FALSE)</f>
        <v>8</v>
      </c>
      <c r="J191" s="50" t="str">
        <f>+VLOOKUP(E191,Participants!$A$1:$G$1000,7,FALSE)</f>
        <v>VARSITY BOYS</v>
      </c>
      <c r="K191" s="50">
        <f t="shared" ref="K191:K201" si="5">K190+1</f>
        <v>3</v>
      </c>
      <c r="L191" s="50">
        <v>6</v>
      </c>
    </row>
    <row r="192" spans="1:12" ht="14.25" customHeight="1">
      <c r="A192" s="85" t="s">
        <v>699</v>
      </c>
      <c r="B192" s="52">
        <v>26</v>
      </c>
      <c r="C192" s="52">
        <v>13.66</v>
      </c>
      <c r="D192" s="52">
        <v>1</v>
      </c>
      <c r="E192" s="53">
        <v>990</v>
      </c>
      <c r="F192" s="50" t="str">
        <f>+VLOOKUP(E192,Participants!$A$1:$F$1000,2,FALSE)</f>
        <v>Alex Miros</v>
      </c>
      <c r="G192" s="50" t="str">
        <f>+VLOOKUP(E192,Participants!$A$1:$F$1000,4,FALSE)</f>
        <v>BTA</v>
      </c>
      <c r="H192" s="50" t="str">
        <f>+VLOOKUP(E192,Participants!$A$1:$F$1000,5,FALSE)</f>
        <v>M</v>
      </c>
      <c r="I192" s="50">
        <f>+VLOOKUP(E192,Participants!$A$1:$F$1000,3,FALSE)</f>
        <v>8</v>
      </c>
      <c r="J192" s="50" t="str">
        <f>+VLOOKUP(E192,Participants!$A$1:$G$1000,7,FALSE)</f>
        <v>VARSITY BOYS</v>
      </c>
      <c r="K192" s="50">
        <f t="shared" si="5"/>
        <v>4</v>
      </c>
      <c r="L192" s="54">
        <v>5</v>
      </c>
    </row>
    <row r="193" spans="1:25" ht="14.25" customHeight="1">
      <c r="A193" s="85" t="s">
        <v>699</v>
      </c>
      <c r="B193" s="51">
        <v>27</v>
      </c>
      <c r="C193" s="51">
        <v>14.32</v>
      </c>
      <c r="D193" s="51">
        <v>6</v>
      </c>
      <c r="E193" s="51">
        <v>462</v>
      </c>
      <c r="F193" s="50" t="str">
        <f>+VLOOKUP(E193,Participants!$A$1:$F$1000,2,FALSE)</f>
        <v>Tristian White</v>
      </c>
      <c r="G193" s="50" t="str">
        <f>+VLOOKUP(E193,Participants!$A$1:$F$1000,4,FALSE)</f>
        <v>STT</v>
      </c>
      <c r="H193" s="50" t="str">
        <f>+VLOOKUP(E193,Participants!$A$1:$F$1000,5,FALSE)</f>
        <v>M</v>
      </c>
      <c r="I193" s="50">
        <f>+VLOOKUP(E193,Participants!$A$1:$F$1000,3,FALSE)</f>
        <v>8</v>
      </c>
      <c r="J193" s="50" t="str">
        <f>+VLOOKUP(E193,Participants!$A$1:$G$1000,7,FALSE)</f>
        <v>VARSITY BOYS</v>
      </c>
      <c r="K193" s="50">
        <f t="shared" si="5"/>
        <v>5</v>
      </c>
      <c r="L193" s="50">
        <v>4</v>
      </c>
    </row>
    <row r="194" spans="1:25" ht="14.25" customHeight="1">
      <c r="A194" s="85" t="s">
        <v>699</v>
      </c>
      <c r="B194" s="51">
        <v>27</v>
      </c>
      <c r="C194" s="51">
        <v>14.33</v>
      </c>
      <c r="D194" s="51">
        <v>5</v>
      </c>
      <c r="E194" s="51">
        <v>494</v>
      </c>
      <c r="F194" s="50" t="str">
        <f>+VLOOKUP(E194,Participants!$A$1:$F$1000,2,FALSE)</f>
        <v>Jonathan Patton</v>
      </c>
      <c r="G194" s="50" t="str">
        <f>+VLOOKUP(E194,Participants!$A$1:$F$1000,4,FALSE)</f>
        <v>STT</v>
      </c>
      <c r="H194" s="50" t="str">
        <f>+VLOOKUP(E194,Participants!$A$1:$F$1000,5,FALSE)</f>
        <v>M</v>
      </c>
      <c r="I194" s="50">
        <f>+VLOOKUP(E194,Participants!$A$1:$F$1000,3,FALSE)</f>
        <v>7</v>
      </c>
      <c r="J194" s="50" t="str">
        <f>+VLOOKUP(E194,Participants!$A$1:$G$1000,7,FALSE)</f>
        <v>VARSITY BOYS</v>
      </c>
      <c r="K194" s="50">
        <f t="shared" si="5"/>
        <v>6</v>
      </c>
      <c r="L194" s="50">
        <v>3</v>
      </c>
    </row>
    <row r="195" spans="1:25" ht="14.25" customHeight="1">
      <c r="A195" s="85" t="s">
        <v>699</v>
      </c>
      <c r="B195" s="51">
        <v>27</v>
      </c>
      <c r="C195" s="51">
        <v>14.49</v>
      </c>
      <c r="D195" s="51">
        <v>2</v>
      </c>
      <c r="E195" s="51">
        <v>1086</v>
      </c>
      <c r="F195" s="50" t="str">
        <f>+VLOOKUP(E195,Participants!$A$1:$F$1000,2,FALSE)</f>
        <v>Owen McKernan</v>
      </c>
      <c r="G195" s="50" t="str">
        <f>+VLOOKUP(E195,Participants!$A$1:$F$1000,4,FALSE)</f>
        <v>KIL</v>
      </c>
      <c r="H195" s="50" t="str">
        <f>+VLOOKUP(E195,Participants!$A$1:$F$1000,5,FALSE)</f>
        <v>M</v>
      </c>
      <c r="I195" s="50">
        <f>+VLOOKUP(E195,Participants!$A$1:$F$1000,3,FALSE)</f>
        <v>8</v>
      </c>
      <c r="J195" s="50" t="str">
        <f>+VLOOKUP(E195,Participants!$A$1:$G$1000,7,FALSE)</f>
        <v>VARSITY BOYS</v>
      </c>
      <c r="K195" s="50">
        <f t="shared" si="5"/>
        <v>7</v>
      </c>
      <c r="L195" s="50">
        <v>2</v>
      </c>
    </row>
    <row r="196" spans="1:25" ht="14.25" customHeight="1">
      <c r="A196" s="85" t="s">
        <v>699</v>
      </c>
      <c r="B196" s="52">
        <v>26</v>
      </c>
      <c r="C196" s="52">
        <v>14.8</v>
      </c>
      <c r="D196" s="52">
        <v>2</v>
      </c>
      <c r="E196" s="52">
        <v>1078</v>
      </c>
      <c r="F196" s="50" t="str">
        <f>+VLOOKUP(E196,Participants!$A$1:$F$1000,2,FALSE)</f>
        <v>Louie Iaquinta</v>
      </c>
      <c r="G196" s="50" t="str">
        <f>+VLOOKUP(E196,Participants!$A$1:$F$1000,4,FALSE)</f>
        <v>KIL</v>
      </c>
      <c r="H196" s="50" t="str">
        <f>+VLOOKUP(E196,Participants!$A$1:$F$1000,5,FALSE)</f>
        <v>M</v>
      </c>
      <c r="I196" s="50">
        <f>+VLOOKUP(E196,Participants!$A$1:$F$1000,3,FALSE)</f>
        <v>7</v>
      </c>
      <c r="J196" s="50" t="str">
        <f>+VLOOKUP(E196,Participants!$A$1:$G$1000,7,FALSE)</f>
        <v>VARSITY BOYS</v>
      </c>
      <c r="K196" s="50">
        <f t="shared" si="5"/>
        <v>8</v>
      </c>
      <c r="L196" s="54">
        <v>1</v>
      </c>
    </row>
    <row r="197" spans="1:25" ht="14.25" customHeight="1">
      <c r="A197" s="85" t="s">
        <v>699</v>
      </c>
      <c r="B197" s="53">
        <v>26</v>
      </c>
      <c r="C197" s="53">
        <v>14.801</v>
      </c>
      <c r="D197" s="53">
        <v>3</v>
      </c>
      <c r="E197" s="53">
        <v>1083</v>
      </c>
      <c r="F197" s="50" t="str">
        <f>+VLOOKUP(E197,Participants!$A$1:$F$1000,2,FALSE)</f>
        <v>Alex Weber</v>
      </c>
      <c r="G197" s="50" t="str">
        <f>+VLOOKUP(E197,Participants!$A$1:$F$1000,4,FALSE)</f>
        <v>KIL</v>
      </c>
      <c r="H197" s="50" t="str">
        <f>+VLOOKUP(E197,Participants!$A$1:$F$1000,5,FALSE)</f>
        <v>M</v>
      </c>
      <c r="I197" s="50">
        <f>+VLOOKUP(E197,Participants!$A$1:$F$1000,3,FALSE)</f>
        <v>8</v>
      </c>
      <c r="J197" s="50" t="str">
        <f>+VLOOKUP(E197,Participants!$A$1:$G$1000,7,FALSE)</f>
        <v>VARSITY BOYS</v>
      </c>
      <c r="K197" s="50">
        <f t="shared" si="5"/>
        <v>9</v>
      </c>
      <c r="L197" s="54"/>
    </row>
    <row r="198" spans="1:25" ht="14.25" customHeight="1">
      <c r="A198" s="85" t="s">
        <v>699</v>
      </c>
      <c r="B198" s="53">
        <v>26</v>
      </c>
      <c r="C198" s="53">
        <v>14.93</v>
      </c>
      <c r="D198" s="53">
        <v>4</v>
      </c>
      <c r="E198" s="53">
        <v>610</v>
      </c>
      <c r="F198" s="50" t="str">
        <f>+VLOOKUP(E198,Participants!$A$1:$F$1000,2,FALSE)</f>
        <v>Colin Campbell</v>
      </c>
      <c r="G198" s="50" t="str">
        <f>+VLOOKUP(E198,Participants!$A$1:$F$1000,4,FALSE)</f>
        <v>BFS</v>
      </c>
      <c r="H198" s="50" t="str">
        <f>+VLOOKUP(E198,Participants!$A$1:$F$1000,5,FALSE)</f>
        <v>M</v>
      </c>
      <c r="I198" s="50">
        <f>+VLOOKUP(E198,Participants!$A$1:$F$1000,3,FALSE)</f>
        <v>7</v>
      </c>
      <c r="J198" s="50" t="str">
        <f>+VLOOKUP(E198,Participants!$A$1:$G$1000,7,FALSE)</f>
        <v>VARSITY BOYS</v>
      </c>
      <c r="K198" s="50">
        <f t="shared" si="5"/>
        <v>10</v>
      </c>
      <c r="L198" s="54"/>
    </row>
    <row r="199" spans="1:25" ht="14.25" customHeight="1">
      <c r="A199" s="85" t="s">
        <v>699</v>
      </c>
      <c r="B199" s="53">
        <v>26</v>
      </c>
      <c r="C199" s="53">
        <v>15.47</v>
      </c>
      <c r="D199" s="53">
        <v>5</v>
      </c>
      <c r="E199" s="53">
        <v>509</v>
      </c>
      <c r="F199" s="50" t="str">
        <f>+VLOOKUP(E199,Participants!$A$1:$F$1000,2,FALSE)</f>
        <v>Tyler Horensky</v>
      </c>
      <c r="G199" s="50" t="str">
        <f>+VLOOKUP(E199,Participants!$A$1:$F$1000,4,FALSE)</f>
        <v>STT</v>
      </c>
      <c r="H199" s="50" t="str">
        <f>+VLOOKUP(E199,Participants!$A$1:$F$1000,5,FALSE)</f>
        <v>M</v>
      </c>
      <c r="I199" s="50">
        <f>+VLOOKUP(E199,Participants!$A$1:$F$1000,3,FALSE)</f>
        <v>7</v>
      </c>
      <c r="J199" s="50" t="str">
        <f>+VLOOKUP(E199,Participants!$A$1:$G$1000,7,FALSE)</f>
        <v>VARSITY BOYS</v>
      </c>
      <c r="K199" s="50">
        <f t="shared" si="5"/>
        <v>11</v>
      </c>
      <c r="L199" s="54"/>
    </row>
    <row r="200" spans="1:25" ht="14.25" customHeight="1">
      <c r="A200" s="85" t="s">
        <v>699</v>
      </c>
      <c r="B200" s="53">
        <v>26</v>
      </c>
      <c r="C200" s="53">
        <v>16.72</v>
      </c>
      <c r="D200" s="53">
        <v>6</v>
      </c>
      <c r="E200" s="53">
        <v>434</v>
      </c>
      <c r="F200" s="50" t="str">
        <f>+VLOOKUP(E200,Participants!$A$1:$F$1000,2,FALSE)</f>
        <v>Nicholas Hatala</v>
      </c>
      <c r="G200" s="50" t="str">
        <f>+VLOOKUP(E200,Participants!$A$1:$F$1000,4,FALSE)</f>
        <v>STT</v>
      </c>
      <c r="H200" s="50" t="str">
        <f>+VLOOKUP(E200,Participants!$A$1:$F$1000,5,FALSE)</f>
        <v>M</v>
      </c>
      <c r="I200" s="50">
        <f>+VLOOKUP(E200,Participants!$A$1:$F$1000,3,FALSE)</f>
        <v>7</v>
      </c>
      <c r="J200" s="50" t="str">
        <f>+VLOOKUP(E200,Participants!$A$1:$G$1000,7,FALSE)</f>
        <v>VARSITY BOYS</v>
      </c>
      <c r="K200" s="50">
        <f t="shared" si="5"/>
        <v>12</v>
      </c>
      <c r="L200" s="54"/>
    </row>
    <row r="201" spans="1:25" ht="14.25" customHeight="1">
      <c r="A201" s="85" t="s">
        <v>699</v>
      </c>
      <c r="B201" s="53">
        <v>26</v>
      </c>
      <c r="C201" s="53">
        <v>17.350000000000001</v>
      </c>
      <c r="D201" s="53">
        <v>7</v>
      </c>
      <c r="E201" s="53">
        <v>1462</v>
      </c>
      <c r="F201" s="50" t="str">
        <f>+VLOOKUP(E201,Participants!$A$1:$F$1000,2,FALSE)</f>
        <v>Dominic Shaffer</v>
      </c>
      <c r="G201" s="50" t="str">
        <f>+VLOOKUP(E201,Participants!$A$1:$F$1000,4,FALSE)</f>
        <v>BCS</v>
      </c>
      <c r="H201" s="50" t="str">
        <f>+VLOOKUP(E201,Participants!$A$1:$F$1000,5,FALSE)</f>
        <v>M</v>
      </c>
      <c r="I201" s="50">
        <f>+VLOOKUP(E201,Participants!$A$1:$F$1000,3,FALSE)</f>
        <v>7</v>
      </c>
      <c r="J201" s="50" t="str">
        <f>+VLOOKUP(E201,Participants!$A$1:$G$1000,7,FALSE)</f>
        <v>VARSITY BOYS</v>
      </c>
      <c r="K201" s="50">
        <f t="shared" si="5"/>
        <v>13</v>
      </c>
      <c r="L201" s="54"/>
    </row>
    <row r="202" spans="1:25" ht="14.25" customHeight="1">
      <c r="B202" s="56"/>
      <c r="C202" s="57"/>
      <c r="E202" s="58"/>
    </row>
    <row r="203" spans="1:25" ht="14.25" customHeight="1">
      <c r="B203" s="56"/>
      <c r="C203" s="57"/>
      <c r="E203" s="58"/>
    </row>
    <row r="204" spans="1:25" ht="14.25" customHeight="1">
      <c r="B204" s="59" t="s">
        <v>8</v>
      </c>
      <c r="C204" s="59" t="s">
        <v>15</v>
      </c>
      <c r="D204" s="59" t="s">
        <v>18</v>
      </c>
      <c r="E204" s="60" t="s">
        <v>21</v>
      </c>
      <c r="F204" s="59" t="s">
        <v>24</v>
      </c>
      <c r="G204" s="59" t="s">
        <v>27</v>
      </c>
      <c r="H204" s="59" t="s">
        <v>30</v>
      </c>
      <c r="I204" s="59" t="s">
        <v>33</v>
      </c>
      <c r="J204" s="59" t="s">
        <v>36</v>
      </c>
      <c r="K204" s="59" t="s">
        <v>39</v>
      </c>
      <c r="L204" s="59" t="s">
        <v>44</v>
      </c>
      <c r="M204" s="59" t="s">
        <v>47</v>
      </c>
      <c r="N204" s="59" t="s">
        <v>50</v>
      </c>
      <c r="O204" s="59" t="s">
        <v>53</v>
      </c>
      <c r="P204" s="59" t="s">
        <v>10</v>
      </c>
      <c r="Q204" s="59" t="s">
        <v>61</v>
      </c>
      <c r="R204" s="59" t="s">
        <v>67</v>
      </c>
      <c r="S204" s="59" t="s">
        <v>70</v>
      </c>
      <c r="T204" s="59" t="s">
        <v>73</v>
      </c>
      <c r="U204" s="59" t="s">
        <v>76</v>
      </c>
      <c r="V204" s="59" t="s">
        <v>79</v>
      </c>
      <c r="W204" s="59" t="s">
        <v>64</v>
      </c>
      <c r="X204" s="59" t="s">
        <v>82</v>
      </c>
      <c r="Y204" s="59" t="s">
        <v>688</v>
      </c>
    </row>
    <row r="205" spans="1:25" ht="14.25" customHeight="1">
      <c r="A205" s="61" t="s">
        <v>131</v>
      </c>
      <c r="B205" s="61">
        <f t="shared" ref="B205:K210" si="6">+SUMIFS($L$2:$L$201,$J$2:$J$201,$A205,$G$2:$G$201,B$204)</f>
        <v>0</v>
      </c>
      <c r="C205" s="61">
        <f t="shared" si="6"/>
        <v>0</v>
      </c>
      <c r="D205" s="61">
        <f t="shared" si="6"/>
        <v>6</v>
      </c>
      <c r="E205" s="61">
        <f t="shared" si="6"/>
        <v>0</v>
      </c>
      <c r="F205" s="61">
        <f t="shared" si="6"/>
        <v>0</v>
      </c>
      <c r="G205" s="61">
        <f t="shared" si="6"/>
        <v>0</v>
      </c>
      <c r="H205" s="61">
        <f t="shared" si="6"/>
        <v>0</v>
      </c>
      <c r="I205" s="61">
        <f t="shared" si="6"/>
        <v>22</v>
      </c>
      <c r="J205" s="61">
        <f t="shared" si="6"/>
        <v>0</v>
      </c>
      <c r="K205" s="61">
        <f t="shared" si="6"/>
        <v>0</v>
      </c>
      <c r="L205" s="61">
        <f t="shared" ref="L205:X210" si="7">+SUMIFS($L$2:$L$201,$J$2:$J$201,$A205,$G$2:$G$201,L$204)</f>
        <v>0</v>
      </c>
      <c r="M205" s="61">
        <f t="shared" si="7"/>
        <v>0</v>
      </c>
      <c r="N205" s="61">
        <f t="shared" si="7"/>
        <v>0</v>
      </c>
      <c r="O205" s="61">
        <f t="shared" si="7"/>
        <v>6</v>
      </c>
      <c r="P205" s="61">
        <f t="shared" si="7"/>
        <v>0</v>
      </c>
      <c r="Q205" s="61">
        <f t="shared" si="7"/>
        <v>0</v>
      </c>
      <c r="R205" s="61">
        <f t="shared" si="7"/>
        <v>5</v>
      </c>
      <c r="S205" s="61">
        <f t="shared" si="7"/>
        <v>0</v>
      </c>
      <c r="T205" s="61">
        <f t="shared" si="7"/>
        <v>0</v>
      </c>
      <c r="U205" s="61">
        <f t="shared" si="7"/>
        <v>0</v>
      </c>
      <c r="V205" s="61">
        <f t="shared" si="7"/>
        <v>0</v>
      </c>
      <c r="W205" s="61">
        <f t="shared" si="7"/>
        <v>0</v>
      </c>
      <c r="X205" s="61">
        <f t="shared" si="7"/>
        <v>0</v>
      </c>
      <c r="Y205" s="61">
        <f t="shared" ref="Y205:Y210" si="8">SUM(B205:X205)</f>
        <v>39</v>
      </c>
    </row>
    <row r="206" spans="1:25" ht="14.25" customHeight="1">
      <c r="A206" s="61" t="s">
        <v>94</v>
      </c>
      <c r="B206" s="61">
        <f t="shared" si="6"/>
        <v>0</v>
      </c>
      <c r="C206" s="61">
        <f t="shared" si="6"/>
        <v>0</v>
      </c>
      <c r="D206" s="61">
        <f t="shared" si="6"/>
        <v>0</v>
      </c>
      <c r="E206" s="61">
        <f t="shared" si="6"/>
        <v>0</v>
      </c>
      <c r="F206" s="61">
        <f t="shared" si="6"/>
        <v>0</v>
      </c>
      <c r="G206" s="61">
        <f t="shared" si="6"/>
        <v>10</v>
      </c>
      <c r="H206" s="61">
        <f t="shared" si="6"/>
        <v>0</v>
      </c>
      <c r="I206" s="61">
        <f t="shared" si="6"/>
        <v>21</v>
      </c>
      <c r="J206" s="61">
        <f t="shared" si="6"/>
        <v>0</v>
      </c>
      <c r="K206" s="61">
        <f t="shared" si="6"/>
        <v>0</v>
      </c>
      <c r="L206" s="61">
        <f t="shared" si="7"/>
        <v>0</v>
      </c>
      <c r="M206" s="61">
        <f t="shared" si="7"/>
        <v>0</v>
      </c>
      <c r="N206" s="61">
        <f t="shared" si="7"/>
        <v>0</v>
      </c>
      <c r="O206" s="61">
        <f t="shared" si="7"/>
        <v>1</v>
      </c>
      <c r="P206" s="61">
        <f t="shared" si="7"/>
        <v>0</v>
      </c>
      <c r="Q206" s="61">
        <f t="shared" si="7"/>
        <v>0</v>
      </c>
      <c r="R206" s="61">
        <f t="shared" si="7"/>
        <v>0</v>
      </c>
      <c r="S206" s="61">
        <f t="shared" si="7"/>
        <v>0</v>
      </c>
      <c r="T206" s="61">
        <f t="shared" si="7"/>
        <v>0</v>
      </c>
      <c r="U206" s="61">
        <f t="shared" si="7"/>
        <v>7</v>
      </c>
      <c r="V206" s="61">
        <f t="shared" si="7"/>
        <v>0</v>
      </c>
      <c r="W206" s="61">
        <f t="shared" si="7"/>
        <v>0</v>
      </c>
      <c r="X206" s="61">
        <f t="shared" si="7"/>
        <v>0</v>
      </c>
      <c r="Y206" s="61">
        <f t="shared" si="8"/>
        <v>39</v>
      </c>
    </row>
    <row r="207" spans="1:25" ht="14.25" customHeight="1">
      <c r="A207" s="61" t="s">
        <v>168</v>
      </c>
      <c r="B207" s="61">
        <f t="shared" si="6"/>
        <v>0</v>
      </c>
      <c r="C207" s="61">
        <f t="shared" si="6"/>
        <v>0</v>
      </c>
      <c r="D207" s="61">
        <f t="shared" si="6"/>
        <v>14</v>
      </c>
      <c r="E207" s="61">
        <f t="shared" si="6"/>
        <v>0</v>
      </c>
      <c r="F207" s="61">
        <f t="shared" si="6"/>
        <v>0</v>
      </c>
      <c r="G207" s="61">
        <f t="shared" si="6"/>
        <v>0</v>
      </c>
      <c r="H207" s="61">
        <f t="shared" si="6"/>
        <v>0</v>
      </c>
      <c r="I207" s="61">
        <f t="shared" si="6"/>
        <v>22</v>
      </c>
      <c r="J207" s="61">
        <f t="shared" si="6"/>
        <v>0</v>
      </c>
      <c r="K207" s="61">
        <f t="shared" si="6"/>
        <v>0</v>
      </c>
      <c r="L207" s="61">
        <f t="shared" si="7"/>
        <v>0</v>
      </c>
      <c r="M207" s="61">
        <f t="shared" si="7"/>
        <v>0</v>
      </c>
      <c r="N207" s="61">
        <f t="shared" si="7"/>
        <v>0</v>
      </c>
      <c r="O207" s="61">
        <f t="shared" si="7"/>
        <v>0</v>
      </c>
      <c r="P207" s="61">
        <f t="shared" si="7"/>
        <v>2</v>
      </c>
      <c r="Q207" s="61">
        <f t="shared" si="7"/>
        <v>0</v>
      </c>
      <c r="R207" s="61">
        <f t="shared" si="7"/>
        <v>1</v>
      </c>
      <c r="S207" s="61">
        <f t="shared" si="7"/>
        <v>0</v>
      </c>
      <c r="T207" s="61">
        <f t="shared" si="7"/>
        <v>0</v>
      </c>
      <c r="U207" s="61">
        <f t="shared" si="7"/>
        <v>0</v>
      </c>
      <c r="V207" s="61">
        <f t="shared" si="7"/>
        <v>0</v>
      </c>
      <c r="W207" s="61">
        <f t="shared" si="7"/>
        <v>0</v>
      </c>
      <c r="X207" s="61">
        <f t="shared" si="7"/>
        <v>0</v>
      </c>
      <c r="Y207" s="61">
        <f t="shared" si="8"/>
        <v>39</v>
      </c>
    </row>
    <row r="208" spans="1:25" ht="14.25" customHeight="1">
      <c r="A208" s="61" t="s">
        <v>156</v>
      </c>
      <c r="B208" s="61">
        <f t="shared" si="6"/>
        <v>0</v>
      </c>
      <c r="C208" s="61">
        <f t="shared" si="6"/>
        <v>0</v>
      </c>
      <c r="D208" s="61">
        <f t="shared" si="6"/>
        <v>5</v>
      </c>
      <c r="E208" s="61">
        <f t="shared" si="6"/>
        <v>0</v>
      </c>
      <c r="F208" s="61">
        <f t="shared" si="6"/>
        <v>0</v>
      </c>
      <c r="G208" s="61">
        <f t="shared" si="6"/>
        <v>10</v>
      </c>
      <c r="H208" s="61">
        <f t="shared" si="6"/>
        <v>0</v>
      </c>
      <c r="I208" s="61">
        <f t="shared" si="6"/>
        <v>11</v>
      </c>
      <c r="J208" s="61">
        <f t="shared" si="6"/>
        <v>0</v>
      </c>
      <c r="K208" s="61">
        <f t="shared" si="6"/>
        <v>0</v>
      </c>
      <c r="L208" s="61">
        <f t="shared" si="7"/>
        <v>0</v>
      </c>
      <c r="M208" s="61">
        <f t="shared" si="7"/>
        <v>0</v>
      </c>
      <c r="N208" s="61">
        <f t="shared" si="7"/>
        <v>0</v>
      </c>
      <c r="O208" s="61">
        <f t="shared" si="7"/>
        <v>0</v>
      </c>
      <c r="P208" s="61">
        <f t="shared" si="7"/>
        <v>0</v>
      </c>
      <c r="Q208" s="61">
        <f t="shared" si="7"/>
        <v>0</v>
      </c>
      <c r="R208" s="61">
        <f t="shared" si="7"/>
        <v>13</v>
      </c>
      <c r="S208" s="61">
        <f t="shared" si="7"/>
        <v>0</v>
      </c>
      <c r="T208" s="61">
        <f t="shared" si="7"/>
        <v>0</v>
      </c>
      <c r="U208" s="61">
        <f t="shared" si="7"/>
        <v>0</v>
      </c>
      <c r="V208" s="61">
        <f t="shared" si="7"/>
        <v>0</v>
      </c>
      <c r="W208" s="61">
        <f t="shared" si="7"/>
        <v>0</v>
      </c>
      <c r="X208" s="61">
        <f t="shared" si="7"/>
        <v>0</v>
      </c>
      <c r="Y208" s="61">
        <f t="shared" si="8"/>
        <v>39</v>
      </c>
    </row>
    <row r="209" spans="1:25" ht="14.25" customHeight="1">
      <c r="A209" s="178" t="s">
        <v>42</v>
      </c>
      <c r="B209" s="56">
        <f t="shared" si="6"/>
        <v>0</v>
      </c>
      <c r="C209" s="57">
        <f t="shared" si="6"/>
        <v>0</v>
      </c>
      <c r="D209" s="178">
        <f t="shared" si="6"/>
        <v>3</v>
      </c>
      <c r="E209" s="58">
        <f t="shared" si="6"/>
        <v>0</v>
      </c>
      <c r="F209" s="178">
        <f t="shared" si="6"/>
        <v>0</v>
      </c>
      <c r="G209" s="178">
        <f t="shared" si="6"/>
        <v>19</v>
      </c>
      <c r="H209" s="178">
        <f t="shared" si="6"/>
        <v>0</v>
      </c>
      <c r="I209" s="178">
        <f t="shared" si="6"/>
        <v>0</v>
      </c>
      <c r="J209" s="178">
        <f t="shared" si="6"/>
        <v>0</v>
      </c>
      <c r="K209" s="178">
        <f t="shared" si="6"/>
        <v>0</v>
      </c>
      <c r="L209" s="178">
        <f t="shared" si="7"/>
        <v>0</v>
      </c>
      <c r="M209" s="178">
        <f t="shared" si="7"/>
        <v>0</v>
      </c>
      <c r="N209" s="178">
        <f t="shared" si="7"/>
        <v>0</v>
      </c>
      <c r="O209" s="178">
        <f t="shared" si="7"/>
        <v>0</v>
      </c>
      <c r="P209" s="178">
        <f t="shared" si="7"/>
        <v>2</v>
      </c>
      <c r="Q209" s="178">
        <f t="shared" si="7"/>
        <v>0</v>
      </c>
      <c r="R209" s="178">
        <f t="shared" si="7"/>
        <v>10</v>
      </c>
      <c r="S209" s="178">
        <f t="shared" si="7"/>
        <v>0</v>
      </c>
      <c r="T209" s="178">
        <f t="shared" si="7"/>
        <v>0</v>
      </c>
      <c r="U209" s="178">
        <f t="shared" si="7"/>
        <v>0</v>
      </c>
      <c r="V209" s="178">
        <f t="shared" si="7"/>
        <v>0</v>
      </c>
      <c r="W209" s="178">
        <f t="shared" si="7"/>
        <v>0</v>
      </c>
      <c r="X209" s="178">
        <f t="shared" si="7"/>
        <v>5</v>
      </c>
      <c r="Y209" s="178">
        <f t="shared" si="8"/>
        <v>39</v>
      </c>
    </row>
    <row r="210" spans="1:25" ht="14.25" customHeight="1">
      <c r="A210" s="178" t="s">
        <v>13</v>
      </c>
      <c r="B210" s="56">
        <f t="shared" si="6"/>
        <v>0</v>
      </c>
      <c r="C210" s="57">
        <f t="shared" si="6"/>
        <v>0</v>
      </c>
      <c r="D210" s="178">
        <f t="shared" si="6"/>
        <v>0</v>
      </c>
      <c r="E210" s="58">
        <f t="shared" si="6"/>
        <v>0</v>
      </c>
      <c r="F210" s="178">
        <f t="shared" si="6"/>
        <v>0</v>
      </c>
      <c r="G210" s="178">
        <f t="shared" si="6"/>
        <v>9</v>
      </c>
      <c r="H210" s="178">
        <f t="shared" si="6"/>
        <v>0</v>
      </c>
      <c r="I210" s="178">
        <f t="shared" si="6"/>
        <v>12</v>
      </c>
      <c r="J210" s="178">
        <f t="shared" si="6"/>
        <v>0</v>
      </c>
      <c r="K210" s="178">
        <f t="shared" si="6"/>
        <v>0</v>
      </c>
      <c r="L210" s="178">
        <f t="shared" si="7"/>
        <v>0</v>
      </c>
      <c r="M210" s="178">
        <f t="shared" si="7"/>
        <v>0</v>
      </c>
      <c r="N210" s="178">
        <f t="shared" si="7"/>
        <v>0</v>
      </c>
      <c r="O210" s="178">
        <f t="shared" si="7"/>
        <v>0</v>
      </c>
      <c r="P210" s="178">
        <f t="shared" si="7"/>
        <v>0</v>
      </c>
      <c r="Q210" s="178">
        <f t="shared" si="7"/>
        <v>0</v>
      </c>
      <c r="R210" s="178">
        <f t="shared" si="7"/>
        <v>15</v>
      </c>
      <c r="S210" s="178">
        <f t="shared" si="7"/>
        <v>0</v>
      </c>
      <c r="T210" s="178">
        <f t="shared" si="7"/>
        <v>0</v>
      </c>
      <c r="U210" s="178">
        <f t="shared" si="7"/>
        <v>2</v>
      </c>
      <c r="V210" s="178">
        <f t="shared" si="7"/>
        <v>0</v>
      </c>
      <c r="W210" s="178">
        <f t="shared" si="7"/>
        <v>0</v>
      </c>
      <c r="X210" s="178">
        <f t="shared" si="7"/>
        <v>1</v>
      </c>
      <c r="Y210" s="178">
        <f t="shared" si="8"/>
        <v>39</v>
      </c>
    </row>
    <row r="211" spans="1:25" ht="14.25" customHeight="1">
      <c r="B211" s="56"/>
      <c r="C211" s="57"/>
      <c r="E211" s="58"/>
    </row>
    <row r="212" spans="1:25" ht="14.25" customHeight="1">
      <c r="B212" s="56"/>
      <c r="C212" s="57"/>
      <c r="E212" s="58"/>
    </row>
    <row r="213" spans="1:25" ht="14.25" customHeight="1">
      <c r="B213" s="56"/>
      <c r="C213" s="57"/>
      <c r="E213" s="58"/>
    </row>
    <row r="214" spans="1:25" ht="14.25" customHeight="1">
      <c r="B214" s="56"/>
      <c r="C214" s="57"/>
      <c r="E214" s="58"/>
    </row>
    <row r="215" spans="1:25" ht="14.25" customHeight="1">
      <c r="B215" s="56"/>
      <c r="C215" s="57"/>
      <c r="E215" s="58"/>
    </row>
    <row r="216" spans="1:25" ht="14.25" customHeight="1">
      <c r="B216" s="56"/>
      <c r="C216" s="57"/>
      <c r="E216" s="58"/>
    </row>
    <row r="217" spans="1:25" ht="14.25" customHeight="1">
      <c r="B217" s="56"/>
      <c r="C217" s="57"/>
      <c r="E217" s="58"/>
    </row>
    <row r="218" spans="1:25" ht="14.25" customHeight="1">
      <c r="B218" s="56"/>
      <c r="C218" s="57"/>
      <c r="E218" s="58"/>
    </row>
    <row r="219" spans="1:25" ht="14.25" customHeight="1">
      <c r="B219" s="56"/>
      <c r="C219" s="57"/>
      <c r="E219" s="58"/>
    </row>
    <row r="220" spans="1:25" ht="14.25" customHeight="1">
      <c r="B220" s="56"/>
      <c r="C220" s="57"/>
      <c r="E220" s="58"/>
    </row>
    <row r="221" spans="1:25" ht="14.25" customHeight="1">
      <c r="B221" s="56"/>
      <c r="C221" s="57"/>
      <c r="E221" s="58"/>
    </row>
    <row r="222" spans="1:25" ht="14.25" customHeight="1">
      <c r="B222" s="56"/>
      <c r="C222" s="57"/>
      <c r="E222" s="58"/>
    </row>
    <row r="223" spans="1:25" ht="14.25" customHeight="1">
      <c r="B223" s="56"/>
      <c r="C223" s="57"/>
      <c r="E223" s="58"/>
    </row>
    <row r="224" spans="1:25" ht="14.25" customHeight="1">
      <c r="B224" s="56"/>
      <c r="C224" s="57"/>
      <c r="E224" s="58"/>
    </row>
    <row r="225" spans="2:5" ht="14.25" customHeight="1">
      <c r="B225" s="56"/>
      <c r="C225" s="57"/>
      <c r="E225" s="58"/>
    </row>
    <row r="226" spans="2:5" ht="14.25" customHeight="1">
      <c r="B226" s="56"/>
      <c r="C226" s="57"/>
      <c r="E226" s="58"/>
    </row>
    <row r="227" spans="2:5" ht="14.25" customHeight="1">
      <c r="B227" s="56"/>
      <c r="C227" s="57"/>
      <c r="E227" s="58"/>
    </row>
    <row r="228" spans="2:5" ht="14.25" customHeight="1">
      <c r="B228" s="56"/>
      <c r="C228" s="57"/>
      <c r="E228" s="58"/>
    </row>
    <row r="229" spans="2:5" ht="14.25" customHeight="1">
      <c r="B229" s="56"/>
      <c r="C229" s="57"/>
      <c r="E229" s="58"/>
    </row>
    <row r="230" spans="2:5" ht="14.25" customHeight="1">
      <c r="B230" s="56"/>
      <c r="C230" s="57"/>
      <c r="E230" s="58"/>
    </row>
    <row r="231" spans="2:5" ht="14.25" customHeight="1">
      <c r="B231" s="56"/>
      <c r="C231" s="57"/>
      <c r="E231" s="58"/>
    </row>
    <row r="232" spans="2:5" ht="14.25" customHeight="1">
      <c r="B232" s="56"/>
      <c r="C232" s="57"/>
      <c r="E232" s="58"/>
    </row>
    <row r="233" spans="2:5" ht="14.25" customHeight="1">
      <c r="B233" s="56"/>
      <c r="C233" s="57"/>
      <c r="E233" s="58"/>
    </row>
    <row r="234" spans="2:5" ht="14.25" customHeight="1">
      <c r="B234" s="56"/>
      <c r="C234" s="57"/>
      <c r="E234" s="58"/>
    </row>
    <row r="235" spans="2:5" ht="14.25" customHeight="1">
      <c r="B235" s="56"/>
      <c r="C235" s="57"/>
      <c r="E235" s="58"/>
    </row>
    <row r="236" spans="2:5" ht="14.25" customHeight="1">
      <c r="B236" s="56"/>
      <c r="C236" s="57"/>
      <c r="E236" s="58"/>
    </row>
    <row r="237" spans="2:5" ht="15.75" customHeight="1"/>
    <row r="238" spans="2:5" ht="15.75" customHeight="1"/>
    <row r="239" spans="2:5" ht="15.75" customHeight="1"/>
    <row r="240" spans="2: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</sheetData>
  <sortState xmlns:xlrd2="http://schemas.microsoft.com/office/spreadsheetml/2017/richdata2" ref="B189:L201">
    <sortCondition ref="C189:C201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47"/>
  <sheetViews>
    <sheetView workbookViewId="0">
      <pane ySplit="1" topLeftCell="A14" activePane="bottomLeft" state="frozen"/>
      <selection pane="bottomLeft" activeCell="L24" sqref="L24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71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6" t="s">
        <v>700</v>
      </c>
      <c r="B1" s="86" t="s">
        <v>680</v>
      </c>
      <c r="C1" s="86" t="s">
        <v>681</v>
      </c>
      <c r="D1" s="87" t="s">
        <v>682</v>
      </c>
      <c r="E1" s="169" t="s">
        <v>683</v>
      </c>
      <c r="F1" s="86" t="s">
        <v>1</v>
      </c>
      <c r="G1" s="86" t="s">
        <v>3</v>
      </c>
      <c r="H1" s="86" t="s">
        <v>684</v>
      </c>
      <c r="I1" s="86" t="s">
        <v>2</v>
      </c>
      <c r="J1" s="86" t="s">
        <v>5</v>
      </c>
      <c r="K1" s="86" t="s">
        <v>685</v>
      </c>
      <c r="L1" s="86" t="s">
        <v>686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4.25" customHeight="1">
      <c r="A2" s="86" t="s">
        <v>700</v>
      </c>
      <c r="B2" s="52">
        <v>1</v>
      </c>
      <c r="C2" s="52" t="s">
        <v>1217</v>
      </c>
      <c r="D2" s="81"/>
      <c r="E2" s="79">
        <v>153</v>
      </c>
      <c r="F2" s="54" t="str">
        <f>+VLOOKUP(E2,Participants!$A$1:$F$1000,2,FALSE)</f>
        <v>Isaiah Loboda</v>
      </c>
      <c r="G2" s="54" t="str">
        <f>+VLOOKUP(E2,Participants!$A$1:$F$1000,4,FALSE)</f>
        <v>AMA</v>
      </c>
      <c r="H2" s="54" t="str">
        <f>+VLOOKUP(E2,Participants!$A$1:$F$1000,5,FALSE)</f>
        <v>M</v>
      </c>
      <c r="I2" s="54">
        <f>+VLOOKUP(E2,Participants!$A$1:$F$1000,3,FALSE)</f>
        <v>4</v>
      </c>
      <c r="J2" s="54" t="str">
        <f>+VLOOKUP(E2,Participants!$A$1:$G$1000,7,FALSE)</f>
        <v>DEV BOYS</v>
      </c>
      <c r="K2" s="54">
        <v>1</v>
      </c>
      <c r="L2" s="54">
        <v>10</v>
      </c>
    </row>
    <row r="3" spans="1:27" ht="14.25" customHeight="1">
      <c r="A3" s="86" t="s">
        <v>700</v>
      </c>
      <c r="B3" s="52">
        <v>1</v>
      </c>
      <c r="C3" s="52" t="s">
        <v>1218</v>
      </c>
      <c r="D3" s="81"/>
      <c r="E3" s="79">
        <v>565</v>
      </c>
      <c r="F3" s="54" t="str">
        <f>+VLOOKUP(E3,Participants!$A$1:$F$1000,2,FALSE)</f>
        <v>Jacob Feigel</v>
      </c>
      <c r="G3" s="54" t="str">
        <f>+VLOOKUP(E3,Participants!$A$1:$F$1000,4,FALSE)</f>
        <v>BFS</v>
      </c>
      <c r="H3" s="54" t="str">
        <f>+VLOOKUP(E3,Participants!$A$1:$F$1000,5,FALSE)</f>
        <v>M</v>
      </c>
      <c r="I3" s="54">
        <f>+VLOOKUP(E3,Participants!$A$1:$F$1000,3,FALSE)</f>
        <v>3</v>
      </c>
      <c r="J3" s="54" t="str">
        <f>+VLOOKUP(E3,Participants!$A$1:$G$1000,7,FALSE)</f>
        <v>DEV BOYS</v>
      </c>
      <c r="K3" s="54">
        <v>2</v>
      </c>
      <c r="L3" s="54">
        <v>8</v>
      </c>
    </row>
    <row r="4" spans="1:27" ht="14.25" customHeight="1">
      <c r="A4" s="86" t="s">
        <v>700</v>
      </c>
      <c r="B4" s="52">
        <v>1</v>
      </c>
      <c r="C4" s="52" t="s">
        <v>1220</v>
      </c>
      <c r="D4" s="81"/>
      <c r="E4" s="79">
        <v>1433</v>
      </c>
      <c r="F4" s="54" t="str">
        <f>+VLOOKUP(E4,Participants!$A$1:$F$1000,2,FALSE)</f>
        <v>Raylan Senft</v>
      </c>
      <c r="G4" s="54" t="str">
        <f>+VLOOKUP(E4,Participants!$A$1:$F$1000,4,FALSE)</f>
        <v>BCS</v>
      </c>
      <c r="H4" s="54" t="str">
        <f>+VLOOKUP(E4,Participants!$A$1:$F$1000,5,FALSE)</f>
        <v>M</v>
      </c>
      <c r="I4" s="54">
        <f>+VLOOKUP(E4,Participants!$A$1:$F$1000,3,FALSE)</f>
        <v>3</v>
      </c>
      <c r="J4" s="54" t="str">
        <f>+VLOOKUP(E4,Participants!$A$1:$G$1000,7,FALSE)</f>
        <v>DEV BOYS</v>
      </c>
      <c r="K4" s="54">
        <v>3</v>
      </c>
      <c r="L4" s="54">
        <v>6</v>
      </c>
    </row>
    <row r="5" spans="1:27" ht="14.25" customHeight="1">
      <c r="A5" s="86" t="s">
        <v>700</v>
      </c>
      <c r="B5" s="52">
        <v>1</v>
      </c>
      <c r="C5" s="52" t="s">
        <v>1225</v>
      </c>
      <c r="D5" s="81"/>
      <c r="E5" s="74">
        <v>575</v>
      </c>
      <c r="F5" s="54" t="str">
        <f>+VLOOKUP(E5,Participants!$A$1:$F$1000,2,FALSE)</f>
        <v>Victor Montes</v>
      </c>
      <c r="G5" s="54" t="str">
        <f>+VLOOKUP(E5,Participants!$A$1:$F$1000,4,FALSE)</f>
        <v>BFS</v>
      </c>
      <c r="H5" s="54" t="str">
        <f>+VLOOKUP(E5,Participants!$A$1:$F$1000,5,FALSE)</f>
        <v>M</v>
      </c>
      <c r="I5" s="54">
        <f>+VLOOKUP(E5,Participants!$A$1:$F$1000,3,FALSE)</f>
        <v>4</v>
      </c>
      <c r="J5" s="54" t="str">
        <f>+VLOOKUP(E5,Participants!$A$1:$G$1000,7,FALSE)</f>
        <v>DEV BOYS</v>
      </c>
      <c r="K5" s="54">
        <v>4</v>
      </c>
      <c r="L5" s="54">
        <v>5</v>
      </c>
    </row>
    <row r="6" spans="1:27" ht="14.25" customHeight="1">
      <c r="A6" s="86" t="s">
        <v>700</v>
      </c>
      <c r="B6" s="52">
        <v>1</v>
      </c>
      <c r="C6" s="52" t="s">
        <v>1226</v>
      </c>
      <c r="D6" s="81"/>
      <c r="E6" s="74">
        <v>567</v>
      </c>
      <c r="F6" s="54" t="str">
        <f>+VLOOKUP(E6,Participants!$A$1:$F$1000,2,FALSE)</f>
        <v>Liam Greene</v>
      </c>
      <c r="G6" s="54" t="str">
        <f>+VLOOKUP(E6,Participants!$A$1:$F$1000,4,FALSE)</f>
        <v>BFS</v>
      </c>
      <c r="H6" s="54" t="str">
        <f>+VLOOKUP(E6,Participants!$A$1:$F$1000,5,FALSE)</f>
        <v>M</v>
      </c>
      <c r="I6" s="54">
        <f>+VLOOKUP(E6,Participants!$A$1:$F$1000,3,FALSE)</f>
        <v>3</v>
      </c>
      <c r="J6" s="54" t="str">
        <f>+VLOOKUP(E6,Participants!$A$1:$G$1000,7,FALSE)</f>
        <v>DEV BOYS</v>
      </c>
      <c r="K6" s="54">
        <v>5</v>
      </c>
      <c r="L6" s="54">
        <v>4</v>
      </c>
    </row>
    <row r="7" spans="1:27" ht="14.25" customHeight="1">
      <c r="A7" s="86" t="s">
        <v>700</v>
      </c>
      <c r="B7" s="52">
        <v>1</v>
      </c>
      <c r="C7" s="52" t="s">
        <v>1228</v>
      </c>
      <c r="D7" s="81"/>
      <c r="E7" s="79">
        <v>574</v>
      </c>
      <c r="F7" s="54" t="str">
        <f>+VLOOKUP(E7,Participants!$A$1:$F$1000,2,FALSE)</f>
        <v>Parker Skrastins</v>
      </c>
      <c r="G7" s="54" t="str">
        <f>+VLOOKUP(E7,Participants!$A$1:$F$1000,4,FALSE)</f>
        <v>BFS</v>
      </c>
      <c r="H7" s="54" t="str">
        <f>+VLOOKUP(E7,Participants!$A$1:$F$1000,5,FALSE)</f>
        <v>M</v>
      </c>
      <c r="I7" s="54">
        <f>+VLOOKUP(E7,Participants!$A$1:$F$1000,3,FALSE)</f>
        <v>4</v>
      </c>
      <c r="J7" s="54" t="str">
        <f>+VLOOKUP(E7,Participants!$A$1:$G$1000,7,FALSE)</f>
        <v>DEV BOYS</v>
      </c>
      <c r="K7" s="54">
        <v>6</v>
      </c>
      <c r="L7" s="54">
        <v>3</v>
      </c>
    </row>
    <row r="8" spans="1:27" ht="14.25" customHeight="1">
      <c r="A8" s="86" t="s">
        <v>700</v>
      </c>
      <c r="B8" s="52">
        <v>1</v>
      </c>
      <c r="C8" s="52" t="s">
        <v>1229</v>
      </c>
      <c r="D8" s="81"/>
      <c r="E8" s="79">
        <v>1018</v>
      </c>
      <c r="F8" s="54" t="str">
        <f>+VLOOKUP(E8,Participants!$A$1:$F$1000,2,FALSE)</f>
        <v>Xavier Kush</v>
      </c>
      <c r="G8" s="54" t="str">
        <f>+VLOOKUP(E8,Participants!$A$1:$F$1000,4,FALSE)</f>
        <v>KIL</v>
      </c>
      <c r="H8" s="54" t="str">
        <f>+VLOOKUP(E8,Participants!$A$1:$F$1000,5,FALSE)</f>
        <v>M</v>
      </c>
      <c r="I8" s="54">
        <f>+VLOOKUP(E8,Participants!$A$1:$F$1000,3,FALSE)</f>
        <v>4</v>
      </c>
      <c r="J8" s="54" t="str">
        <f>+VLOOKUP(E8,Participants!$A$1:$G$1000,7,FALSE)</f>
        <v>DEV BOYS</v>
      </c>
      <c r="K8" s="54">
        <v>7</v>
      </c>
      <c r="L8" s="54">
        <v>2</v>
      </c>
    </row>
    <row r="9" spans="1:27" ht="14.25" customHeight="1">
      <c r="A9" s="86"/>
      <c r="B9" s="53"/>
      <c r="C9" s="53"/>
      <c r="D9" s="81"/>
      <c r="E9" s="79"/>
      <c r="F9" s="54"/>
      <c r="G9" s="54"/>
      <c r="H9" s="54"/>
      <c r="I9" s="54"/>
      <c r="J9" s="54"/>
      <c r="K9" s="54"/>
      <c r="L9" s="54"/>
    </row>
    <row r="10" spans="1:27" ht="14.25" customHeight="1">
      <c r="A10" s="86"/>
      <c r="B10" s="187">
        <v>1</v>
      </c>
      <c r="C10" s="187" t="s">
        <v>1239</v>
      </c>
      <c r="D10" s="190"/>
      <c r="E10" s="191">
        <v>480</v>
      </c>
      <c r="F10" s="189" t="str">
        <f>+VLOOKUP(E10,Participants!$A$1:$F$1000,2,FALSE)</f>
        <v>Leah Straub</v>
      </c>
      <c r="G10" s="189" t="str">
        <f>+VLOOKUP(E10,Participants!$A$1:$F$1000,4,FALSE)</f>
        <v>STT</v>
      </c>
      <c r="H10" s="189" t="str">
        <f>+VLOOKUP(E10,Participants!$A$1:$F$1000,5,FALSE)</f>
        <v xml:space="preserve">F </v>
      </c>
      <c r="I10" s="189">
        <f>+VLOOKUP(E10,Participants!$A$1:$F$1000,3,FALSE)</f>
        <v>4</v>
      </c>
      <c r="J10" s="189" t="str">
        <f>+VLOOKUP(E10,Participants!$A$1:$G$1000,7,FALSE)</f>
        <v>DEV GIRLS</v>
      </c>
      <c r="K10" s="189">
        <v>1</v>
      </c>
      <c r="L10" s="189">
        <v>10</v>
      </c>
      <c r="M10" t="s">
        <v>1419</v>
      </c>
    </row>
    <row r="11" spans="1:27" ht="14.25" customHeight="1">
      <c r="A11" s="86" t="s">
        <v>700</v>
      </c>
      <c r="B11" s="52">
        <v>1</v>
      </c>
      <c r="C11" s="52" t="s">
        <v>1219</v>
      </c>
      <c r="D11" s="81"/>
      <c r="E11" s="79">
        <v>1001</v>
      </c>
      <c r="F11" s="54" t="str">
        <f>+VLOOKUP(E11,Participants!$A$1:$F$1000,2,FALSE)</f>
        <v>Brigid Baker</v>
      </c>
      <c r="G11" s="54" t="str">
        <f>+VLOOKUP(E11,Participants!$A$1:$F$1000,4,FALSE)</f>
        <v>KIL</v>
      </c>
      <c r="H11" s="54" t="str">
        <f>+VLOOKUP(E11,Participants!$A$1:$F$1000,5,FALSE)</f>
        <v xml:space="preserve">F </v>
      </c>
      <c r="I11" s="54">
        <f>+VLOOKUP(E11,Participants!$A$1:$F$1000,3,FALSE)</f>
        <v>3</v>
      </c>
      <c r="J11" s="54" t="str">
        <f>+VLOOKUP(E11,Participants!$A$1:$G$1000,7,FALSE)</f>
        <v>DEV GIRLS</v>
      </c>
      <c r="K11" s="54">
        <v>2</v>
      </c>
      <c r="L11" s="54">
        <v>8</v>
      </c>
    </row>
    <row r="12" spans="1:27" ht="14.25" customHeight="1">
      <c r="A12" s="86" t="s">
        <v>700</v>
      </c>
      <c r="B12" s="52">
        <v>1</v>
      </c>
      <c r="C12" s="52" t="s">
        <v>1221</v>
      </c>
      <c r="D12" s="81"/>
      <c r="E12" s="79">
        <v>547</v>
      </c>
      <c r="F12" s="54" t="str">
        <f>+VLOOKUP(E12,Participants!$A$1:$F$1000,2,FALSE)</f>
        <v>Lexie Miller</v>
      </c>
      <c r="G12" s="54" t="str">
        <f>+VLOOKUP(E12,Participants!$A$1:$F$1000,4,FALSE)</f>
        <v>BFS</v>
      </c>
      <c r="H12" s="54" t="str">
        <f>+VLOOKUP(E12,Participants!$A$1:$F$1000,5,FALSE)</f>
        <v>F</v>
      </c>
      <c r="I12" s="54">
        <f>+VLOOKUP(E12,Participants!$A$1:$F$1000,3,FALSE)</f>
        <v>4</v>
      </c>
      <c r="J12" s="54" t="str">
        <f>+VLOOKUP(E12,Participants!$A$1:$G$1000,7,FALSE)</f>
        <v>DEV GIRLS</v>
      </c>
      <c r="K12" s="54">
        <v>3</v>
      </c>
      <c r="L12" s="54">
        <v>6</v>
      </c>
    </row>
    <row r="13" spans="1:27" ht="14.25" customHeight="1">
      <c r="A13" s="86" t="s">
        <v>700</v>
      </c>
      <c r="B13" s="52">
        <v>1</v>
      </c>
      <c r="C13" s="52" t="s">
        <v>1222</v>
      </c>
      <c r="D13" s="81"/>
      <c r="E13" s="79">
        <v>1443</v>
      </c>
      <c r="F13" s="54" t="str">
        <f>+VLOOKUP(E13,Participants!$A$1:$F$1000,2,FALSE)</f>
        <v>Isabella Krahe</v>
      </c>
      <c r="G13" s="54" t="str">
        <f>+VLOOKUP(E13,Participants!$A$1:$F$1000,4,FALSE)</f>
        <v>BCS</v>
      </c>
      <c r="H13" s="54" t="str">
        <f>+VLOOKUP(E13,Participants!$A$1:$F$1000,5,FALSE)</f>
        <v>F</v>
      </c>
      <c r="I13" s="54">
        <f>+VLOOKUP(E13,Participants!$A$1:$F$1000,3,FALSE)</f>
        <v>4</v>
      </c>
      <c r="J13" s="54" t="str">
        <f>+VLOOKUP(E13,Participants!$A$1:$G$1000,7,FALSE)</f>
        <v>DEV GIRLS</v>
      </c>
      <c r="K13" s="54">
        <v>4</v>
      </c>
      <c r="L13" s="54">
        <v>5</v>
      </c>
    </row>
    <row r="14" spans="1:27" ht="14.25" customHeight="1">
      <c r="A14" s="86" t="s">
        <v>700</v>
      </c>
      <c r="B14" s="52">
        <v>1</v>
      </c>
      <c r="C14" s="52" t="s">
        <v>1223</v>
      </c>
      <c r="D14" s="81"/>
      <c r="E14" s="74">
        <v>1012</v>
      </c>
      <c r="F14" s="54" t="str">
        <f>+VLOOKUP(E14,Participants!$A$1:$F$1000,2,FALSE)</f>
        <v>Nora Narwold</v>
      </c>
      <c r="G14" s="54" t="str">
        <f>+VLOOKUP(E14,Participants!$A$1:$F$1000,4,FALSE)</f>
        <v>KIL</v>
      </c>
      <c r="H14" s="54" t="str">
        <f>+VLOOKUP(E14,Participants!$A$1:$F$1000,5,FALSE)</f>
        <v xml:space="preserve">F </v>
      </c>
      <c r="I14" s="54">
        <f>+VLOOKUP(E14,Participants!$A$1:$F$1000,3,FALSE)</f>
        <v>4</v>
      </c>
      <c r="J14" s="54" t="str">
        <f>+VLOOKUP(E14,Participants!$A$1:$G$1000,7,FALSE)</f>
        <v>DEV GIRLS</v>
      </c>
      <c r="K14" s="54">
        <v>5</v>
      </c>
      <c r="L14" s="54">
        <v>4</v>
      </c>
    </row>
    <row r="15" spans="1:27" ht="14.25" customHeight="1">
      <c r="A15" s="86" t="s">
        <v>700</v>
      </c>
      <c r="B15" s="52">
        <v>1</v>
      </c>
      <c r="C15" s="52" t="s">
        <v>1224</v>
      </c>
      <c r="D15" s="81"/>
      <c r="E15" s="74">
        <v>531</v>
      </c>
      <c r="F15" s="54" t="str">
        <f>+VLOOKUP(E15,Participants!$A$1:$F$1000,2,FALSE)</f>
        <v>Mirabella Davison</v>
      </c>
      <c r="G15" s="54" t="str">
        <f>+VLOOKUP(E15,Participants!$A$1:$F$1000,4,FALSE)</f>
        <v>BFS</v>
      </c>
      <c r="H15" s="54" t="str">
        <f>+VLOOKUP(E15,Participants!$A$1:$F$1000,5,FALSE)</f>
        <v>F</v>
      </c>
      <c r="I15" s="54">
        <f>+VLOOKUP(E15,Participants!$A$1:$F$1000,3,FALSE)</f>
        <v>2</v>
      </c>
      <c r="J15" s="54" t="str">
        <f>+VLOOKUP(E15,Participants!$A$1:$G$1000,7,FALSE)</f>
        <v>DEV GIRLS</v>
      </c>
      <c r="K15" s="54">
        <v>6</v>
      </c>
      <c r="L15" s="54">
        <v>3</v>
      </c>
    </row>
    <row r="16" spans="1:27" ht="14.25" customHeight="1">
      <c r="A16" s="86" t="s">
        <v>700</v>
      </c>
      <c r="B16" s="52">
        <v>1</v>
      </c>
      <c r="C16" s="52" t="s">
        <v>1227</v>
      </c>
      <c r="D16" s="81"/>
      <c r="E16" s="79">
        <v>1007</v>
      </c>
      <c r="F16" s="54" t="str">
        <f>+VLOOKUP(E16,Participants!$A$1:$F$1000,2,FALSE)</f>
        <v>Lily Jackson</v>
      </c>
      <c r="G16" s="54" t="str">
        <f>+VLOOKUP(E16,Participants!$A$1:$F$1000,4,FALSE)</f>
        <v>KIL</v>
      </c>
      <c r="H16" s="54" t="str">
        <f>+VLOOKUP(E16,Participants!$A$1:$F$1000,5,FALSE)</f>
        <v xml:space="preserve">F </v>
      </c>
      <c r="I16" s="54">
        <f>+VLOOKUP(E16,Participants!$A$1:$F$1000,3,FALSE)</f>
        <v>3</v>
      </c>
      <c r="J16" s="54" t="str">
        <f>+VLOOKUP(E16,Participants!$A$1:$G$1000,7,FALSE)</f>
        <v>DEV GIRLS</v>
      </c>
      <c r="K16" s="54">
        <v>7</v>
      </c>
      <c r="L16" s="54">
        <v>2</v>
      </c>
    </row>
    <row r="17" spans="1:12" ht="14.25" customHeight="1">
      <c r="A17" s="86" t="s">
        <v>700</v>
      </c>
      <c r="B17" s="52">
        <v>1</v>
      </c>
      <c r="C17" s="52"/>
      <c r="D17" s="81"/>
      <c r="E17" s="79"/>
      <c r="F17" s="54" t="e">
        <f>+VLOOKUP(E17,Participants!$A$1:$F$1000,2,FALSE)</f>
        <v>#N/A</v>
      </c>
      <c r="G17" s="54" t="e">
        <f>+VLOOKUP(E17,Participants!$A$1:$F$1000,4,FALSE)</f>
        <v>#N/A</v>
      </c>
      <c r="H17" s="54" t="e">
        <f>+VLOOKUP(E17,Participants!$A$1:$F$1000,5,FALSE)</f>
        <v>#N/A</v>
      </c>
      <c r="I17" s="54" t="e">
        <f>+VLOOKUP(E17,Participants!$A$1:$F$1000,3,FALSE)</f>
        <v>#N/A</v>
      </c>
      <c r="J17" s="54" t="e">
        <f>+VLOOKUP(E17,Participants!$A$1:$G$1000,7,FALSE)</f>
        <v>#N/A</v>
      </c>
      <c r="K17" s="54"/>
      <c r="L17" s="54"/>
    </row>
    <row r="18" spans="1:12" ht="14.25" customHeight="1">
      <c r="A18" s="86" t="s">
        <v>700</v>
      </c>
      <c r="B18" s="52">
        <v>1</v>
      </c>
      <c r="C18" s="52" t="s">
        <v>1232</v>
      </c>
      <c r="D18" s="81"/>
      <c r="E18" s="79">
        <v>587</v>
      </c>
      <c r="F18" s="54" t="str">
        <f>+VLOOKUP(E18,Participants!$A$1:$F$1000,2,FALSE)</f>
        <v>Caroline Sell</v>
      </c>
      <c r="G18" s="54" t="str">
        <f>+VLOOKUP(E18,Participants!$A$1:$F$1000,4,FALSE)</f>
        <v>BFS</v>
      </c>
      <c r="H18" s="54" t="str">
        <f>+VLOOKUP(E18,Participants!$A$1:$F$1000,5,FALSE)</f>
        <v>F</v>
      </c>
      <c r="I18" s="54">
        <f>+VLOOKUP(E18,Participants!$A$1:$F$1000,3,FALSE)</f>
        <v>6</v>
      </c>
      <c r="J18" s="54" t="str">
        <f>+VLOOKUP(E18,Participants!$A$1:$G$1000,7,FALSE)</f>
        <v>JV GIRLS</v>
      </c>
      <c r="K18" s="54">
        <v>1</v>
      </c>
      <c r="L18" s="54">
        <v>10</v>
      </c>
    </row>
    <row r="19" spans="1:12" ht="14.25" customHeight="1">
      <c r="A19" s="86" t="s">
        <v>700</v>
      </c>
      <c r="B19" s="52">
        <v>1</v>
      </c>
      <c r="C19" s="52" t="s">
        <v>1234</v>
      </c>
      <c r="D19" s="81"/>
      <c r="E19" s="79">
        <v>211</v>
      </c>
      <c r="F19" s="54" t="str">
        <f>+VLOOKUP(E19,Participants!$A$1:$F$1000,2,FALSE)</f>
        <v>Madison Fellin</v>
      </c>
      <c r="G19" s="54" t="str">
        <f>+VLOOKUP(E19,Participants!$A$1:$F$1000,4,FALSE)</f>
        <v>AMA</v>
      </c>
      <c r="H19" s="54" t="str">
        <f>+VLOOKUP(E19,Participants!$A$1:$F$1000,5,FALSE)</f>
        <v>F</v>
      </c>
      <c r="I19" s="54">
        <f>+VLOOKUP(E19,Participants!$A$1:$F$1000,3,FALSE)</f>
        <v>6</v>
      </c>
      <c r="J19" s="54" t="str">
        <f>+VLOOKUP(E19,Participants!$A$1:$G$1000,7,FALSE)</f>
        <v>JV GIRLS</v>
      </c>
      <c r="K19" s="54">
        <v>2</v>
      </c>
      <c r="L19" s="54">
        <v>8</v>
      </c>
    </row>
    <row r="20" spans="1:12" ht="14.25" customHeight="1">
      <c r="A20" s="86" t="s">
        <v>700</v>
      </c>
      <c r="B20" s="51">
        <v>2</v>
      </c>
      <c r="C20" s="51" t="s">
        <v>1241</v>
      </c>
      <c r="D20" s="76"/>
      <c r="E20" s="74">
        <v>1457</v>
      </c>
      <c r="F20" s="54" t="str">
        <f>+VLOOKUP(E20,Participants!$A$1:$F$1000,2,FALSE)</f>
        <v>Kendall Stewart</v>
      </c>
      <c r="G20" s="54" t="str">
        <f>+VLOOKUP(E20,Participants!$A$1:$F$1000,4,FALSE)</f>
        <v>BCS</v>
      </c>
      <c r="H20" s="54" t="str">
        <f>+VLOOKUP(E20,Participants!$A$1:$F$1000,5,FALSE)</f>
        <v>F</v>
      </c>
      <c r="I20" s="54">
        <f>+VLOOKUP(E20,Participants!$A$1:$F$1000,3,FALSE)</f>
        <v>6</v>
      </c>
      <c r="J20" s="54" t="str">
        <f>+VLOOKUP(E20,Participants!$A$1:$G$1000,7,FALSE)</f>
        <v>JV GIRLS</v>
      </c>
      <c r="K20" s="50">
        <v>3</v>
      </c>
      <c r="L20" s="50">
        <v>6</v>
      </c>
    </row>
    <row r="21" spans="1:12" ht="14.25" customHeight="1">
      <c r="A21" s="86" t="s">
        <v>700</v>
      </c>
      <c r="B21" s="52">
        <v>1</v>
      </c>
      <c r="C21" s="52" t="s">
        <v>1238</v>
      </c>
      <c r="D21" s="81"/>
      <c r="E21" s="79">
        <v>452</v>
      </c>
      <c r="F21" s="54" t="str">
        <f>+VLOOKUP(E21,Participants!$A$1:$F$1000,2,FALSE)</f>
        <v>Lexi Pearce</v>
      </c>
      <c r="G21" s="54" t="str">
        <f>+VLOOKUP(E21,Participants!$A$1:$F$1000,4,FALSE)</f>
        <v>STT</v>
      </c>
      <c r="H21" s="54" t="str">
        <f>+VLOOKUP(E21,Participants!$A$1:$F$1000,5,FALSE)</f>
        <v xml:space="preserve">F </v>
      </c>
      <c r="I21" s="54">
        <f>+VLOOKUP(E21,Participants!$A$1:$F$1000,3,FALSE)</f>
        <v>5</v>
      </c>
      <c r="J21" s="54" t="str">
        <f>+VLOOKUP(E21,Participants!$A$1:$G$1000,7,FALSE)</f>
        <v>JV GIRLS</v>
      </c>
      <c r="K21" s="54">
        <v>4</v>
      </c>
      <c r="L21" s="54">
        <v>5</v>
      </c>
    </row>
    <row r="22" spans="1:12" ht="14.25" customHeight="1">
      <c r="A22" s="86" t="s">
        <v>700</v>
      </c>
      <c r="B22" s="51">
        <v>2</v>
      </c>
      <c r="C22" s="51" t="s">
        <v>1243</v>
      </c>
      <c r="D22" s="76"/>
      <c r="E22" s="74">
        <v>1041</v>
      </c>
      <c r="F22" s="54" t="str">
        <f>+VLOOKUP(E22,Participants!$A$1:$F$1000,2,FALSE)</f>
        <v>Anna Morris</v>
      </c>
      <c r="G22" s="54" t="str">
        <f>+VLOOKUP(E22,Participants!$A$1:$F$1000,4,FALSE)</f>
        <v>KIL</v>
      </c>
      <c r="H22" s="54" t="str">
        <f>+VLOOKUP(E22,Participants!$A$1:$F$1000,5,FALSE)</f>
        <v xml:space="preserve">F </v>
      </c>
      <c r="I22" s="54">
        <f>+VLOOKUP(E22,Participants!$A$1:$F$1000,3,FALSE)</f>
        <v>6</v>
      </c>
      <c r="J22" s="54" t="str">
        <f>+VLOOKUP(E22,Participants!$A$1:$G$1000,7,FALSE)</f>
        <v>JV GIRLS</v>
      </c>
      <c r="K22" s="50">
        <v>5</v>
      </c>
      <c r="L22" s="50">
        <v>4</v>
      </c>
    </row>
    <row r="23" spans="1:12" ht="14.25" customHeight="1">
      <c r="A23" s="86" t="s">
        <v>700</v>
      </c>
      <c r="B23" s="51">
        <v>2</v>
      </c>
      <c r="C23" s="51" t="s">
        <v>1245</v>
      </c>
      <c r="D23" s="76"/>
      <c r="E23" s="74">
        <v>1029</v>
      </c>
      <c r="F23" s="54" t="str">
        <f>+VLOOKUP(E23,Participants!$A$1:$F$1000,2,FALSE)</f>
        <v>Isabella Montinola</v>
      </c>
      <c r="G23" s="54" t="str">
        <f>+VLOOKUP(E23,Participants!$A$1:$F$1000,4,FALSE)</f>
        <v>KIL</v>
      </c>
      <c r="H23" s="54" t="str">
        <f>+VLOOKUP(E23,Participants!$A$1:$F$1000,5,FALSE)</f>
        <v xml:space="preserve">F </v>
      </c>
      <c r="I23" s="54">
        <f>+VLOOKUP(E23,Participants!$A$1:$F$1000,3,FALSE)</f>
        <v>5</v>
      </c>
      <c r="J23" s="54" t="str">
        <f>+VLOOKUP(E23,Participants!$A$1:$G$1000,7,FALSE)</f>
        <v>JV GIRLS</v>
      </c>
      <c r="K23" s="50">
        <v>6</v>
      </c>
      <c r="L23" s="50">
        <v>3</v>
      </c>
    </row>
    <row r="24" spans="1:12" ht="14.25" customHeight="1">
      <c r="A24" s="86"/>
      <c r="B24" s="51"/>
      <c r="C24" s="51"/>
      <c r="D24" s="76"/>
      <c r="E24" s="74"/>
      <c r="F24" s="54"/>
      <c r="G24" s="54"/>
      <c r="H24" s="54"/>
      <c r="I24" s="54"/>
      <c r="J24" s="54"/>
      <c r="K24" s="50"/>
      <c r="L24" s="50"/>
    </row>
    <row r="25" spans="1:12" ht="14.25" customHeight="1">
      <c r="A25" s="86" t="s">
        <v>700</v>
      </c>
      <c r="B25" s="52">
        <v>1</v>
      </c>
      <c r="C25" s="52" t="s">
        <v>1230</v>
      </c>
      <c r="D25" s="81"/>
      <c r="E25" s="79">
        <v>1050</v>
      </c>
      <c r="F25" s="54" t="str">
        <f>+VLOOKUP(E25,Participants!$A$1:$F$1000,2,FALSE)</f>
        <v>Jack Croft</v>
      </c>
      <c r="G25" s="54" t="str">
        <f>+VLOOKUP(E25,Participants!$A$1:$F$1000,4,FALSE)</f>
        <v>KIL</v>
      </c>
      <c r="H25" s="54" t="str">
        <f>+VLOOKUP(E25,Participants!$A$1:$F$1000,5,FALSE)</f>
        <v>M</v>
      </c>
      <c r="I25" s="54">
        <f>+VLOOKUP(E25,Participants!$A$1:$F$1000,3,FALSE)</f>
        <v>5</v>
      </c>
      <c r="J25" s="54" t="str">
        <f>+VLOOKUP(E25,Participants!$A$1:$G$1000,7,FALSE)</f>
        <v>JV BOYS</v>
      </c>
      <c r="K25" s="54">
        <v>1</v>
      </c>
      <c r="L25" s="54">
        <v>10</v>
      </c>
    </row>
    <row r="26" spans="1:12" ht="14.25" customHeight="1">
      <c r="A26" s="86" t="s">
        <v>700</v>
      </c>
      <c r="B26" s="53">
        <v>1</v>
      </c>
      <c r="C26" s="53" t="s">
        <v>1231</v>
      </c>
      <c r="D26" s="81"/>
      <c r="E26" s="79">
        <v>595</v>
      </c>
      <c r="F26" s="54" t="str">
        <f>+VLOOKUP(E26,Participants!$A$1:$F$1000,2,FALSE)</f>
        <v>Jack Davison</v>
      </c>
      <c r="G26" s="54" t="str">
        <f>+VLOOKUP(E26,Participants!$A$1:$F$1000,4,FALSE)</f>
        <v>BFS</v>
      </c>
      <c r="H26" s="54" t="str">
        <f>+VLOOKUP(E26,Participants!$A$1:$F$1000,5,FALSE)</f>
        <v>M</v>
      </c>
      <c r="I26" s="54">
        <f>+VLOOKUP(E26,Participants!$A$1:$F$1000,3,FALSE)</f>
        <v>6</v>
      </c>
      <c r="J26" s="54" t="str">
        <f>+VLOOKUP(E26,Participants!$A$1:$G$1000,7,FALSE)</f>
        <v>JV BOYS</v>
      </c>
      <c r="K26" s="54">
        <v>2</v>
      </c>
      <c r="L26" s="54">
        <v>8</v>
      </c>
    </row>
    <row r="27" spans="1:12" ht="14.25" customHeight="1">
      <c r="A27" s="86" t="s">
        <v>700</v>
      </c>
      <c r="B27" s="52">
        <v>1</v>
      </c>
      <c r="C27" s="52" t="s">
        <v>1233</v>
      </c>
      <c r="D27" s="81"/>
      <c r="E27" s="79">
        <v>1052</v>
      </c>
      <c r="F27" s="54" t="str">
        <f>+VLOOKUP(E27,Participants!$A$1:$F$1000,2,FALSE)</f>
        <v>Jack Steineman</v>
      </c>
      <c r="G27" s="54" t="str">
        <f>+VLOOKUP(E27,Participants!$A$1:$F$1000,4,FALSE)</f>
        <v>KIL</v>
      </c>
      <c r="H27" s="54" t="str">
        <f>+VLOOKUP(E27,Participants!$A$1:$F$1000,5,FALSE)</f>
        <v>M</v>
      </c>
      <c r="I27" s="54">
        <f>+VLOOKUP(E27,Participants!$A$1:$F$1000,3,FALSE)</f>
        <v>6</v>
      </c>
      <c r="J27" s="54" t="str">
        <f>+VLOOKUP(E27,Participants!$A$1:$G$1000,7,FALSE)</f>
        <v>JV BOYS</v>
      </c>
      <c r="K27" s="54">
        <v>3</v>
      </c>
      <c r="L27" s="54">
        <v>6</v>
      </c>
    </row>
    <row r="28" spans="1:12" ht="14.25" customHeight="1">
      <c r="A28" s="89" t="s">
        <v>700</v>
      </c>
      <c r="B28" s="53">
        <v>1</v>
      </c>
      <c r="C28" s="53" t="s">
        <v>1235</v>
      </c>
      <c r="D28" s="81"/>
      <c r="E28" s="79">
        <v>417</v>
      </c>
      <c r="F28" s="54" t="str">
        <f>+VLOOKUP(E28,Participants!$A$1:$F$1000,2,FALSE)</f>
        <v>Beau Peterson</v>
      </c>
      <c r="G28" s="54" t="str">
        <f>+VLOOKUP(E28,Participants!$A$1:$F$1000,4,FALSE)</f>
        <v>STT</v>
      </c>
      <c r="H28" s="54" t="str">
        <f>+VLOOKUP(E28,Participants!$A$1:$F$1000,5,FALSE)</f>
        <v>M</v>
      </c>
      <c r="I28" s="54">
        <f>+VLOOKUP(E28,Participants!$A$1:$F$1000,3,FALSE)</f>
        <v>5</v>
      </c>
      <c r="J28" s="54" t="str">
        <f>+VLOOKUP(E28,Participants!$A$1:$G$1000,7,FALSE)</f>
        <v>JV BOYS</v>
      </c>
      <c r="K28" s="54">
        <v>4</v>
      </c>
      <c r="L28" s="54">
        <v>5</v>
      </c>
    </row>
    <row r="29" spans="1:12" ht="14.25" customHeight="1">
      <c r="A29" s="86" t="s">
        <v>700</v>
      </c>
      <c r="B29" s="187">
        <v>1</v>
      </c>
      <c r="C29" s="187" t="s">
        <v>1236</v>
      </c>
      <c r="D29" s="190"/>
      <c r="E29" s="191">
        <v>484</v>
      </c>
      <c r="F29" s="189" t="str">
        <f>+VLOOKUP(E29,Participants!$A$1:$F$1000,2,FALSE)</f>
        <v>Reeve Flotta</v>
      </c>
      <c r="G29" s="189" t="str">
        <f>+VLOOKUP(E29,Participants!$A$1:$F$1000,4,FALSE)</f>
        <v>STT</v>
      </c>
      <c r="H29" s="189" t="str">
        <f>+VLOOKUP(E29,Participants!$A$1:$F$1000,5,FALSE)</f>
        <v>M</v>
      </c>
      <c r="I29" s="189">
        <f>+VLOOKUP(E29,Participants!$A$1:$F$1000,3,FALSE)</f>
        <v>6</v>
      </c>
      <c r="J29" s="189" t="str">
        <f>+VLOOKUP(E29,Participants!$A$1:$G$1000,7,FALSE)</f>
        <v>JV BOYS</v>
      </c>
      <c r="K29" s="189">
        <v>5</v>
      </c>
      <c r="L29" s="189">
        <v>4</v>
      </c>
    </row>
    <row r="30" spans="1:12" ht="14.25" customHeight="1">
      <c r="A30" s="89" t="s">
        <v>700</v>
      </c>
      <c r="B30" s="53">
        <v>1</v>
      </c>
      <c r="C30" s="53" t="s">
        <v>1237</v>
      </c>
      <c r="D30" s="81"/>
      <c r="E30" s="79">
        <v>184</v>
      </c>
      <c r="F30" s="54" t="str">
        <f>+VLOOKUP(E30,Participants!$A$1:$F$1000,2,FALSE)</f>
        <v>Alexander Fellin</v>
      </c>
      <c r="G30" s="54" t="str">
        <f>+VLOOKUP(E30,Participants!$A$1:$F$1000,4,FALSE)</f>
        <v>AMA</v>
      </c>
      <c r="H30" s="54" t="str">
        <f>+VLOOKUP(E30,Participants!$A$1:$F$1000,5,FALSE)</f>
        <v>M</v>
      </c>
      <c r="I30" s="54">
        <f>+VLOOKUP(E30,Participants!$A$1:$F$1000,3,FALSE)</f>
        <v>6</v>
      </c>
      <c r="J30" s="54" t="str">
        <f>+VLOOKUP(E30,Participants!$A$1:$G$1000,7,FALSE)</f>
        <v>JV BOYS</v>
      </c>
      <c r="K30" s="54">
        <v>6</v>
      </c>
      <c r="L30" s="54">
        <v>3</v>
      </c>
    </row>
    <row r="31" spans="1:12" ht="14.25" customHeight="1">
      <c r="A31" s="89" t="s">
        <v>700</v>
      </c>
      <c r="B31" s="53">
        <v>1</v>
      </c>
      <c r="C31" s="53" t="s">
        <v>1240</v>
      </c>
      <c r="D31" s="81"/>
      <c r="E31" s="79">
        <v>196</v>
      </c>
      <c r="F31" s="54" t="str">
        <f>+VLOOKUP(E31,Participants!$A$1:$F$1000,2,FALSE)</f>
        <v>John Pensock</v>
      </c>
      <c r="G31" s="54" t="str">
        <f>+VLOOKUP(E31,Participants!$A$1:$F$1000,4,FALSE)</f>
        <v>AMA</v>
      </c>
      <c r="H31" s="54" t="str">
        <f>+VLOOKUP(E31,Participants!$A$1:$F$1000,5,FALSE)</f>
        <v>M</v>
      </c>
      <c r="I31" s="54">
        <f>+VLOOKUP(E31,Participants!$A$1:$F$1000,3,FALSE)</f>
        <v>6</v>
      </c>
      <c r="J31" s="54" t="str">
        <f>+VLOOKUP(E31,Participants!$A$1:$G$1000,7,FALSE)</f>
        <v>JV BOYS</v>
      </c>
      <c r="K31" s="54">
        <v>7</v>
      </c>
      <c r="L31" s="54">
        <v>2</v>
      </c>
    </row>
    <row r="32" spans="1:12" ht="14.25" customHeight="1">
      <c r="A32" s="89" t="s">
        <v>700</v>
      </c>
      <c r="B32" s="48">
        <v>2</v>
      </c>
      <c r="C32" s="48" t="s">
        <v>1242</v>
      </c>
      <c r="D32" s="76"/>
      <c r="E32" s="74">
        <v>1456</v>
      </c>
      <c r="F32" s="54" t="str">
        <f>+VLOOKUP(E32,Participants!$A$1:$F$1000,2,FALSE)</f>
        <v>Drew Weifenbaugh</v>
      </c>
      <c r="G32" s="54" t="str">
        <f>+VLOOKUP(E32,Participants!$A$1:$F$1000,4,FALSE)</f>
        <v>BCS</v>
      </c>
      <c r="H32" s="54" t="str">
        <f>+VLOOKUP(E32,Participants!$A$1:$F$1000,5,FALSE)</f>
        <v>M</v>
      </c>
      <c r="I32" s="54">
        <f>+VLOOKUP(E32,Participants!$A$1:$F$1000,3,FALSE)</f>
        <v>6</v>
      </c>
      <c r="J32" s="54" t="str">
        <f>+VLOOKUP(E32,Participants!$A$1:$G$1000,7,FALSE)</f>
        <v>JV BOYS</v>
      </c>
      <c r="K32" s="54">
        <f t="shared" ref="K32:K33" si="0">K31+1</f>
        <v>8</v>
      </c>
      <c r="L32" s="50">
        <v>1</v>
      </c>
    </row>
    <row r="33" spans="1:12" ht="14.25" customHeight="1">
      <c r="A33" s="89" t="s">
        <v>700</v>
      </c>
      <c r="B33" s="48">
        <v>2</v>
      </c>
      <c r="C33" s="48" t="s">
        <v>1244</v>
      </c>
      <c r="D33" s="76"/>
      <c r="E33" s="74">
        <v>1449</v>
      </c>
      <c r="F33" s="54" t="str">
        <f>+VLOOKUP(E33,Participants!$A$1:$F$1000,2,FALSE)</f>
        <v>Wyatt Adley</v>
      </c>
      <c r="G33" s="54" t="str">
        <f>+VLOOKUP(E33,Participants!$A$1:$F$1000,4,FALSE)</f>
        <v>BCS</v>
      </c>
      <c r="H33" s="54" t="str">
        <f>+VLOOKUP(E33,Participants!$A$1:$F$1000,5,FALSE)</f>
        <v>M</v>
      </c>
      <c r="I33" s="54">
        <f>+VLOOKUP(E33,Participants!$A$1:$F$1000,3,FALSE)</f>
        <v>5</v>
      </c>
      <c r="J33" s="54" t="str">
        <f>+VLOOKUP(E33,Participants!$A$1:$G$1000,7,FALSE)</f>
        <v>JV BOYS</v>
      </c>
      <c r="K33" s="54">
        <f t="shared" si="0"/>
        <v>9</v>
      </c>
      <c r="L33" s="50"/>
    </row>
    <row r="34" spans="1:12" ht="14.25" customHeight="1">
      <c r="A34" s="89" t="s">
        <v>700</v>
      </c>
      <c r="B34" s="48">
        <v>2</v>
      </c>
      <c r="C34" s="48"/>
      <c r="D34" s="76"/>
      <c r="E34" s="74"/>
      <c r="F34" s="54" t="e">
        <f>+VLOOKUP(E34,Participants!$A$1:$F$1000,2,FALSE)</f>
        <v>#N/A</v>
      </c>
      <c r="G34" s="54" t="e">
        <f>+VLOOKUP(E34,Participants!$A$1:$F$1000,4,FALSE)</f>
        <v>#N/A</v>
      </c>
      <c r="H34" s="54" t="e">
        <f>+VLOOKUP(E34,Participants!$A$1:$F$1000,5,FALSE)</f>
        <v>#N/A</v>
      </c>
      <c r="I34" s="54" t="e">
        <f>+VLOOKUP(E34,Participants!$A$1:$F$1000,3,FALSE)</f>
        <v>#N/A</v>
      </c>
      <c r="J34" s="54" t="e">
        <f>+VLOOKUP(E34,Participants!$A$1:$G$1000,7,FALSE)</f>
        <v>#N/A</v>
      </c>
      <c r="K34" s="50"/>
      <c r="L34" s="50"/>
    </row>
    <row r="35" spans="1:12" ht="14.25" customHeight="1">
      <c r="A35" s="89" t="s">
        <v>700</v>
      </c>
      <c r="B35" s="48">
        <v>2</v>
      </c>
      <c r="C35" s="48" t="s">
        <v>1246</v>
      </c>
      <c r="D35" s="76"/>
      <c r="E35" s="74">
        <v>230</v>
      </c>
      <c r="F35" s="54" t="str">
        <f>+VLOOKUP(E35,Participants!$A$1:$F$1000,2,FALSE)</f>
        <v>Bruce Goodman</v>
      </c>
      <c r="G35" s="54" t="str">
        <f>+VLOOKUP(E35,Participants!$A$1:$F$1000,4,FALSE)</f>
        <v>AMA</v>
      </c>
      <c r="H35" s="54" t="str">
        <f>+VLOOKUP(E35,Participants!$A$1:$F$1000,5,FALSE)</f>
        <v>M</v>
      </c>
      <c r="I35" s="54">
        <f>+VLOOKUP(E35,Participants!$A$1:$F$1000,3,FALSE)</f>
        <v>8</v>
      </c>
      <c r="J35" s="54" t="str">
        <f>+VLOOKUP(E35,Participants!$A$1:$G$1000,7,FALSE)</f>
        <v>VARSITY BOYS</v>
      </c>
      <c r="K35" s="50">
        <v>1</v>
      </c>
      <c r="L35" s="50">
        <v>10</v>
      </c>
    </row>
    <row r="36" spans="1:12" ht="14.25" customHeight="1">
      <c r="A36" s="89" t="s">
        <v>700</v>
      </c>
      <c r="B36" s="48">
        <v>2</v>
      </c>
      <c r="C36" s="48" t="s">
        <v>1247</v>
      </c>
      <c r="D36" s="76"/>
      <c r="E36" s="74">
        <v>1459</v>
      </c>
      <c r="F36" s="54" t="str">
        <f>+VLOOKUP(E36,Participants!$A$1:$F$1000,2,FALSE)</f>
        <v>Brendan Eicher</v>
      </c>
      <c r="G36" s="54" t="str">
        <f>+VLOOKUP(E36,Participants!$A$1:$F$1000,4,FALSE)</f>
        <v>BCS</v>
      </c>
      <c r="H36" s="54" t="str">
        <f>+VLOOKUP(E36,Participants!$A$1:$F$1000,5,FALSE)</f>
        <v>M</v>
      </c>
      <c r="I36" s="54">
        <f>+VLOOKUP(E36,Participants!$A$1:$F$1000,3,FALSE)</f>
        <v>7</v>
      </c>
      <c r="J36" s="54" t="str">
        <f>+VLOOKUP(E36,Participants!$A$1:$G$1000,7,FALSE)</f>
        <v>VARSITY BOYS</v>
      </c>
      <c r="K36" s="50">
        <v>2</v>
      </c>
      <c r="L36" s="50">
        <v>8</v>
      </c>
    </row>
    <row r="37" spans="1:12" ht="14.25" customHeight="1">
      <c r="A37" s="89" t="s">
        <v>700</v>
      </c>
      <c r="B37" s="48">
        <v>2</v>
      </c>
      <c r="C37" s="48" t="s">
        <v>1250</v>
      </c>
      <c r="D37" s="76"/>
      <c r="E37" s="74">
        <v>986</v>
      </c>
      <c r="F37" s="54" t="str">
        <f>+VLOOKUP(E37,Participants!$A$1:$F$1000,2,FALSE)</f>
        <v>Nicklas Graper</v>
      </c>
      <c r="G37" s="54" t="str">
        <f>+VLOOKUP(E37,Participants!$A$1:$F$1000,4,FALSE)</f>
        <v>BTA</v>
      </c>
      <c r="H37" s="54" t="str">
        <f>+VLOOKUP(E37,Participants!$A$1:$F$1000,5,FALSE)</f>
        <v>M</v>
      </c>
      <c r="I37" s="54">
        <f>+VLOOKUP(E37,Participants!$A$1:$F$1000,3,FALSE)</f>
        <v>8</v>
      </c>
      <c r="J37" s="54" t="str">
        <f>+VLOOKUP(E37,Participants!$A$1:$G$1000,7,FALSE)</f>
        <v>VARSITY BOYS</v>
      </c>
      <c r="K37" s="50">
        <v>3</v>
      </c>
      <c r="L37" s="50">
        <v>6</v>
      </c>
    </row>
    <row r="38" spans="1:12" ht="14.25" customHeight="1">
      <c r="A38" s="89" t="s">
        <v>700</v>
      </c>
      <c r="B38" s="48">
        <v>2</v>
      </c>
      <c r="C38" s="48" t="s">
        <v>1251</v>
      </c>
      <c r="D38" s="76"/>
      <c r="E38" s="74">
        <v>609</v>
      </c>
      <c r="F38" s="54" t="str">
        <f>+VLOOKUP(E38,Participants!$A$1:$F$1000,2,FALSE)</f>
        <v>Austin Arendosh</v>
      </c>
      <c r="G38" s="54" t="str">
        <f>+VLOOKUP(E38,Participants!$A$1:$F$1000,4,FALSE)</f>
        <v>BFS</v>
      </c>
      <c r="H38" s="54" t="str">
        <f>+VLOOKUP(E38,Participants!$A$1:$F$1000,5,FALSE)</f>
        <v>M</v>
      </c>
      <c r="I38" s="54">
        <f>+VLOOKUP(E38,Participants!$A$1:$F$1000,3,FALSE)</f>
        <v>7</v>
      </c>
      <c r="J38" s="54" t="str">
        <f>+VLOOKUP(E38,Participants!$A$1:$G$1000,7,FALSE)</f>
        <v>VARSITY BOYS</v>
      </c>
      <c r="K38" s="50">
        <v>4</v>
      </c>
      <c r="L38" s="50">
        <v>5</v>
      </c>
    </row>
    <row r="39" spans="1:12" ht="14.25" customHeight="1">
      <c r="A39" s="89" t="s">
        <v>700</v>
      </c>
      <c r="B39" s="48">
        <v>2</v>
      </c>
      <c r="C39" s="48" t="s">
        <v>1253</v>
      </c>
      <c r="D39" s="76"/>
      <c r="E39" s="74">
        <v>1082</v>
      </c>
      <c r="F39" s="54" t="str">
        <f>+VLOOKUP(E39,Participants!$A$1:$F$1000,2,FALSE)</f>
        <v>Brady Wilson</v>
      </c>
      <c r="G39" s="54" t="str">
        <f>+VLOOKUP(E39,Participants!$A$1:$F$1000,4,FALSE)</f>
        <v>KIL</v>
      </c>
      <c r="H39" s="54" t="str">
        <f>+VLOOKUP(E39,Participants!$A$1:$F$1000,5,FALSE)</f>
        <v>M</v>
      </c>
      <c r="I39" s="54">
        <f>+VLOOKUP(E39,Participants!$A$1:$F$1000,3,FALSE)</f>
        <v>7</v>
      </c>
      <c r="J39" s="54" t="str">
        <f>+VLOOKUP(E39,Participants!$A$1:$G$1000,7,FALSE)</f>
        <v>VARSITY BOYS</v>
      </c>
      <c r="K39" s="50">
        <v>5</v>
      </c>
      <c r="L39" s="50">
        <v>4</v>
      </c>
    </row>
    <row r="40" spans="1:12" ht="14.25" customHeight="1">
      <c r="A40" s="89" t="s">
        <v>700</v>
      </c>
      <c r="B40" s="48">
        <v>2</v>
      </c>
      <c r="C40" s="48" t="s">
        <v>1256</v>
      </c>
      <c r="D40" s="76"/>
      <c r="E40" s="74">
        <v>1087</v>
      </c>
      <c r="F40" s="54" t="str">
        <f>+VLOOKUP(E40,Participants!$A$1:$F$1000,2,FALSE)</f>
        <v>Vinny Cersosimo</v>
      </c>
      <c r="G40" s="54" t="str">
        <f>+VLOOKUP(E40,Participants!$A$1:$F$1000,4,FALSE)</f>
        <v>KIL</v>
      </c>
      <c r="H40" s="54" t="str">
        <f>+VLOOKUP(E40,Participants!$A$1:$F$1000,5,FALSE)</f>
        <v>M</v>
      </c>
      <c r="I40" s="54">
        <f>+VLOOKUP(E40,Participants!$A$1:$F$1000,3,FALSE)</f>
        <v>7</v>
      </c>
      <c r="J40" s="54" t="str">
        <f>+VLOOKUP(E40,Participants!$A$1:$G$1000,7,FALSE)</f>
        <v>VARSITY BOYS</v>
      </c>
      <c r="K40" s="50">
        <v>6</v>
      </c>
      <c r="L40" s="50">
        <v>3</v>
      </c>
    </row>
    <row r="41" spans="1:12" ht="14.25" customHeight="1">
      <c r="A41" s="89" t="s">
        <v>700</v>
      </c>
      <c r="B41" s="48">
        <v>2</v>
      </c>
      <c r="C41" s="48" t="s">
        <v>1257</v>
      </c>
      <c r="D41" s="76"/>
      <c r="E41" s="74">
        <v>1077</v>
      </c>
      <c r="F41" s="54" t="str">
        <f>+VLOOKUP(E41,Participants!$A$1:$F$1000,2,FALSE)</f>
        <v>Jeremy Lichtenwalter</v>
      </c>
      <c r="G41" s="54" t="str">
        <f>+VLOOKUP(E41,Participants!$A$1:$F$1000,4,FALSE)</f>
        <v>KIL</v>
      </c>
      <c r="H41" s="54" t="str">
        <f>+VLOOKUP(E41,Participants!$A$1:$F$1000,5,FALSE)</f>
        <v>M</v>
      </c>
      <c r="I41" s="54">
        <f>+VLOOKUP(E41,Participants!$A$1:$F$1000,3,FALSE)</f>
        <v>7</v>
      </c>
      <c r="J41" s="54" t="str">
        <f>+VLOOKUP(E41,Participants!$A$1:$G$1000,7,FALSE)</f>
        <v>VARSITY BOYS</v>
      </c>
      <c r="K41" s="50">
        <v>7</v>
      </c>
      <c r="L41" s="50">
        <v>2</v>
      </c>
    </row>
    <row r="42" spans="1:12" ht="14.25" customHeight="1">
      <c r="A42" s="89"/>
      <c r="B42" s="51"/>
      <c r="C42" s="51"/>
      <c r="D42" s="76"/>
      <c r="E42" s="74"/>
      <c r="F42" s="54"/>
      <c r="G42" s="54"/>
      <c r="H42" s="54"/>
      <c r="I42" s="54"/>
      <c r="J42" s="54"/>
      <c r="K42" s="50"/>
      <c r="L42" s="50"/>
    </row>
    <row r="43" spans="1:12" ht="14.25" customHeight="1">
      <c r="A43" s="89" t="s">
        <v>700</v>
      </c>
      <c r="B43" s="48">
        <v>2</v>
      </c>
      <c r="C43" s="48" t="s">
        <v>1248</v>
      </c>
      <c r="D43" s="76"/>
      <c r="E43" s="74">
        <v>1070</v>
      </c>
      <c r="F43" s="54" t="str">
        <f>+VLOOKUP(E43,Participants!$A$1:$F$1000,2,FALSE)</f>
        <v>Madeline Meeuf</v>
      </c>
      <c r="G43" s="54" t="str">
        <f>+VLOOKUP(E43,Participants!$A$1:$F$1000,4,FALSE)</f>
        <v>KIL</v>
      </c>
      <c r="H43" s="54" t="str">
        <f>+VLOOKUP(E43,Participants!$A$1:$F$1000,5,FALSE)</f>
        <v xml:space="preserve">F </v>
      </c>
      <c r="I43" s="54">
        <f>+VLOOKUP(E43,Participants!$A$1:$F$1000,3,FALSE)</f>
        <v>8</v>
      </c>
      <c r="J43" s="54" t="str">
        <f>+VLOOKUP(E43,Participants!$A$1:$G$1000,7,FALSE)</f>
        <v>VARSITY GIRLS</v>
      </c>
      <c r="K43" s="50">
        <v>1</v>
      </c>
      <c r="L43" s="50">
        <v>10</v>
      </c>
    </row>
    <row r="44" spans="1:12" ht="14.25" customHeight="1">
      <c r="A44" s="89" t="s">
        <v>700</v>
      </c>
      <c r="B44" s="48">
        <v>2</v>
      </c>
      <c r="C44" s="48" t="s">
        <v>1249</v>
      </c>
      <c r="D44" s="76"/>
      <c r="E44" s="74">
        <v>250</v>
      </c>
      <c r="F44" s="54" t="str">
        <f>+VLOOKUP(E44,Participants!$A$1:$F$1000,2,FALSE)</f>
        <v>Evelyn Smith</v>
      </c>
      <c r="G44" s="54" t="str">
        <f>+VLOOKUP(E44,Participants!$A$1:$F$1000,4,FALSE)</f>
        <v>AMA</v>
      </c>
      <c r="H44" s="54" t="str">
        <f>+VLOOKUP(E44,Participants!$A$1:$F$1000,5,FALSE)</f>
        <v>F</v>
      </c>
      <c r="I44" s="54">
        <f>+VLOOKUP(E44,Participants!$A$1:$F$1000,3,FALSE)</f>
        <v>8</v>
      </c>
      <c r="J44" s="54" t="str">
        <f>+VLOOKUP(E44,Participants!$A$1:$G$1000,7,FALSE)</f>
        <v>VARSITY GIRLS</v>
      </c>
      <c r="K44" s="50">
        <v>2</v>
      </c>
      <c r="L44" s="50">
        <v>8</v>
      </c>
    </row>
    <row r="45" spans="1:12" ht="14.25" customHeight="1">
      <c r="A45" s="89" t="s">
        <v>700</v>
      </c>
      <c r="B45" s="48">
        <v>2</v>
      </c>
      <c r="C45" s="48" t="s">
        <v>1252</v>
      </c>
      <c r="D45" s="76"/>
      <c r="E45" s="74">
        <v>603</v>
      </c>
      <c r="F45" s="54" t="str">
        <f>+VLOOKUP(E45,Participants!$A$1:$F$1000,2,FALSE)</f>
        <v>Chloe Karsman</v>
      </c>
      <c r="G45" s="54" t="str">
        <f>+VLOOKUP(E45,Participants!$A$1:$F$1000,4,FALSE)</f>
        <v>BFS</v>
      </c>
      <c r="H45" s="54" t="str">
        <f>+VLOOKUP(E45,Participants!$A$1:$F$1000,5,FALSE)</f>
        <v>F</v>
      </c>
      <c r="I45" s="54">
        <f>+VLOOKUP(E45,Participants!$A$1:$F$1000,3,FALSE)</f>
        <v>8</v>
      </c>
      <c r="J45" s="54" t="str">
        <f>+VLOOKUP(E45,Participants!$A$1:$G$1000,7,FALSE)</f>
        <v>VARSITY GIRLS</v>
      </c>
      <c r="K45" s="50">
        <v>3</v>
      </c>
      <c r="L45" s="50">
        <v>6</v>
      </c>
    </row>
    <row r="46" spans="1:12" ht="14.25" customHeight="1">
      <c r="A46" s="89" t="s">
        <v>700</v>
      </c>
      <c r="B46" s="48">
        <v>2</v>
      </c>
      <c r="C46" s="48" t="s">
        <v>1254</v>
      </c>
      <c r="D46" s="76"/>
      <c r="E46" s="74">
        <v>1068</v>
      </c>
      <c r="F46" s="54" t="str">
        <f>+VLOOKUP(E46,Participants!$A$1:$F$1000,2,FALSE)</f>
        <v>Arden Flynn</v>
      </c>
      <c r="G46" s="54" t="str">
        <f>+VLOOKUP(E46,Participants!$A$1:$F$1000,4,FALSE)</f>
        <v>KIL</v>
      </c>
      <c r="H46" s="54" t="str">
        <f>+VLOOKUP(E46,Participants!$A$1:$F$1000,5,FALSE)</f>
        <v xml:space="preserve">F </v>
      </c>
      <c r="I46" s="54">
        <f>+VLOOKUP(E46,Participants!$A$1:$F$1000,3,FALSE)</f>
        <v>8</v>
      </c>
      <c r="J46" s="54" t="str">
        <f>+VLOOKUP(E46,Participants!$A$1:$G$1000,7,FALSE)</f>
        <v>VARSITY GIRLS</v>
      </c>
      <c r="K46" s="50">
        <v>4</v>
      </c>
      <c r="L46" s="50">
        <v>5</v>
      </c>
    </row>
    <row r="47" spans="1:12" ht="14.25" customHeight="1">
      <c r="A47" s="89" t="s">
        <v>700</v>
      </c>
      <c r="B47" s="48">
        <v>2</v>
      </c>
      <c r="C47" s="48" t="s">
        <v>1255</v>
      </c>
      <c r="D47" s="76"/>
      <c r="E47" s="74">
        <v>1054</v>
      </c>
      <c r="F47" s="54" t="str">
        <f>+VLOOKUP(E47,Participants!$A$1:$F$1000,2,FALSE)</f>
        <v>Anna Scaltz</v>
      </c>
      <c r="G47" s="54" t="str">
        <f>+VLOOKUP(E47,Participants!$A$1:$F$1000,4,FALSE)</f>
        <v>KIL</v>
      </c>
      <c r="H47" s="54" t="str">
        <f>+VLOOKUP(E47,Participants!$A$1:$F$1000,5,FALSE)</f>
        <v xml:space="preserve">F </v>
      </c>
      <c r="I47" s="54">
        <f>+VLOOKUP(E47,Participants!$A$1:$F$1000,3,FALSE)</f>
        <v>7</v>
      </c>
      <c r="J47" s="54" t="str">
        <f>+VLOOKUP(E47,Participants!$A$1:$G$1000,7,FALSE)</f>
        <v>VARSITY GIRLS</v>
      </c>
      <c r="K47" s="50">
        <v>5</v>
      </c>
      <c r="L47" s="50">
        <v>4</v>
      </c>
    </row>
    <row r="48" spans="1:12" ht="14.25" customHeight="1">
      <c r="A48" s="89" t="s">
        <v>700</v>
      </c>
      <c r="B48" s="48">
        <v>2</v>
      </c>
      <c r="C48" s="48" t="s">
        <v>1258</v>
      </c>
      <c r="D48" s="76"/>
      <c r="E48" s="74">
        <v>240</v>
      </c>
      <c r="F48" s="54" t="str">
        <f>+VLOOKUP(E48,Participants!$A$1:$F$1000,2,FALSE)</f>
        <v>Alana D'Alo</v>
      </c>
      <c r="G48" s="54" t="str">
        <f>+VLOOKUP(E48,Participants!$A$1:$F$1000,4,FALSE)</f>
        <v>AMA</v>
      </c>
      <c r="H48" s="54" t="str">
        <f>+VLOOKUP(E48,Participants!$A$1:$F$1000,5,FALSE)</f>
        <v>F</v>
      </c>
      <c r="I48" s="54">
        <f>+VLOOKUP(E48,Participants!$A$1:$F$1000,3,FALSE)</f>
        <v>7</v>
      </c>
      <c r="J48" s="54" t="str">
        <f>+VLOOKUP(E48,Participants!$A$1:$G$1000,7,FALSE)</f>
        <v>VARSITY GIRLS</v>
      </c>
      <c r="K48" s="50">
        <v>6</v>
      </c>
      <c r="L48" s="50">
        <v>3</v>
      </c>
    </row>
    <row r="49" spans="1:25" ht="14.25" customHeight="1">
      <c r="A49" s="89" t="s">
        <v>700</v>
      </c>
      <c r="B49" s="48">
        <v>2</v>
      </c>
      <c r="C49" s="48" t="s">
        <v>1259</v>
      </c>
      <c r="D49" s="76"/>
      <c r="E49" s="74">
        <v>1065</v>
      </c>
      <c r="F49" s="54" t="str">
        <f>+VLOOKUP(E49,Participants!$A$1:$F$1000,2,FALSE)</f>
        <v>Natalie Morris</v>
      </c>
      <c r="G49" s="54" t="str">
        <f>+VLOOKUP(E49,Participants!$A$1:$F$1000,4,FALSE)</f>
        <v>KIL</v>
      </c>
      <c r="H49" s="54" t="str">
        <f>+VLOOKUP(E49,Participants!$A$1:$F$1000,5,FALSE)</f>
        <v xml:space="preserve">F </v>
      </c>
      <c r="I49" s="54">
        <f>+VLOOKUP(E49,Participants!$A$1:$F$1000,3,FALSE)</f>
        <v>7</v>
      </c>
      <c r="J49" s="54" t="str">
        <f>+VLOOKUP(E49,Participants!$A$1:$G$1000,7,FALSE)</f>
        <v>VARSITY GIRLS</v>
      </c>
      <c r="K49" s="50">
        <v>7</v>
      </c>
      <c r="L49" s="50">
        <v>2</v>
      </c>
    </row>
    <row r="50" spans="1:25" ht="14.25" customHeight="1">
      <c r="D50" s="56"/>
      <c r="E50" s="84"/>
    </row>
    <row r="51" spans="1:25" ht="14.25" customHeight="1">
      <c r="D51" s="56"/>
      <c r="E51" s="84"/>
    </row>
    <row r="52" spans="1:25" ht="14.25" customHeight="1">
      <c r="B52" s="59" t="s">
        <v>8</v>
      </c>
      <c r="C52" s="59" t="s">
        <v>15</v>
      </c>
      <c r="D52" s="59" t="s">
        <v>18</v>
      </c>
      <c r="E52" s="170" t="s">
        <v>21</v>
      </c>
      <c r="F52" s="59" t="s">
        <v>24</v>
      </c>
      <c r="G52" s="59" t="s">
        <v>27</v>
      </c>
      <c r="H52" s="59" t="s">
        <v>30</v>
      </c>
      <c r="I52" s="59" t="s">
        <v>33</v>
      </c>
      <c r="J52" s="59" t="s">
        <v>36</v>
      </c>
      <c r="K52" s="59" t="s">
        <v>39</v>
      </c>
      <c r="L52" s="59" t="s">
        <v>44</v>
      </c>
      <c r="M52" s="59" t="s">
        <v>47</v>
      </c>
      <c r="N52" s="59" t="s">
        <v>50</v>
      </c>
      <c r="O52" s="59" t="s">
        <v>53</v>
      </c>
      <c r="P52" s="59" t="s">
        <v>10</v>
      </c>
      <c r="Q52" s="59" t="s">
        <v>61</v>
      </c>
      <c r="R52" s="59" t="s">
        <v>67</v>
      </c>
      <c r="S52" s="59" t="s">
        <v>70</v>
      </c>
      <c r="T52" s="59" t="s">
        <v>73</v>
      </c>
      <c r="U52" s="59" t="s">
        <v>76</v>
      </c>
      <c r="V52" s="59" t="s">
        <v>79</v>
      </c>
      <c r="W52" s="59" t="s">
        <v>64</v>
      </c>
      <c r="X52" s="59" t="s">
        <v>82</v>
      </c>
      <c r="Y52" s="59" t="s">
        <v>688</v>
      </c>
    </row>
    <row r="53" spans="1:25" ht="14.25" customHeight="1">
      <c r="A53" s="61" t="s">
        <v>131</v>
      </c>
      <c r="B53" s="61">
        <f t="shared" ref="B53:K58" si="1">+SUMIFS($L$2:$L$51,$J$2:$J$51,$A53,$G$2:$G$51,B$52)</f>
        <v>0</v>
      </c>
      <c r="C53" s="61">
        <f t="shared" si="1"/>
        <v>0</v>
      </c>
      <c r="D53" s="56">
        <f t="shared" si="1"/>
        <v>0</v>
      </c>
      <c r="E53" s="84">
        <f t="shared" si="1"/>
        <v>0</v>
      </c>
      <c r="F53" s="61">
        <f t="shared" si="1"/>
        <v>0</v>
      </c>
      <c r="G53" s="61">
        <f t="shared" si="1"/>
        <v>10</v>
      </c>
      <c r="H53" s="61">
        <f t="shared" si="1"/>
        <v>0</v>
      </c>
      <c r="I53" s="61">
        <f t="shared" si="1"/>
        <v>7</v>
      </c>
      <c r="J53" s="61">
        <f t="shared" si="1"/>
        <v>0</v>
      </c>
      <c r="K53" s="61">
        <f t="shared" si="1"/>
        <v>0</v>
      </c>
      <c r="L53" s="61">
        <f t="shared" ref="L53:X58" si="2">+SUMIFS($L$2:$L$51,$J$2:$J$51,$A53,$G$2:$G$51,L$52)</f>
        <v>0</v>
      </c>
      <c r="M53" s="61">
        <f t="shared" si="2"/>
        <v>0</v>
      </c>
      <c r="N53" s="61">
        <f t="shared" si="2"/>
        <v>0</v>
      </c>
      <c r="O53" s="61">
        <f t="shared" si="2"/>
        <v>0</v>
      </c>
      <c r="P53" s="61">
        <f t="shared" si="2"/>
        <v>8</v>
      </c>
      <c r="Q53" s="61">
        <f t="shared" si="2"/>
        <v>0</v>
      </c>
      <c r="R53" s="61">
        <f t="shared" si="2"/>
        <v>5</v>
      </c>
      <c r="S53" s="61">
        <f t="shared" si="2"/>
        <v>0</v>
      </c>
      <c r="T53" s="61">
        <f t="shared" si="2"/>
        <v>0</v>
      </c>
      <c r="U53" s="61">
        <f t="shared" si="2"/>
        <v>6</v>
      </c>
      <c r="V53" s="61">
        <f t="shared" si="2"/>
        <v>0</v>
      </c>
      <c r="W53" s="61">
        <f t="shared" si="2"/>
        <v>0</v>
      </c>
      <c r="X53" s="61">
        <f t="shared" si="2"/>
        <v>0</v>
      </c>
      <c r="Y53" s="61">
        <f t="shared" ref="Y53:Y58" si="3">SUM(B53:X53)</f>
        <v>36</v>
      </c>
    </row>
    <row r="54" spans="1:25" ht="14.25" customHeight="1">
      <c r="A54" s="61" t="s">
        <v>94</v>
      </c>
      <c r="B54" s="61">
        <f t="shared" si="1"/>
        <v>0</v>
      </c>
      <c r="C54" s="61">
        <f t="shared" si="1"/>
        <v>0</v>
      </c>
      <c r="D54" s="56">
        <f t="shared" si="1"/>
        <v>0</v>
      </c>
      <c r="E54" s="84">
        <f t="shared" si="1"/>
        <v>0</v>
      </c>
      <c r="F54" s="61">
        <f t="shared" si="1"/>
        <v>0</v>
      </c>
      <c r="G54" s="61">
        <f t="shared" si="1"/>
        <v>8</v>
      </c>
      <c r="H54" s="61">
        <f t="shared" si="1"/>
        <v>0</v>
      </c>
      <c r="I54" s="61">
        <f t="shared" si="1"/>
        <v>16</v>
      </c>
      <c r="J54" s="61">
        <f t="shared" si="1"/>
        <v>0</v>
      </c>
      <c r="K54" s="61">
        <f t="shared" si="1"/>
        <v>0</v>
      </c>
      <c r="L54" s="61">
        <f t="shared" si="2"/>
        <v>0</v>
      </c>
      <c r="M54" s="61">
        <f t="shared" si="2"/>
        <v>0</v>
      </c>
      <c r="N54" s="61">
        <f t="shared" si="2"/>
        <v>0</v>
      </c>
      <c r="O54" s="61">
        <f t="shared" si="2"/>
        <v>0</v>
      </c>
      <c r="P54" s="61">
        <f t="shared" si="2"/>
        <v>5</v>
      </c>
      <c r="Q54" s="61">
        <f t="shared" si="2"/>
        <v>0</v>
      </c>
      <c r="R54" s="61">
        <f t="shared" si="2"/>
        <v>9</v>
      </c>
      <c r="S54" s="61">
        <f t="shared" si="2"/>
        <v>0</v>
      </c>
      <c r="T54" s="61">
        <f t="shared" si="2"/>
        <v>0</v>
      </c>
      <c r="U54" s="61">
        <f t="shared" si="2"/>
        <v>1</v>
      </c>
      <c r="V54" s="61">
        <f t="shared" si="2"/>
        <v>0</v>
      </c>
      <c r="W54" s="61">
        <f t="shared" si="2"/>
        <v>0</v>
      </c>
      <c r="X54" s="61">
        <f t="shared" si="2"/>
        <v>0</v>
      </c>
      <c r="Y54" s="61">
        <f t="shared" si="3"/>
        <v>39</v>
      </c>
    </row>
    <row r="55" spans="1:25" ht="14.25" customHeight="1">
      <c r="A55" s="61" t="s">
        <v>168</v>
      </c>
      <c r="B55" s="61">
        <f t="shared" si="1"/>
        <v>0</v>
      </c>
      <c r="C55" s="61">
        <f t="shared" si="1"/>
        <v>0</v>
      </c>
      <c r="D55" s="56">
        <f t="shared" si="1"/>
        <v>0</v>
      </c>
      <c r="E55" s="84">
        <f t="shared" si="1"/>
        <v>0</v>
      </c>
      <c r="F55" s="61">
        <f t="shared" si="1"/>
        <v>0</v>
      </c>
      <c r="G55" s="61">
        <f t="shared" si="1"/>
        <v>6</v>
      </c>
      <c r="H55" s="61">
        <f t="shared" si="1"/>
        <v>0</v>
      </c>
      <c r="I55" s="61">
        <f t="shared" si="1"/>
        <v>21</v>
      </c>
      <c r="J55" s="61">
        <f t="shared" si="1"/>
        <v>0</v>
      </c>
      <c r="K55" s="61">
        <f t="shared" si="1"/>
        <v>0</v>
      </c>
      <c r="L55" s="61">
        <f t="shared" si="2"/>
        <v>0</v>
      </c>
      <c r="M55" s="61">
        <f t="shared" si="2"/>
        <v>0</v>
      </c>
      <c r="N55" s="61">
        <f t="shared" si="2"/>
        <v>0</v>
      </c>
      <c r="O55" s="61">
        <f t="shared" si="2"/>
        <v>0</v>
      </c>
      <c r="P55" s="61">
        <f t="shared" si="2"/>
        <v>11</v>
      </c>
      <c r="Q55" s="61">
        <f t="shared" si="2"/>
        <v>0</v>
      </c>
      <c r="R55" s="61">
        <f t="shared" si="2"/>
        <v>0</v>
      </c>
      <c r="S55" s="61">
        <f t="shared" si="2"/>
        <v>0</v>
      </c>
      <c r="T55" s="61">
        <f t="shared" si="2"/>
        <v>0</v>
      </c>
      <c r="U55" s="61">
        <f t="shared" si="2"/>
        <v>0</v>
      </c>
      <c r="V55" s="61">
        <f t="shared" si="2"/>
        <v>0</v>
      </c>
      <c r="W55" s="61">
        <f t="shared" si="2"/>
        <v>0</v>
      </c>
      <c r="X55" s="61">
        <f t="shared" si="2"/>
        <v>0</v>
      </c>
      <c r="Y55" s="61">
        <f t="shared" si="3"/>
        <v>38</v>
      </c>
    </row>
    <row r="56" spans="1:25" ht="14.25" customHeight="1">
      <c r="A56" s="61" t="s">
        <v>156</v>
      </c>
      <c r="B56" s="61">
        <f t="shared" si="1"/>
        <v>0</v>
      </c>
      <c r="C56" s="61">
        <f t="shared" si="1"/>
        <v>0</v>
      </c>
      <c r="D56" s="56">
        <f t="shared" si="1"/>
        <v>6</v>
      </c>
      <c r="E56" s="84">
        <f t="shared" si="1"/>
        <v>0</v>
      </c>
      <c r="F56" s="61">
        <f t="shared" si="1"/>
        <v>0</v>
      </c>
      <c r="G56" s="61">
        <f t="shared" si="1"/>
        <v>5</v>
      </c>
      <c r="H56" s="61">
        <f t="shared" si="1"/>
        <v>0</v>
      </c>
      <c r="I56" s="61">
        <f t="shared" si="1"/>
        <v>9</v>
      </c>
      <c r="J56" s="61">
        <f t="shared" si="1"/>
        <v>0</v>
      </c>
      <c r="K56" s="61">
        <f t="shared" si="1"/>
        <v>0</v>
      </c>
      <c r="L56" s="61">
        <f t="shared" si="2"/>
        <v>0</v>
      </c>
      <c r="M56" s="61">
        <f t="shared" si="2"/>
        <v>0</v>
      </c>
      <c r="N56" s="61">
        <f t="shared" si="2"/>
        <v>0</v>
      </c>
      <c r="O56" s="61">
        <f t="shared" si="2"/>
        <v>0</v>
      </c>
      <c r="P56" s="61">
        <f t="shared" si="2"/>
        <v>10</v>
      </c>
      <c r="Q56" s="61">
        <f t="shared" si="2"/>
        <v>0</v>
      </c>
      <c r="R56" s="61">
        <f t="shared" si="2"/>
        <v>0</v>
      </c>
      <c r="S56" s="61">
        <f t="shared" si="2"/>
        <v>0</v>
      </c>
      <c r="T56" s="61">
        <f t="shared" si="2"/>
        <v>0</v>
      </c>
      <c r="U56" s="61">
        <f t="shared" si="2"/>
        <v>8</v>
      </c>
      <c r="V56" s="61">
        <f t="shared" si="2"/>
        <v>0</v>
      </c>
      <c r="W56" s="61">
        <f t="shared" si="2"/>
        <v>0</v>
      </c>
      <c r="X56" s="61">
        <f t="shared" si="2"/>
        <v>0</v>
      </c>
      <c r="Y56" s="61">
        <f t="shared" si="3"/>
        <v>38</v>
      </c>
    </row>
    <row r="57" spans="1:25" ht="14.25" customHeight="1">
      <c r="A57" s="178" t="s">
        <v>42</v>
      </c>
      <c r="B57" s="178">
        <f t="shared" si="1"/>
        <v>0</v>
      </c>
      <c r="C57" s="178">
        <f t="shared" si="1"/>
        <v>0</v>
      </c>
      <c r="D57" s="56">
        <f t="shared" si="1"/>
        <v>0</v>
      </c>
      <c r="E57" s="84">
        <f t="shared" si="1"/>
        <v>0</v>
      </c>
      <c r="F57" s="178">
        <f t="shared" si="1"/>
        <v>0</v>
      </c>
      <c r="G57" s="178">
        <f t="shared" si="1"/>
        <v>9</v>
      </c>
      <c r="H57" s="178">
        <f t="shared" si="1"/>
        <v>0</v>
      </c>
      <c r="I57" s="178">
        <f t="shared" si="1"/>
        <v>14</v>
      </c>
      <c r="J57" s="178">
        <f t="shared" si="1"/>
        <v>0</v>
      </c>
      <c r="K57" s="178">
        <f t="shared" si="1"/>
        <v>0</v>
      </c>
      <c r="L57" s="178">
        <f t="shared" si="2"/>
        <v>0</v>
      </c>
      <c r="M57" s="178">
        <f t="shared" si="2"/>
        <v>0</v>
      </c>
      <c r="N57" s="178">
        <f t="shared" si="2"/>
        <v>0</v>
      </c>
      <c r="O57" s="178">
        <f t="shared" si="2"/>
        <v>0</v>
      </c>
      <c r="P57" s="178">
        <f t="shared" si="2"/>
        <v>0</v>
      </c>
      <c r="Q57" s="178">
        <f t="shared" si="2"/>
        <v>0</v>
      </c>
      <c r="R57" s="178">
        <f t="shared" si="2"/>
        <v>10</v>
      </c>
      <c r="S57" s="178">
        <f t="shared" si="2"/>
        <v>0</v>
      </c>
      <c r="T57" s="178">
        <f t="shared" si="2"/>
        <v>0</v>
      </c>
      <c r="U57" s="178">
        <f t="shared" si="2"/>
        <v>5</v>
      </c>
      <c r="V57" s="178">
        <f t="shared" si="2"/>
        <v>0</v>
      </c>
      <c r="W57" s="178">
        <f t="shared" si="2"/>
        <v>0</v>
      </c>
      <c r="X57" s="178">
        <f t="shared" si="2"/>
        <v>0</v>
      </c>
      <c r="Y57" s="178">
        <f t="shared" si="3"/>
        <v>38</v>
      </c>
    </row>
    <row r="58" spans="1:25" ht="14.25" customHeight="1">
      <c r="A58" s="178" t="s">
        <v>13</v>
      </c>
      <c r="B58" s="178">
        <f t="shared" si="1"/>
        <v>0</v>
      </c>
      <c r="C58" s="178">
        <f t="shared" si="1"/>
        <v>0</v>
      </c>
      <c r="D58" s="56">
        <f t="shared" si="1"/>
        <v>0</v>
      </c>
      <c r="E58" s="84">
        <f t="shared" si="1"/>
        <v>0</v>
      </c>
      <c r="F58" s="178">
        <f t="shared" si="1"/>
        <v>0</v>
      </c>
      <c r="G58" s="178">
        <f t="shared" si="1"/>
        <v>20</v>
      </c>
      <c r="H58" s="178">
        <f t="shared" si="1"/>
        <v>0</v>
      </c>
      <c r="I58" s="178">
        <f t="shared" si="1"/>
        <v>2</v>
      </c>
      <c r="J58" s="178">
        <f t="shared" si="1"/>
        <v>0</v>
      </c>
      <c r="K58" s="178">
        <f t="shared" si="1"/>
        <v>0</v>
      </c>
      <c r="L58" s="178">
        <f t="shared" si="2"/>
        <v>0</v>
      </c>
      <c r="M58" s="178">
        <f t="shared" si="2"/>
        <v>0</v>
      </c>
      <c r="N58" s="178">
        <f t="shared" si="2"/>
        <v>0</v>
      </c>
      <c r="O58" s="178">
        <f t="shared" si="2"/>
        <v>0</v>
      </c>
      <c r="P58" s="178">
        <f t="shared" si="2"/>
        <v>10</v>
      </c>
      <c r="Q58" s="178">
        <f t="shared" si="2"/>
        <v>0</v>
      </c>
      <c r="R58" s="178">
        <f t="shared" si="2"/>
        <v>0</v>
      </c>
      <c r="S58" s="178">
        <f t="shared" si="2"/>
        <v>0</v>
      </c>
      <c r="T58" s="178">
        <f t="shared" si="2"/>
        <v>0</v>
      </c>
      <c r="U58" s="178">
        <f t="shared" si="2"/>
        <v>6</v>
      </c>
      <c r="V58" s="178">
        <f t="shared" si="2"/>
        <v>0</v>
      </c>
      <c r="W58" s="178">
        <f t="shared" si="2"/>
        <v>0</v>
      </c>
      <c r="X58" s="178">
        <f t="shared" si="2"/>
        <v>0</v>
      </c>
      <c r="Y58" s="178">
        <f t="shared" si="3"/>
        <v>38</v>
      </c>
    </row>
    <row r="59" spans="1:25" ht="14.25" customHeight="1">
      <c r="D59" s="56"/>
      <c r="E59" s="84"/>
    </row>
    <row r="60" spans="1:25" ht="14.25" customHeight="1">
      <c r="D60" s="56"/>
      <c r="E60" s="84"/>
    </row>
    <row r="61" spans="1:25" ht="14.25" customHeight="1">
      <c r="D61" s="56"/>
      <c r="E61" s="84"/>
    </row>
    <row r="62" spans="1:25" ht="14.25" customHeight="1">
      <c r="D62" s="56"/>
      <c r="E62" s="84"/>
    </row>
    <row r="63" spans="1:25" ht="14.25" customHeight="1">
      <c r="D63" s="56"/>
      <c r="E63" s="84"/>
    </row>
    <row r="64" spans="1:25" ht="14.25" customHeight="1">
      <c r="D64" s="56"/>
      <c r="E64" s="84"/>
    </row>
    <row r="65" spans="4:5" ht="14.25" customHeight="1">
      <c r="D65" s="56"/>
      <c r="E65" s="84"/>
    </row>
    <row r="66" spans="4:5" ht="14.25" customHeight="1">
      <c r="D66" s="56"/>
      <c r="E66" s="84"/>
    </row>
    <row r="67" spans="4:5" ht="14.25" customHeight="1">
      <c r="D67" s="56"/>
      <c r="E67" s="84"/>
    </row>
    <row r="68" spans="4:5" ht="14.25" customHeight="1">
      <c r="D68" s="56"/>
      <c r="E68" s="84"/>
    </row>
    <row r="69" spans="4:5" ht="14.25" customHeight="1">
      <c r="D69" s="56"/>
      <c r="E69" s="84"/>
    </row>
    <row r="70" spans="4:5" ht="14.25" customHeight="1">
      <c r="D70" s="56"/>
      <c r="E70" s="84"/>
    </row>
    <row r="71" spans="4:5" ht="14.25" customHeight="1">
      <c r="D71" s="56"/>
      <c r="E71" s="84"/>
    </row>
    <row r="72" spans="4:5" ht="14.25" customHeight="1">
      <c r="D72" s="56"/>
      <c r="E72" s="84"/>
    </row>
    <row r="73" spans="4:5" ht="14.25" customHeight="1">
      <c r="D73" s="56"/>
      <c r="E73" s="84"/>
    </row>
    <row r="74" spans="4:5" ht="14.25" customHeight="1">
      <c r="D74" s="56"/>
      <c r="E74" s="84"/>
    </row>
    <row r="75" spans="4:5" ht="14.25" customHeight="1">
      <c r="D75" s="56"/>
      <c r="E75" s="84"/>
    </row>
    <row r="76" spans="4:5" ht="14.25" customHeight="1">
      <c r="D76" s="56"/>
      <c r="E76" s="84"/>
    </row>
    <row r="77" spans="4:5" ht="14.25" customHeight="1">
      <c r="D77" s="56"/>
      <c r="E77" s="84"/>
    </row>
    <row r="78" spans="4:5" ht="14.25" customHeight="1">
      <c r="D78" s="56"/>
      <c r="E78" s="84"/>
    </row>
    <row r="79" spans="4:5" ht="14.25" customHeight="1">
      <c r="D79" s="56"/>
      <c r="E79" s="84"/>
    </row>
    <row r="80" spans="4:5" ht="14.25" customHeight="1">
      <c r="D80" s="56"/>
      <c r="E80" s="84"/>
    </row>
    <row r="81" spans="4:5" ht="14.25" customHeight="1">
      <c r="D81" s="56"/>
      <c r="E81" s="84"/>
    </row>
    <row r="82" spans="4:5" ht="14.25" customHeight="1">
      <c r="D82" s="56"/>
      <c r="E82" s="84"/>
    </row>
    <row r="83" spans="4:5" ht="14.25" customHeight="1">
      <c r="D83" s="56"/>
      <c r="E83" s="84"/>
    </row>
    <row r="84" spans="4:5" ht="14.25" customHeight="1">
      <c r="D84" s="56"/>
      <c r="E84" s="84"/>
    </row>
    <row r="85" spans="4:5" ht="14.25" customHeight="1">
      <c r="D85" s="56"/>
      <c r="E85" s="84"/>
    </row>
    <row r="86" spans="4:5" ht="14.25" customHeight="1">
      <c r="D86" s="56"/>
      <c r="E86" s="84"/>
    </row>
    <row r="87" spans="4:5" ht="14.25" customHeight="1">
      <c r="D87" s="56"/>
      <c r="E87" s="84"/>
    </row>
    <row r="88" spans="4:5" ht="14.25" customHeight="1">
      <c r="D88" s="56"/>
      <c r="E88" s="84"/>
    </row>
    <row r="89" spans="4:5" ht="14.25" customHeight="1">
      <c r="D89" s="56"/>
      <c r="E89" s="84"/>
    </row>
    <row r="90" spans="4:5" ht="14.25" customHeight="1">
      <c r="D90" s="56"/>
      <c r="E90" s="84"/>
    </row>
    <row r="91" spans="4:5" ht="14.25" customHeight="1">
      <c r="D91" s="56"/>
      <c r="E91" s="84"/>
    </row>
    <row r="92" spans="4:5" ht="14.25" customHeight="1">
      <c r="D92" s="56"/>
      <c r="E92" s="84"/>
    </row>
    <row r="93" spans="4:5" ht="14.25" customHeight="1">
      <c r="D93" s="56"/>
      <c r="E93" s="84"/>
    </row>
    <row r="94" spans="4:5" ht="14.25" customHeight="1">
      <c r="D94" s="56"/>
      <c r="E94" s="84"/>
    </row>
    <row r="95" spans="4:5" ht="14.25" customHeight="1">
      <c r="D95" s="56"/>
      <c r="E95" s="84"/>
    </row>
    <row r="96" spans="4:5" ht="14.25" customHeight="1">
      <c r="D96" s="56"/>
      <c r="E96" s="84"/>
    </row>
    <row r="97" spans="4:5" ht="14.25" customHeight="1">
      <c r="D97" s="56"/>
      <c r="E97" s="84"/>
    </row>
    <row r="98" spans="4:5" ht="14.25" customHeight="1">
      <c r="D98" s="56"/>
      <c r="E98" s="84"/>
    </row>
    <row r="99" spans="4:5" ht="14.25" customHeight="1">
      <c r="D99" s="56"/>
      <c r="E99" s="84"/>
    </row>
    <row r="100" spans="4:5" ht="14.25" customHeight="1">
      <c r="D100" s="56"/>
      <c r="E100" s="84"/>
    </row>
    <row r="101" spans="4:5" ht="14.25" customHeight="1">
      <c r="D101" s="56"/>
      <c r="E101" s="84"/>
    </row>
    <row r="102" spans="4:5" ht="14.25" customHeight="1">
      <c r="D102" s="56"/>
      <c r="E102" s="84"/>
    </row>
    <row r="103" spans="4:5" ht="14.25" customHeight="1">
      <c r="D103" s="56"/>
      <c r="E103" s="84"/>
    </row>
    <row r="104" spans="4:5" ht="14.25" customHeight="1">
      <c r="D104" s="56"/>
      <c r="E104" s="84"/>
    </row>
    <row r="105" spans="4:5" ht="14.25" customHeight="1">
      <c r="D105" s="56"/>
      <c r="E105" s="84"/>
    </row>
    <row r="106" spans="4:5" ht="14.25" customHeight="1">
      <c r="D106" s="56"/>
      <c r="E106" s="84"/>
    </row>
    <row r="107" spans="4:5" ht="14.25" customHeight="1">
      <c r="D107" s="56"/>
      <c r="E107" s="84"/>
    </row>
    <row r="108" spans="4:5" ht="14.25" customHeight="1">
      <c r="D108" s="56"/>
      <c r="E108" s="84"/>
    </row>
    <row r="109" spans="4:5" ht="14.25" customHeight="1">
      <c r="D109" s="56"/>
      <c r="E109" s="84"/>
    </row>
    <row r="110" spans="4:5" ht="14.25" customHeight="1">
      <c r="D110" s="56"/>
      <c r="E110" s="84"/>
    </row>
    <row r="111" spans="4:5" ht="14.25" customHeight="1">
      <c r="D111" s="56"/>
      <c r="E111" s="84"/>
    </row>
    <row r="112" spans="4:5" ht="14.25" customHeight="1">
      <c r="D112" s="56"/>
      <c r="E112" s="84"/>
    </row>
    <row r="113" spans="4:5" ht="14.25" customHeight="1">
      <c r="D113" s="56"/>
      <c r="E113" s="84"/>
    </row>
    <row r="114" spans="4:5" ht="14.25" customHeight="1">
      <c r="D114" s="56"/>
      <c r="E114" s="84"/>
    </row>
    <row r="115" spans="4:5" ht="14.25" customHeight="1">
      <c r="D115" s="56"/>
      <c r="E115" s="84"/>
    </row>
    <row r="116" spans="4:5" ht="14.25" customHeight="1">
      <c r="D116" s="56"/>
      <c r="E116" s="84"/>
    </row>
    <row r="117" spans="4:5" ht="14.25" customHeight="1">
      <c r="D117" s="56"/>
      <c r="E117" s="84"/>
    </row>
    <row r="118" spans="4:5" ht="14.25" customHeight="1">
      <c r="D118" s="56"/>
      <c r="E118" s="84"/>
    </row>
    <row r="119" spans="4:5" ht="14.25" customHeight="1">
      <c r="D119" s="56"/>
      <c r="E119" s="84"/>
    </row>
    <row r="120" spans="4:5" ht="14.25" customHeight="1">
      <c r="D120" s="56"/>
      <c r="E120" s="84"/>
    </row>
    <row r="121" spans="4:5" ht="14.25" customHeight="1">
      <c r="D121" s="56"/>
      <c r="E121" s="84"/>
    </row>
    <row r="122" spans="4:5" ht="14.25" customHeight="1">
      <c r="D122" s="56"/>
      <c r="E122" s="84"/>
    </row>
    <row r="123" spans="4:5" ht="14.25" customHeight="1">
      <c r="D123" s="56"/>
      <c r="E123" s="84"/>
    </row>
    <row r="124" spans="4:5" ht="14.25" customHeight="1">
      <c r="D124" s="56"/>
      <c r="E124" s="84"/>
    </row>
    <row r="125" spans="4:5" ht="14.25" customHeight="1">
      <c r="D125" s="56"/>
      <c r="E125" s="84"/>
    </row>
    <row r="126" spans="4:5" ht="14.25" customHeight="1">
      <c r="D126" s="56"/>
      <c r="E126" s="84"/>
    </row>
    <row r="127" spans="4:5" ht="14.25" customHeight="1">
      <c r="D127" s="56"/>
      <c r="E127" s="84"/>
    </row>
    <row r="128" spans="4:5" ht="14.25" customHeight="1">
      <c r="D128" s="56"/>
      <c r="E128" s="84"/>
    </row>
    <row r="129" spans="4:5" ht="14.25" customHeight="1">
      <c r="D129" s="56"/>
      <c r="E129" s="84"/>
    </row>
    <row r="130" spans="4:5" ht="14.25" customHeight="1">
      <c r="D130" s="56"/>
      <c r="E130" s="84"/>
    </row>
    <row r="131" spans="4:5" ht="14.25" customHeight="1">
      <c r="D131" s="56"/>
      <c r="E131" s="84"/>
    </row>
    <row r="132" spans="4:5" ht="14.25" customHeight="1">
      <c r="D132" s="56"/>
      <c r="E132" s="84"/>
    </row>
    <row r="133" spans="4:5" ht="14.25" customHeight="1">
      <c r="D133" s="56"/>
      <c r="E133" s="84"/>
    </row>
    <row r="134" spans="4:5" ht="14.25" customHeight="1">
      <c r="D134" s="56"/>
      <c r="E134" s="84"/>
    </row>
    <row r="135" spans="4:5" ht="14.25" customHeight="1">
      <c r="D135" s="56"/>
      <c r="E135" s="84"/>
    </row>
    <row r="136" spans="4:5" ht="14.25" customHeight="1">
      <c r="D136" s="56"/>
      <c r="E136" s="84"/>
    </row>
    <row r="137" spans="4:5" ht="14.25" customHeight="1">
      <c r="D137" s="56"/>
      <c r="E137" s="84"/>
    </row>
    <row r="138" spans="4:5" ht="14.25" customHeight="1">
      <c r="D138" s="56"/>
      <c r="E138" s="84"/>
    </row>
    <row r="139" spans="4:5" ht="14.25" customHeight="1">
      <c r="D139" s="56"/>
      <c r="E139" s="84"/>
    </row>
    <row r="140" spans="4:5" ht="14.25" customHeight="1">
      <c r="D140" s="56"/>
      <c r="E140" s="84"/>
    </row>
    <row r="141" spans="4:5" ht="14.25" customHeight="1">
      <c r="D141" s="56"/>
      <c r="E141" s="84"/>
    </row>
    <row r="142" spans="4:5" ht="14.25" customHeight="1">
      <c r="D142" s="56"/>
      <c r="E142" s="84"/>
    </row>
    <row r="143" spans="4:5" ht="14.25" customHeight="1">
      <c r="D143" s="56"/>
      <c r="E143" s="84"/>
    </row>
    <row r="144" spans="4:5" ht="14.25" customHeight="1">
      <c r="D144" s="56"/>
      <c r="E144" s="84"/>
    </row>
    <row r="145" spans="4:5" ht="14.25" customHeight="1">
      <c r="D145" s="56"/>
      <c r="E145" s="84"/>
    </row>
    <row r="146" spans="4:5" ht="14.25" customHeight="1">
      <c r="D146" s="56"/>
      <c r="E146" s="84"/>
    </row>
    <row r="147" spans="4:5" ht="14.25" customHeight="1">
      <c r="D147" s="56"/>
      <c r="E147" s="84"/>
    </row>
    <row r="148" spans="4:5" ht="14.25" customHeight="1">
      <c r="D148" s="56"/>
      <c r="E148" s="84"/>
    </row>
    <row r="149" spans="4:5" ht="14.25" customHeight="1">
      <c r="D149" s="56"/>
      <c r="E149" s="84"/>
    </row>
    <row r="150" spans="4:5" ht="14.25" customHeight="1">
      <c r="D150" s="56"/>
      <c r="E150" s="84"/>
    </row>
    <row r="151" spans="4:5" ht="14.25" customHeight="1">
      <c r="D151" s="56"/>
      <c r="E151" s="84"/>
    </row>
    <row r="152" spans="4:5" ht="14.25" customHeight="1">
      <c r="D152" s="56"/>
      <c r="E152" s="84"/>
    </row>
    <row r="153" spans="4:5" ht="14.25" customHeight="1">
      <c r="D153" s="56"/>
      <c r="E153" s="84"/>
    </row>
    <row r="154" spans="4:5" ht="14.25" customHeight="1">
      <c r="D154" s="56"/>
      <c r="E154" s="84"/>
    </row>
    <row r="155" spans="4:5" ht="14.25" customHeight="1">
      <c r="D155" s="56"/>
      <c r="E155" s="84"/>
    </row>
    <row r="156" spans="4:5" ht="14.25" customHeight="1">
      <c r="D156" s="56"/>
      <c r="E156" s="84"/>
    </row>
    <row r="157" spans="4:5" ht="14.25" customHeight="1">
      <c r="D157" s="56"/>
      <c r="E157" s="84"/>
    </row>
    <row r="158" spans="4:5" ht="14.25" customHeight="1">
      <c r="D158" s="56"/>
      <c r="E158" s="84"/>
    </row>
    <row r="159" spans="4:5" ht="14.25" customHeight="1">
      <c r="D159" s="56"/>
      <c r="E159" s="84"/>
    </row>
    <row r="160" spans="4:5" ht="14.25" customHeight="1">
      <c r="D160" s="56"/>
      <c r="E160" s="84"/>
    </row>
    <row r="161" spans="4:5" ht="14.25" customHeight="1">
      <c r="D161" s="56"/>
      <c r="E161" s="84"/>
    </row>
    <row r="162" spans="4:5" ht="14.25" customHeight="1">
      <c r="D162" s="56"/>
      <c r="E162" s="84"/>
    </row>
    <row r="163" spans="4:5" ht="14.25" customHeight="1">
      <c r="D163" s="56"/>
      <c r="E163" s="84"/>
    </row>
    <row r="164" spans="4:5" ht="14.25" customHeight="1">
      <c r="D164" s="56"/>
      <c r="E164" s="84"/>
    </row>
    <row r="165" spans="4:5" ht="14.25" customHeight="1">
      <c r="D165" s="56"/>
      <c r="E165" s="84"/>
    </row>
    <row r="166" spans="4:5" ht="14.25" customHeight="1">
      <c r="D166" s="56"/>
      <c r="E166" s="84"/>
    </row>
    <row r="167" spans="4:5" ht="14.25" customHeight="1">
      <c r="D167" s="56"/>
      <c r="E167" s="84"/>
    </row>
    <row r="168" spans="4:5" ht="14.25" customHeight="1">
      <c r="D168" s="56"/>
      <c r="E168" s="84"/>
    </row>
    <row r="169" spans="4:5" ht="14.25" customHeight="1">
      <c r="D169" s="56"/>
      <c r="E169" s="84"/>
    </row>
    <row r="170" spans="4:5" ht="14.25" customHeight="1">
      <c r="D170" s="56"/>
      <c r="E170" s="84"/>
    </row>
    <row r="171" spans="4:5" ht="14.25" customHeight="1">
      <c r="D171" s="56"/>
      <c r="E171" s="84"/>
    </row>
    <row r="172" spans="4:5" ht="14.25" customHeight="1">
      <c r="D172" s="56"/>
      <c r="E172" s="84"/>
    </row>
    <row r="173" spans="4:5" ht="14.25" customHeight="1">
      <c r="D173" s="56"/>
      <c r="E173" s="84"/>
    </row>
    <row r="174" spans="4:5" ht="14.25" customHeight="1">
      <c r="D174" s="56"/>
      <c r="E174" s="84"/>
    </row>
    <row r="175" spans="4:5" ht="14.25" customHeight="1">
      <c r="D175" s="56"/>
      <c r="E175" s="84"/>
    </row>
    <row r="176" spans="4:5" ht="14.25" customHeight="1">
      <c r="D176" s="56"/>
      <c r="E176" s="84"/>
    </row>
    <row r="177" spans="4:5" ht="14.25" customHeight="1">
      <c r="D177" s="56"/>
      <c r="E177" s="84"/>
    </row>
    <row r="178" spans="4:5" ht="14.25" customHeight="1">
      <c r="D178" s="56"/>
      <c r="E178" s="84"/>
    </row>
    <row r="179" spans="4:5" ht="14.25" customHeight="1">
      <c r="D179" s="56"/>
      <c r="E179" s="84"/>
    </row>
    <row r="180" spans="4:5" ht="14.25" customHeight="1">
      <c r="D180" s="56"/>
      <c r="E180" s="84"/>
    </row>
    <row r="181" spans="4:5" ht="14.25" customHeight="1">
      <c r="D181" s="56"/>
      <c r="E181" s="84"/>
    </row>
    <row r="182" spans="4:5" ht="14.25" customHeight="1">
      <c r="D182" s="56"/>
      <c r="E182" s="84"/>
    </row>
    <row r="183" spans="4:5" ht="14.25" customHeight="1">
      <c r="D183" s="56"/>
      <c r="E183" s="84"/>
    </row>
    <row r="184" spans="4:5" ht="14.25" customHeight="1">
      <c r="D184" s="56"/>
      <c r="E184" s="84"/>
    </row>
    <row r="185" spans="4:5" ht="14.25" customHeight="1">
      <c r="D185" s="56"/>
      <c r="E185" s="84"/>
    </row>
    <row r="186" spans="4:5" ht="14.25" customHeight="1">
      <c r="D186" s="56"/>
      <c r="E186" s="84"/>
    </row>
    <row r="187" spans="4:5" ht="14.25" customHeight="1">
      <c r="D187" s="56"/>
      <c r="E187" s="84"/>
    </row>
    <row r="188" spans="4:5" ht="14.25" customHeight="1">
      <c r="D188" s="56"/>
      <c r="E188" s="84"/>
    </row>
    <row r="189" spans="4:5" ht="14.25" customHeight="1">
      <c r="D189" s="56"/>
      <c r="E189" s="84"/>
    </row>
    <row r="190" spans="4:5" ht="14.25" customHeight="1">
      <c r="D190" s="56"/>
      <c r="E190" s="84"/>
    </row>
    <row r="191" spans="4:5" ht="14.25" customHeight="1">
      <c r="D191" s="56"/>
      <c r="E191" s="84"/>
    </row>
    <row r="192" spans="4:5" ht="14.25" customHeight="1">
      <c r="D192" s="56"/>
      <c r="E192" s="84"/>
    </row>
    <row r="193" spans="1:24" ht="14.25" customHeight="1">
      <c r="D193" s="56"/>
      <c r="E193" s="84"/>
    </row>
    <row r="194" spans="1:24" ht="14.25" customHeight="1">
      <c r="D194" s="56"/>
      <c r="E194" s="84"/>
    </row>
    <row r="195" spans="1:24" ht="14.25" customHeight="1">
      <c r="D195" s="56"/>
      <c r="E195" s="84"/>
    </row>
    <row r="196" spans="1:24" ht="14.25" customHeight="1">
      <c r="D196" s="56"/>
      <c r="E196" s="84"/>
    </row>
    <row r="197" spans="1:24" ht="14.25" customHeight="1">
      <c r="D197" s="56"/>
      <c r="E197" s="84"/>
    </row>
    <row r="198" spans="1:24" ht="14.25" customHeight="1">
      <c r="D198" s="56"/>
      <c r="E198" s="84"/>
    </row>
    <row r="199" spans="1:24" ht="14.25" customHeight="1">
      <c r="D199" s="56"/>
      <c r="E199" s="84"/>
    </row>
    <row r="200" spans="1:24" ht="14.25" customHeight="1">
      <c r="D200" s="56"/>
      <c r="E200" s="84"/>
    </row>
    <row r="201" spans="1:24" ht="14.25" customHeight="1">
      <c r="D201" s="56"/>
      <c r="E201" s="84"/>
    </row>
    <row r="202" spans="1:24" ht="14.25" customHeight="1">
      <c r="D202" s="56"/>
      <c r="E202" s="84"/>
    </row>
    <row r="203" spans="1:24" ht="14.25" customHeight="1">
      <c r="D203" s="56"/>
      <c r="E203" s="84"/>
    </row>
    <row r="204" spans="1:24" ht="14.25" customHeight="1">
      <c r="D204" s="56"/>
      <c r="E204" s="84"/>
    </row>
    <row r="205" spans="1:24" ht="14.25" customHeight="1">
      <c r="D205" s="56"/>
      <c r="E205" s="84"/>
    </row>
    <row r="206" spans="1:24" ht="14.25" customHeight="1">
      <c r="B206" s="59" t="s">
        <v>47</v>
      </c>
      <c r="C206" s="59" t="s">
        <v>701</v>
      </c>
      <c r="D206" s="90" t="s">
        <v>36</v>
      </c>
      <c r="E206" s="170" t="s">
        <v>39</v>
      </c>
      <c r="F206" s="59" t="s">
        <v>702</v>
      </c>
      <c r="G206" s="59" t="s">
        <v>703</v>
      </c>
      <c r="H206" s="59" t="s">
        <v>704</v>
      </c>
      <c r="I206" s="59" t="s">
        <v>705</v>
      </c>
      <c r="J206" s="59" t="s">
        <v>706</v>
      </c>
      <c r="K206" s="59" t="s">
        <v>707</v>
      </c>
      <c r="L206" s="59" t="s">
        <v>708</v>
      </c>
      <c r="M206" s="59" t="s">
        <v>709</v>
      </c>
      <c r="N206" s="59" t="s">
        <v>710</v>
      </c>
      <c r="O206" s="59" t="s">
        <v>73</v>
      </c>
      <c r="P206" s="59" t="s">
        <v>8</v>
      </c>
      <c r="Q206" s="59" t="s">
        <v>33</v>
      </c>
      <c r="R206" s="59" t="s">
        <v>70</v>
      </c>
      <c r="S206" s="59" t="s">
        <v>711</v>
      </c>
      <c r="T206" s="59" t="s">
        <v>712</v>
      </c>
      <c r="U206" s="59" t="s">
        <v>713</v>
      </c>
      <c r="V206" s="59" t="s">
        <v>714</v>
      </c>
      <c r="W206" s="59"/>
      <c r="X206" s="59" t="s">
        <v>715</v>
      </c>
    </row>
    <row r="207" spans="1:24" ht="14.25" customHeight="1">
      <c r="A207" s="61" t="s">
        <v>111</v>
      </c>
      <c r="B207" s="61" t="e">
        <f t="shared" ref="B207:V207" si="4">+SUMIF(#REF!,B$206,#REF!)</f>
        <v>#REF!</v>
      </c>
      <c r="C207" s="61" t="e">
        <f t="shared" si="4"/>
        <v>#REF!</v>
      </c>
      <c r="D207" s="56" t="e">
        <f t="shared" si="4"/>
        <v>#REF!</v>
      </c>
      <c r="E207" s="84" t="e">
        <f t="shared" si="4"/>
        <v>#REF!</v>
      </c>
      <c r="F207" s="61" t="e">
        <f t="shared" si="4"/>
        <v>#REF!</v>
      </c>
      <c r="G207" s="61" t="e">
        <f t="shared" si="4"/>
        <v>#REF!</v>
      </c>
      <c r="H207" s="61" t="e">
        <f t="shared" si="4"/>
        <v>#REF!</v>
      </c>
      <c r="I207" s="61" t="e">
        <f t="shared" si="4"/>
        <v>#REF!</v>
      </c>
      <c r="J207" s="61" t="e">
        <f t="shared" si="4"/>
        <v>#REF!</v>
      </c>
      <c r="K207" s="61" t="e">
        <f t="shared" si="4"/>
        <v>#REF!</v>
      </c>
      <c r="L207" s="61" t="e">
        <f t="shared" si="4"/>
        <v>#REF!</v>
      </c>
      <c r="M207" s="61" t="e">
        <f t="shared" si="4"/>
        <v>#REF!</v>
      </c>
      <c r="N207" s="61" t="e">
        <f t="shared" si="4"/>
        <v>#REF!</v>
      </c>
      <c r="O207" s="61" t="e">
        <f t="shared" si="4"/>
        <v>#REF!</v>
      </c>
      <c r="P207" s="61" t="e">
        <f t="shared" si="4"/>
        <v>#REF!</v>
      </c>
      <c r="Q207" s="61" t="e">
        <f t="shared" si="4"/>
        <v>#REF!</v>
      </c>
      <c r="R207" s="61" t="e">
        <f t="shared" si="4"/>
        <v>#REF!</v>
      </c>
      <c r="S207" s="61" t="e">
        <f t="shared" si="4"/>
        <v>#REF!</v>
      </c>
      <c r="T207" s="61" t="e">
        <f t="shared" si="4"/>
        <v>#REF!</v>
      </c>
      <c r="U207" s="61" t="e">
        <f t="shared" si="4"/>
        <v>#REF!</v>
      </c>
      <c r="V207" s="61" t="e">
        <f t="shared" si="4"/>
        <v>#REF!</v>
      </c>
      <c r="W207" s="61"/>
      <c r="X207" s="61" t="e">
        <f>+SUMIF(#REF!,X$206,#REF!)</f>
        <v>#REF!</v>
      </c>
    </row>
    <row r="208" spans="1:24" ht="14.25" customHeight="1">
      <c r="A208" s="61" t="s">
        <v>115</v>
      </c>
      <c r="B208" s="61">
        <f t="shared" ref="B208:V208" si="5">+SUMIF($G$2:$G$7,B$206,$L$2:$L$7)</f>
        <v>0</v>
      </c>
      <c r="C208" s="61">
        <f t="shared" si="5"/>
        <v>0</v>
      </c>
      <c r="D208" s="56">
        <f t="shared" si="5"/>
        <v>0</v>
      </c>
      <c r="E208" s="84">
        <f t="shared" si="5"/>
        <v>0</v>
      </c>
      <c r="F208" s="61">
        <f t="shared" si="5"/>
        <v>0</v>
      </c>
      <c r="G208" s="61">
        <f t="shared" si="5"/>
        <v>0</v>
      </c>
      <c r="H208" s="61">
        <f t="shared" si="5"/>
        <v>0</v>
      </c>
      <c r="I208" s="61">
        <f t="shared" si="5"/>
        <v>0</v>
      </c>
      <c r="J208" s="61">
        <f t="shared" si="5"/>
        <v>0</v>
      </c>
      <c r="K208" s="61">
        <f t="shared" si="5"/>
        <v>0</v>
      </c>
      <c r="L208" s="61">
        <f t="shared" si="5"/>
        <v>0</v>
      </c>
      <c r="M208" s="61">
        <f t="shared" si="5"/>
        <v>0</v>
      </c>
      <c r="N208" s="61">
        <f t="shared" si="5"/>
        <v>0</v>
      </c>
      <c r="O208" s="61">
        <f t="shared" si="5"/>
        <v>0</v>
      </c>
      <c r="P208" s="61">
        <f t="shared" si="5"/>
        <v>0</v>
      </c>
      <c r="Q208" s="61">
        <f t="shared" si="5"/>
        <v>0</v>
      </c>
      <c r="R208" s="61">
        <f t="shared" si="5"/>
        <v>0</v>
      </c>
      <c r="S208" s="61">
        <f t="shared" si="5"/>
        <v>0</v>
      </c>
      <c r="T208" s="61">
        <f t="shared" si="5"/>
        <v>0</v>
      </c>
      <c r="U208" s="61">
        <f t="shared" si="5"/>
        <v>0</v>
      </c>
      <c r="V208" s="61">
        <f t="shared" si="5"/>
        <v>0</v>
      </c>
      <c r="W208" s="61"/>
      <c r="X208" s="61">
        <f>+SUMIF($G$2:$G$7,X$206,$L$2:$L$7)</f>
        <v>0</v>
      </c>
    </row>
    <row r="209" spans="1:24" ht="14.25" customHeight="1">
      <c r="A209" s="61" t="s">
        <v>109</v>
      </c>
      <c r="B209" s="61" t="e">
        <f t="shared" ref="B209:V209" si="6">+SUMIF(#REF!,B$206,#REF!)</f>
        <v>#REF!</v>
      </c>
      <c r="C209" s="61" t="e">
        <f t="shared" si="6"/>
        <v>#REF!</v>
      </c>
      <c r="D209" s="56" t="e">
        <f t="shared" si="6"/>
        <v>#REF!</v>
      </c>
      <c r="E209" s="84" t="e">
        <f t="shared" si="6"/>
        <v>#REF!</v>
      </c>
      <c r="F209" s="61" t="e">
        <f t="shared" si="6"/>
        <v>#REF!</v>
      </c>
      <c r="G209" s="61" t="e">
        <f t="shared" si="6"/>
        <v>#REF!</v>
      </c>
      <c r="H209" s="61" t="e">
        <f t="shared" si="6"/>
        <v>#REF!</v>
      </c>
      <c r="I209" s="61" t="e">
        <f t="shared" si="6"/>
        <v>#REF!</v>
      </c>
      <c r="J209" s="61" t="e">
        <f t="shared" si="6"/>
        <v>#REF!</v>
      </c>
      <c r="K209" s="61" t="e">
        <f t="shared" si="6"/>
        <v>#REF!</v>
      </c>
      <c r="L209" s="61" t="e">
        <f t="shared" si="6"/>
        <v>#REF!</v>
      </c>
      <c r="M209" s="61" t="e">
        <f t="shared" si="6"/>
        <v>#REF!</v>
      </c>
      <c r="N209" s="61" t="e">
        <f t="shared" si="6"/>
        <v>#REF!</v>
      </c>
      <c r="O209" s="61" t="e">
        <f t="shared" si="6"/>
        <v>#REF!</v>
      </c>
      <c r="P209" s="61" t="e">
        <f t="shared" si="6"/>
        <v>#REF!</v>
      </c>
      <c r="Q209" s="61" t="e">
        <f t="shared" si="6"/>
        <v>#REF!</v>
      </c>
      <c r="R209" s="61" t="e">
        <f t="shared" si="6"/>
        <v>#REF!</v>
      </c>
      <c r="S209" s="61" t="e">
        <f t="shared" si="6"/>
        <v>#REF!</v>
      </c>
      <c r="T209" s="61" t="e">
        <f t="shared" si="6"/>
        <v>#REF!</v>
      </c>
      <c r="U209" s="61" t="e">
        <f t="shared" si="6"/>
        <v>#REF!</v>
      </c>
      <c r="V209" s="61" t="e">
        <f t="shared" si="6"/>
        <v>#REF!</v>
      </c>
      <c r="W209" s="61"/>
      <c r="X209" s="61" t="e">
        <f>+SUMIF(#REF!,X$206,#REF!)</f>
        <v>#REF!</v>
      </c>
    </row>
    <row r="210" spans="1:24" ht="14.25" customHeight="1">
      <c r="A210" s="61" t="s">
        <v>113</v>
      </c>
      <c r="B210" s="61">
        <f t="shared" ref="B210:V210" si="7">+SUMIF($G$8:$G$49,B$206,$L$8:$L$49)</f>
        <v>0</v>
      </c>
      <c r="C210" s="61">
        <f t="shared" si="7"/>
        <v>0</v>
      </c>
      <c r="D210" s="56">
        <f t="shared" si="7"/>
        <v>0</v>
      </c>
      <c r="E210" s="84">
        <f t="shared" si="7"/>
        <v>0</v>
      </c>
      <c r="F210" s="61">
        <f t="shared" si="7"/>
        <v>0</v>
      </c>
      <c r="G210" s="61">
        <f t="shared" si="7"/>
        <v>0</v>
      </c>
      <c r="H210" s="61">
        <f t="shared" si="7"/>
        <v>0</v>
      </c>
      <c r="I210" s="61">
        <f t="shared" si="7"/>
        <v>0</v>
      </c>
      <c r="J210" s="61">
        <f t="shared" si="7"/>
        <v>0</v>
      </c>
      <c r="K210" s="61">
        <f t="shared" si="7"/>
        <v>0</v>
      </c>
      <c r="L210" s="61">
        <f t="shared" si="7"/>
        <v>0</v>
      </c>
      <c r="M210" s="61">
        <f t="shared" si="7"/>
        <v>0</v>
      </c>
      <c r="N210" s="61">
        <f t="shared" si="7"/>
        <v>0</v>
      </c>
      <c r="O210" s="61">
        <f t="shared" si="7"/>
        <v>0</v>
      </c>
      <c r="P210" s="61">
        <f t="shared" si="7"/>
        <v>0</v>
      </c>
      <c r="Q210" s="61">
        <f t="shared" si="7"/>
        <v>69</v>
      </c>
      <c r="R210" s="61">
        <f t="shared" si="7"/>
        <v>0</v>
      </c>
      <c r="S210" s="61">
        <f t="shared" si="7"/>
        <v>0</v>
      </c>
      <c r="T210" s="61">
        <f t="shared" si="7"/>
        <v>0</v>
      </c>
      <c r="U210" s="61">
        <f t="shared" si="7"/>
        <v>0</v>
      </c>
      <c r="V210" s="61">
        <f t="shared" si="7"/>
        <v>0</v>
      </c>
      <c r="W210" s="61"/>
      <c r="X210" s="61">
        <f>+SUMIF($G$8:$G$49,X$206,$L$8:$L$49)</f>
        <v>0</v>
      </c>
    </row>
    <row r="211" spans="1:24" ht="14.25" customHeight="1">
      <c r="A211" s="61" t="s">
        <v>688</v>
      </c>
      <c r="B211" s="61" t="e">
        <f t="shared" ref="B211:V211" si="8">SUM(B207:B210)</f>
        <v>#REF!</v>
      </c>
      <c r="C211" s="61" t="e">
        <f t="shared" si="8"/>
        <v>#REF!</v>
      </c>
      <c r="D211" s="56" t="e">
        <f t="shared" si="8"/>
        <v>#REF!</v>
      </c>
      <c r="E211" s="84" t="e">
        <f t="shared" si="8"/>
        <v>#REF!</v>
      </c>
      <c r="F211" s="61" t="e">
        <f t="shared" si="8"/>
        <v>#REF!</v>
      </c>
      <c r="G211" s="61" t="e">
        <f t="shared" si="8"/>
        <v>#REF!</v>
      </c>
      <c r="H211" s="61" t="e">
        <f t="shared" si="8"/>
        <v>#REF!</v>
      </c>
      <c r="I211" s="61" t="e">
        <f t="shared" si="8"/>
        <v>#REF!</v>
      </c>
      <c r="J211" s="61" t="e">
        <f t="shared" si="8"/>
        <v>#REF!</v>
      </c>
      <c r="K211" s="61" t="e">
        <f t="shared" si="8"/>
        <v>#REF!</v>
      </c>
      <c r="L211" s="61" t="e">
        <f t="shared" si="8"/>
        <v>#REF!</v>
      </c>
      <c r="M211" s="61" t="e">
        <f t="shared" si="8"/>
        <v>#REF!</v>
      </c>
      <c r="N211" s="61" t="e">
        <f t="shared" si="8"/>
        <v>#REF!</v>
      </c>
      <c r="O211" s="61" t="e">
        <f t="shared" si="8"/>
        <v>#REF!</v>
      </c>
      <c r="P211" s="61" t="e">
        <f t="shared" si="8"/>
        <v>#REF!</v>
      </c>
      <c r="Q211" s="61" t="e">
        <f t="shared" si="8"/>
        <v>#REF!</v>
      </c>
      <c r="R211" s="61" t="e">
        <f t="shared" si="8"/>
        <v>#REF!</v>
      </c>
      <c r="S211" s="61" t="e">
        <f t="shared" si="8"/>
        <v>#REF!</v>
      </c>
      <c r="T211" s="61" t="e">
        <f t="shared" si="8"/>
        <v>#REF!</v>
      </c>
      <c r="U211" s="61" t="e">
        <f t="shared" si="8"/>
        <v>#REF!</v>
      </c>
      <c r="V211" s="61" t="e">
        <f t="shared" si="8"/>
        <v>#REF!</v>
      </c>
      <c r="W211" s="61"/>
      <c r="X211" s="61" t="e">
        <f>SUM(X207:X210)</f>
        <v>#REF!</v>
      </c>
    </row>
    <row r="212" spans="1:24" ht="14.25" customHeight="1">
      <c r="D212" s="56"/>
      <c r="E212" s="84"/>
    </row>
    <row r="213" spans="1:24" ht="14.25" customHeight="1">
      <c r="D213" s="56"/>
      <c r="E213" s="84"/>
    </row>
    <row r="214" spans="1:24" ht="14.25" customHeight="1">
      <c r="D214" s="56"/>
      <c r="E214" s="84"/>
    </row>
    <row r="215" spans="1:24" ht="14.25" customHeight="1">
      <c r="D215" s="56"/>
      <c r="E215" s="84"/>
    </row>
    <row r="216" spans="1:24" ht="14.25" customHeight="1">
      <c r="D216" s="56"/>
      <c r="E216" s="84"/>
    </row>
    <row r="217" spans="1:24" ht="14.25" customHeight="1">
      <c r="D217" s="56"/>
      <c r="E217" s="84"/>
    </row>
    <row r="218" spans="1:24" ht="14.25" customHeight="1">
      <c r="D218" s="56"/>
      <c r="E218" s="84"/>
    </row>
    <row r="219" spans="1:24" ht="14.25" customHeight="1">
      <c r="D219" s="56"/>
      <c r="E219" s="84"/>
    </row>
    <row r="220" spans="1:24" ht="14.25" customHeight="1">
      <c r="D220" s="56"/>
      <c r="E220" s="84"/>
    </row>
    <row r="221" spans="1:24" ht="14.25" customHeight="1">
      <c r="D221" s="56"/>
      <c r="E221" s="84"/>
    </row>
    <row r="222" spans="1:24" ht="14.25" customHeight="1">
      <c r="D222" s="56"/>
      <c r="E222" s="84"/>
    </row>
    <row r="223" spans="1:24" ht="14.25" customHeight="1">
      <c r="D223" s="56"/>
      <c r="E223" s="84"/>
    </row>
    <row r="224" spans="1:24" ht="14.25" customHeight="1">
      <c r="D224" s="56"/>
      <c r="E224" s="84"/>
    </row>
    <row r="225" spans="4:5" ht="14.25" customHeight="1">
      <c r="D225" s="56"/>
      <c r="E225" s="84"/>
    </row>
    <row r="226" spans="4:5" ht="14.25" customHeight="1">
      <c r="D226" s="56"/>
      <c r="E226" s="84"/>
    </row>
    <row r="227" spans="4:5" ht="14.25" customHeight="1">
      <c r="D227" s="56"/>
      <c r="E227" s="84"/>
    </row>
    <row r="228" spans="4:5" ht="14.25" customHeight="1">
      <c r="D228" s="56"/>
      <c r="E228" s="84"/>
    </row>
    <row r="229" spans="4:5" ht="14.25" customHeight="1">
      <c r="D229" s="56"/>
      <c r="E229" s="84"/>
    </row>
    <row r="230" spans="4:5" ht="14.25" customHeight="1">
      <c r="D230" s="56"/>
      <c r="E230" s="84"/>
    </row>
    <row r="231" spans="4:5" ht="14.25" customHeight="1">
      <c r="D231" s="56"/>
      <c r="E231" s="84"/>
    </row>
    <row r="232" spans="4:5" ht="14.25" customHeight="1">
      <c r="D232" s="56"/>
      <c r="E232" s="84"/>
    </row>
    <row r="233" spans="4:5" ht="14.25" customHeight="1">
      <c r="D233" s="56"/>
      <c r="E233" s="84"/>
    </row>
    <row r="234" spans="4:5" ht="14.25" customHeight="1">
      <c r="D234" s="56"/>
      <c r="E234" s="84"/>
    </row>
    <row r="235" spans="4:5" ht="14.25" customHeight="1">
      <c r="D235" s="56"/>
      <c r="E235" s="84"/>
    </row>
    <row r="236" spans="4:5" ht="14.25" customHeight="1">
      <c r="D236" s="56"/>
      <c r="E236" s="84"/>
    </row>
    <row r="237" spans="4:5" ht="14.25" customHeight="1">
      <c r="D237" s="56"/>
      <c r="E237" s="84"/>
    </row>
    <row r="238" spans="4:5" ht="14.25" customHeight="1">
      <c r="D238" s="56"/>
      <c r="E238" s="84"/>
    </row>
    <row r="239" spans="4:5" ht="14.25" customHeight="1">
      <c r="D239" s="56"/>
      <c r="E239" s="84"/>
    </row>
    <row r="240" spans="4:5" ht="14.25" customHeight="1">
      <c r="D240" s="56"/>
      <c r="E240" s="84"/>
    </row>
    <row r="241" spans="4:5" ht="14.25" customHeight="1">
      <c r="D241" s="56"/>
      <c r="E241" s="84"/>
    </row>
    <row r="242" spans="4:5" ht="14.25" customHeight="1">
      <c r="D242" s="56"/>
      <c r="E242" s="84"/>
    </row>
    <row r="243" spans="4:5" ht="14.25" customHeight="1">
      <c r="D243" s="56"/>
      <c r="E243" s="84"/>
    </row>
    <row r="244" spans="4:5" ht="14.25" customHeight="1">
      <c r="D244" s="56"/>
      <c r="E244" s="84"/>
    </row>
    <row r="245" spans="4:5" ht="14.25" customHeight="1">
      <c r="D245" s="56"/>
      <c r="E245" s="84"/>
    </row>
    <row r="246" spans="4:5" ht="14.25" customHeight="1">
      <c r="D246" s="56"/>
      <c r="E246" s="84"/>
    </row>
    <row r="247" spans="4:5" ht="14.25" customHeight="1">
      <c r="D247" s="56"/>
      <c r="E247" s="84"/>
    </row>
    <row r="248" spans="4:5" ht="14.25" customHeight="1">
      <c r="D248" s="56"/>
      <c r="E248" s="84"/>
    </row>
    <row r="249" spans="4:5" ht="14.25" customHeight="1">
      <c r="D249" s="56"/>
      <c r="E249" s="84"/>
    </row>
    <row r="250" spans="4:5" ht="14.25" customHeight="1">
      <c r="D250" s="56"/>
      <c r="E250" s="84"/>
    </row>
    <row r="251" spans="4:5" ht="14.25" customHeight="1">
      <c r="D251" s="56"/>
      <c r="E251" s="84"/>
    </row>
    <row r="252" spans="4:5" ht="14.25" customHeight="1">
      <c r="D252" s="56"/>
      <c r="E252" s="84"/>
    </row>
    <row r="253" spans="4:5" ht="14.25" customHeight="1">
      <c r="D253" s="56"/>
      <c r="E253" s="84"/>
    </row>
    <row r="254" spans="4:5" ht="14.25" customHeight="1">
      <c r="D254" s="56"/>
      <c r="E254" s="84"/>
    </row>
    <row r="255" spans="4:5" ht="14.25" customHeight="1">
      <c r="D255" s="56"/>
      <c r="E255" s="84"/>
    </row>
    <row r="256" spans="4:5" ht="14.25" customHeight="1">
      <c r="D256" s="56"/>
      <c r="E256" s="84"/>
    </row>
    <row r="257" spans="4:5" ht="14.25" customHeight="1">
      <c r="D257" s="56"/>
      <c r="E257" s="84"/>
    </row>
    <row r="258" spans="4:5" ht="14.25" customHeight="1">
      <c r="D258" s="56"/>
      <c r="E258" s="84"/>
    </row>
    <row r="259" spans="4:5" ht="14.25" customHeight="1">
      <c r="D259" s="56"/>
      <c r="E259" s="84"/>
    </row>
    <row r="260" spans="4:5" ht="14.25" customHeight="1">
      <c r="D260" s="56"/>
      <c r="E260" s="84"/>
    </row>
    <row r="261" spans="4:5" ht="14.25" customHeight="1">
      <c r="D261" s="56"/>
      <c r="E261" s="84"/>
    </row>
    <row r="262" spans="4:5" ht="14.25" customHeight="1">
      <c r="D262" s="56"/>
      <c r="E262" s="84"/>
    </row>
    <row r="263" spans="4:5" ht="14.25" customHeight="1">
      <c r="D263" s="56"/>
      <c r="E263" s="84"/>
    </row>
    <row r="264" spans="4:5" ht="14.25" customHeight="1">
      <c r="D264" s="56"/>
      <c r="E264" s="84"/>
    </row>
    <row r="265" spans="4:5" ht="14.25" customHeight="1">
      <c r="D265" s="56"/>
      <c r="E265" s="84"/>
    </row>
    <row r="266" spans="4:5" ht="14.25" customHeight="1">
      <c r="D266" s="56"/>
      <c r="E266" s="84"/>
    </row>
    <row r="267" spans="4:5" ht="14.25" customHeight="1">
      <c r="D267" s="56"/>
      <c r="E267" s="84"/>
    </row>
    <row r="268" spans="4:5" ht="14.25" customHeight="1">
      <c r="D268" s="56"/>
      <c r="E268" s="84"/>
    </row>
    <row r="269" spans="4:5" ht="14.25" customHeight="1">
      <c r="D269" s="56"/>
      <c r="E269" s="84"/>
    </row>
    <row r="270" spans="4:5" ht="14.25" customHeight="1">
      <c r="D270" s="56"/>
      <c r="E270" s="84"/>
    </row>
    <row r="271" spans="4:5" ht="14.25" customHeight="1">
      <c r="D271" s="56"/>
      <c r="E271" s="84"/>
    </row>
    <row r="272" spans="4:5" ht="14.25" customHeight="1">
      <c r="D272" s="56"/>
      <c r="E272" s="84"/>
    </row>
    <row r="273" spans="4:5" ht="14.25" customHeight="1">
      <c r="D273" s="56"/>
      <c r="E273" s="84"/>
    </row>
    <row r="274" spans="4:5" ht="14.25" customHeight="1">
      <c r="D274" s="56"/>
      <c r="E274" s="84"/>
    </row>
    <row r="275" spans="4:5" ht="14.25" customHeight="1">
      <c r="D275" s="56"/>
      <c r="E275" s="84"/>
    </row>
    <row r="276" spans="4:5" ht="14.25" customHeight="1">
      <c r="D276" s="56"/>
      <c r="E276" s="84"/>
    </row>
    <row r="277" spans="4:5" ht="14.25" customHeight="1">
      <c r="D277" s="56"/>
      <c r="E277" s="84"/>
    </row>
    <row r="278" spans="4:5" ht="14.25" customHeight="1">
      <c r="D278" s="56"/>
      <c r="E278" s="84"/>
    </row>
    <row r="279" spans="4:5" ht="14.25" customHeight="1">
      <c r="D279" s="56"/>
      <c r="E279" s="84"/>
    </row>
    <row r="280" spans="4:5" ht="14.25" customHeight="1">
      <c r="D280" s="56"/>
      <c r="E280" s="84"/>
    </row>
    <row r="281" spans="4:5" ht="14.25" customHeight="1">
      <c r="D281" s="56"/>
      <c r="E281" s="84"/>
    </row>
    <row r="282" spans="4:5" ht="14.25" customHeight="1">
      <c r="D282" s="56"/>
      <c r="E282" s="84"/>
    </row>
    <row r="283" spans="4:5" ht="14.25" customHeight="1">
      <c r="D283" s="56"/>
      <c r="E283" s="84"/>
    </row>
    <row r="284" spans="4:5" ht="14.25" customHeight="1">
      <c r="D284" s="56"/>
      <c r="E284" s="84"/>
    </row>
    <row r="285" spans="4:5" ht="14.25" customHeight="1">
      <c r="D285" s="56"/>
      <c r="E285" s="84"/>
    </row>
    <row r="286" spans="4:5" ht="14.25" customHeight="1">
      <c r="D286" s="56"/>
      <c r="E286" s="84"/>
    </row>
    <row r="287" spans="4:5" ht="14.25" customHeight="1">
      <c r="D287" s="56"/>
      <c r="E287" s="84"/>
    </row>
    <row r="288" spans="4:5" ht="14.25" customHeight="1">
      <c r="D288" s="56"/>
      <c r="E288" s="84"/>
    </row>
    <row r="289" spans="4:5" ht="14.25" customHeight="1">
      <c r="D289" s="56"/>
      <c r="E289" s="84"/>
    </row>
    <row r="290" spans="4:5" ht="14.25" customHeight="1">
      <c r="D290" s="56"/>
      <c r="E290" s="84"/>
    </row>
    <row r="291" spans="4:5" ht="14.25" customHeight="1">
      <c r="D291" s="56"/>
      <c r="E291" s="84"/>
    </row>
    <row r="292" spans="4:5" ht="14.25" customHeight="1">
      <c r="D292" s="56"/>
      <c r="E292" s="84"/>
    </row>
    <row r="293" spans="4:5" ht="14.25" customHeight="1">
      <c r="D293" s="56"/>
      <c r="E293" s="84"/>
    </row>
    <row r="294" spans="4:5" ht="14.25" customHeight="1">
      <c r="D294" s="56"/>
      <c r="E294" s="84"/>
    </row>
    <row r="295" spans="4:5" ht="14.25" customHeight="1">
      <c r="D295" s="56"/>
      <c r="E295" s="84"/>
    </row>
    <row r="296" spans="4:5" ht="14.25" customHeight="1">
      <c r="D296" s="56"/>
      <c r="E296" s="84"/>
    </row>
    <row r="297" spans="4:5" ht="14.25" customHeight="1">
      <c r="D297" s="56"/>
      <c r="E297" s="84"/>
    </row>
    <row r="298" spans="4:5" ht="14.25" customHeight="1">
      <c r="D298" s="56"/>
      <c r="E298" s="84"/>
    </row>
    <row r="299" spans="4:5" ht="14.25" customHeight="1">
      <c r="D299" s="56"/>
      <c r="E299" s="84"/>
    </row>
    <row r="300" spans="4:5" ht="14.25" customHeight="1">
      <c r="D300" s="56"/>
      <c r="E300" s="84"/>
    </row>
    <row r="301" spans="4:5" ht="14.25" customHeight="1">
      <c r="D301" s="56"/>
      <c r="E301" s="84"/>
    </row>
    <row r="302" spans="4:5" ht="14.25" customHeight="1">
      <c r="D302" s="56"/>
      <c r="E302" s="84"/>
    </row>
    <row r="303" spans="4:5" ht="14.25" customHeight="1">
      <c r="D303" s="56"/>
      <c r="E303" s="84"/>
    </row>
    <row r="304" spans="4:5" ht="14.25" customHeight="1">
      <c r="D304" s="56"/>
      <c r="E304" s="84"/>
    </row>
    <row r="305" spans="4:5" ht="14.25" customHeight="1">
      <c r="D305" s="56"/>
      <c r="E305" s="84"/>
    </row>
    <row r="306" spans="4:5" ht="14.25" customHeight="1">
      <c r="D306" s="56"/>
      <c r="E306" s="84"/>
    </row>
    <row r="307" spans="4:5" ht="14.25" customHeight="1">
      <c r="D307" s="56"/>
      <c r="E307" s="84"/>
    </row>
    <row r="308" spans="4:5" ht="14.25" customHeight="1">
      <c r="D308" s="56"/>
      <c r="E308" s="84"/>
    </row>
    <row r="309" spans="4:5" ht="14.25" customHeight="1">
      <c r="D309" s="56"/>
      <c r="E309" s="84"/>
    </row>
    <row r="310" spans="4:5" ht="14.25" customHeight="1">
      <c r="D310" s="56"/>
      <c r="E310" s="84"/>
    </row>
    <row r="311" spans="4:5" ht="14.25" customHeight="1">
      <c r="D311" s="56"/>
      <c r="E311" s="84"/>
    </row>
    <row r="312" spans="4:5" ht="14.25" customHeight="1">
      <c r="D312" s="56"/>
      <c r="E312" s="84"/>
    </row>
    <row r="313" spans="4:5" ht="14.25" customHeight="1">
      <c r="D313" s="56"/>
      <c r="E313" s="84"/>
    </row>
    <row r="314" spans="4:5" ht="14.25" customHeight="1">
      <c r="D314" s="56"/>
      <c r="E314" s="84"/>
    </row>
    <row r="315" spans="4:5" ht="14.25" customHeight="1">
      <c r="D315" s="56"/>
      <c r="E315" s="84"/>
    </row>
    <row r="316" spans="4:5" ht="14.25" customHeight="1">
      <c r="D316" s="56"/>
      <c r="E316" s="84"/>
    </row>
    <row r="317" spans="4:5" ht="14.25" customHeight="1">
      <c r="D317" s="56"/>
      <c r="E317" s="84"/>
    </row>
    <row r="318" spans="4:5" ht="14.25" customHeight="1">
      <c r="D318" s="56"/>
      <c r="E318" s="84"/>
    </row>
    <row r="319" spans="4:5" ht="14.25" customHeight="1">
      <c r="D319" s="56"/>
      <c r="E319" s="84"/>
    </row>
    <row r="320" spans="4:5" ht="14.25" customHeight="1">
      <c r="D320" s="56"/>
      <c r="E320" s="84"/>
    </row>
    <row r="321" spans="4:5" ht="14.25" customHeight="1">
      <c r="D321" s="56"/>
      <c r="E321" s="84"/>
    </row>
    <row r="322" spans="4:5" ht="14.25" customHeight="1">
      <c r="D322" s="56"/>
      <c r="E322" s="84"/>
    </row>
    <row r="323" spans="4:5" ht="14.25" customHeight="1">
      <c r="D323" s="56"/>
      <c r="E323" s="84"/>
    </row>
    <row r="324" spans="4:5" ht="14.25" customHeight="1">
      <c r="D324" s="56"/>
      <c r="E324" s="84"/>
    </row>
    <row r="325" spans="4:5" ht="14.25" customHeight="1">
      <c r="D325" s="56"/>
      <c r="E325" s="84"/>
    </row>
    <row r="326" spans="4:5" ht="14.25" customHeight="1">
      <c r="D326" s="56"/>
      <c r="E326" s="84"/>
    </row>
    <row r="327" spans="4:5" ht="14.25" customHeight="1">
      <c r="D327" s="56"/>
      <c r="E327" s="84"/>
    </row>
    <row r="328" spans="4:5" ht="14.25" customHeight="1">
      <c r="D328" s="56"/>
      <c r="E328" s="84"/>
    </row>
    <row r="329" spans="4:5" ht="14.25" customHeight="1">
      <c r="D329" s="56"/>
      <c r="E329" s="84"/>
    </row>
    <row r="330" spans="4:5" ht="14.25" customHeight="1">
      <c r="D330" s="56"/>
      <c r="E330" s="84"/>
    </row>
    <row r="331" spans="4:5" ht="14.25" customHeight="1">
      <c r="D331" s="56"/>
      <c r="E331" s="84"/>
    </row>
    <row r="332" spans="4:5" ht="14.25" customHeight="1">
      <c r="D332" s="56"/>
      <c r="E332" s="84"/>
    </row>
    <row r="333" spans="4:5" ht="14.25" customHeight="1">
      <c r="D333" s="56"/>
      <c r="E333" s="84"/>
    </row>
    <row r="334" spans="4:5" ht="14.25" customHeight="1">
      <c r="D334" s="56"/>
      <c r="E334" s="84"/>
    </row>
    <row r="335" spans="4:5" ht="14.25" customHeight="1">
      <c r="D335" s="56"/>
      <c r="E335" s="84"/>
    </row>
    <row r="336" spans="4:5" ht="14.25" customHeight="1">
      <c r="D336" s="56"/>
      <c r="E336" s="84"/>
    </row>
    <row r="337" spans="4:5" ht="14.25" customHeight="1">
      <c r="D337" s="56"/>
      <c r="E337" s="84"/>
    </row>
    <row r="338" spans="4:5" ht="14.25" customHeight="1">
      <c r="D338" s="56"/>
      <c r="E338" s="84"/>
    </row>
    <row r="339" spans="4:5" ht="14.25" customHeight="1">
      <c r="D339" s="56"/>
      <c r="E339" s="84"/>
    </row>
    <row r="340" spans="4:5" ht="14.25" customHeight="1">
      <c r="D340" s="56"/>
      <c r="E340" s="84"/>
    </row>
    <row r="341" spans="4:5" ht="14.25" customHeight="1">
      <c r="D341" s="56"/>
      <c r="E341" s="84"/>
    </row>
    <row r="342" spans="4:5" ht="14.25" customHeight="1">
      <c r="D342" s="56"/>
      <c r="E342" s="84"/>
    </row>
    <row r="343" spans="4:5" ht="14.25" customHeight="1">
      <c r="D343" s="56"/>
      <c r="E343" s="84"/>
    </row>
    <row r="344" spans="4:5" ht="14.25" customHeight="1">
      <c r="D344" s="56"/>
      <c r="E344" s="84"/>
    </row>
    <row r="345" spans="4:5" ht="14.25" customHeight="1">
      <c r="D345" s="56"/>
      <c r="E345" s="84"/>
    </row>
    <row r="346" spans="4:5" ht="14.25" customHeight="1">
      <c r="D346" s="56"/>
      <c r="E346" s="84"/>
    </row>
    <row r="347" spans="4:5" ht="14.25" customHeight="1">
      <c r="D347" s="56"/>
      <c r="E347" s="84"/>
    </row>
    <row r="348" spans="4:5" ht="14.25" customHeight="1">
      <c r="D348" s="56"/>
      <c r="E348" s="84"/>
    </row>
    <row r="349" spans="4:5" ht="14.25" customHeight="1">
      <c r="D349" s="56"/>
      <c r="E349" s="84"/>
    </row>
    <row r="350" spans="4:5" ht="14.25" customHeight="1">
      <c r="D350" s="56"/>
      <c r="E350" s="84"/>
    </row>
    <row r="351" spans="4:5" ht="14.25" customHeight="1">
      <c r="D351" s="56"/>
      <c r="E351" s="84"/>
    </row>
    <row r="352" spans="4:5" ht="14.25" customHeight="1">
      <c r="D352" s="56"/>
      <c r="E352" s="84"/>
    </row>
    <row r="353" spans="4:5" ht="14.25" customHeight="1">
      <c r="D353" s="56"/>
      <c r="E353" s="84"/>
    </row>
    <row r="354" spans="4:5" ht="14.25" customHeight="1">
      <c r="D354" s="56"/>
      <c r="E354" s="84"/>
    </row>
    <row r="355" spans="4:5" ht="14.25" customHeight="1">
      <c r="D355" s="56"/>
      <c r="E355" s="84"/>
    </row>
    <row r="356" spans="4:5" ht="14.25" customHeight="1">
      <c r="D356" s="56"/>
      <c r="E356" s="84"/>
    </row>
    <row r="357" spans="4:5" ht="14.25" customHeight="1">
      <c r="D357" s="56"/>
      <c r="E357" s="84"/>
    </row>
    <row r="358" spans="4:5" ht="14.25" customHeight="1">
      <c r="D358" s="56"/>
      <c r="E358" s="84"/>
    </row>
    <row r="359" spans="4:5" ht="14.25" customHeight="1">
      <c r="D359" s="56"/>
      <c r="E359" s="84"/>
    </row>
    <row r="360" spans="4:5" ht="14.25" customHeight="1">
      <c r="D360" s="56"/>
      <c r="E360" s="84"/>
    </row>
    <row r="361" spans="4:5" ht="14.25" customHeight="1">
      <c r="D361" s="56"/>
      <c r="E361" s="84"/>
    </row>
    <row r="362" spans="4:5" ht="14.25" customHeight="1">
      <c r="D362" s="56"/>
      <c r="E362" s="84"/>
    </row>
    <row r="363" spans="4:5" ht="14.25" customHeight="1">
      <c r="D363" s="56"/>
      <c r="E363" s="84"/>
    </row>
    <row r="364" spans="4:5" ht="14.25" customHeight="1">
      <c r="D364" s="56"/>
      <c r="E364" s="84"/>
    </row>
    <row r="365" spans="4:5" ht="14.25" customHeight="1">
      <c r="D365" s="56"/>
      <c r="E365" s="84"/>
    </row>
    <row r="366" spans="4:5" ht="14.25" customHeight="1">
      <c r="D366" s="56"/>
      <c r="E366" s="84"/>
    </row>
    <row r="367" spans="4:5" ht="14.25" customHeight="1">
      <c r="D367" s="56"/>
      <c r="E367" s="84"/>
    </row>
    <row r="368" spans="4:5" ht="14.25" customHeight="1">
      <c r="D368" s="56"/>
      <c r="E368" s="84"/>
    </row>
    <row r="369" spans="4:5" ht="14.25" customHeight="1">
      <c r="D369" s="56"/>
      <c r="E369" s="84"/>
    </row>
    <row r="370" spans="4:5" ht="14.25" customHeight="1">
      <c r="D370" s="56"/>
      <c r="E370" s="84"/>
    </row>
    <row r="371" spans="4:5" ht="14.25" customHeight="1">
      <c r="D371" s="56"/>
      <c r="E371" s="84"/>
    </row>
    <row r="372" spans="4:5" ht="14.25" customHeight="1">
      <c r="D372" s="56"/>
      <c r="E372" s="84"/>
    </row>
    <row r="373" spans="4:5" ht="14.25" customHeight="1">
      <c r="D373" s="56"/>
      <c r="E373" s="84"/>
    </row>
    <row r="374" spans="4:5" ht="14.25" customHeight="1">
      <c r="D374" s="56"/>
      <c r="E374" s="84"/>
    </row>
    <row r="375" spans="4:5" ht="14.25" customHeight="1">
      <c r="D375" s="56"/>
      <c r="E375" s="84"/>
    </row>
    <row r="376" spans="4:5" ht="14.25" customHeight="1">
      <c r="D376" s="56"/>
      <c r="E376" s="84"/>
    </row>
    <row r="377" spans="4:5" ht="14.25" customHeight="1">
      <c r="D377" s="56"/>
      <c r="E377" s="84"/>
    </row>
    <row r="378" spans="4:5" ht="14.25" customHeight="1">
      <c r="D378" s="56"/>
      <c r="E378" s="84"/>
    </row>
    <row r="379" spans="4:5" ht="14.25" customHeight="1">
      <c r="D379" s="56"/>
      <c r="E379" s="84"/>
    </row>
    <row r="380" spans="4:5" ht="14.25" customHeight="1">
      <c r="D380" s="56"/>
      <c r="E380" s="84"/>
    </row>
    <row r="381" spans="4:5" ht="14.25" customHeight="1">
      <c r="D381" s="56"/>
      <c r="E381" s="84"/>
    </row>
    <row r="382" spans="4:5" ht="14.25" customHeight="1">
      <c r="D382" s="56"/>
      <c r="E382" s="84"/>
    </row>
    <row r="383" spans="4:5" ht="14.25" customHeight="1">
      <c r="D383" s="56"/>
      <c r="E383" s="84"/>
    </row>
    <row r="384" spans="4:5" ht="14.25" customHeight="1">
      <c r="D384" s="56"/>
      <c r="E384" s="84"/>
    </row>
    <row r="385" spans="4:5" ht="14.25" customHeight="1">
      <c r="D385" s="56"/>
      <c r="E385" s="84"/>
    </row>
    <row r="386" spans="4:5" ht="14.25" customHeight="1">
      <c r="D386" s="56"/>
      <c r="E386" s="84"/>
    </row>
    <row r="387" spans="4:5" ht="14.25" customHeight="1">
      <c r="D387" s="56"/>
      <c r="E387" s="84"/>
    </row>
    <row r="388" spans="4:5" ht="14.25" customHeight="1">
      <c r="D388" s="56"/>
      <c r="E388" s="84"/>
    </row>
    <row r="389" spans="4:5" ht="14.25" customHeight="1">
      <c r="D389" s="56"/>
      <c r="E389" s="84"/>
    </row>
    <row r="390" spans="4:5" ht="14.25" customHeight="1">
      <c r="D390" s="56"/>
      <c r="E390" s="84"/>
    </row>
    <row r="391" spans="4:5" ht="14.25" customHeight="1">
      <c r="D391" s="56"/>
      <c r="E391" s="84"/>
    </row>
    <row r="392" spans="4:5" ht="14.25" customHeight="1">
      <c r="D392" s="56"/>
      <c r="E392" s="84"/>
    </row>
    <row r="393" spans="4:5" ht="14.25" customHeight="1">
      <c r="D393" s="56"/>
      <c r="E393" s="84"/>
    </row>
    <row r="394" spans="4:5" ht="14.25" customHeight="1">
      <c r="D394" s="56"/>
      <c r="E394" s="84"/>
    </row>
    <row r="395" spans="4:5" ht="14.25" customHeight="1">
      <c r="D395" s="56"/>
      <c r="E395" s="84"/>
    </row>
    <row r="396" spans="4:5" ht="14.25" customHeight="1">
      <c r="D396" s="56"/>
      <c r="E396" s="84"/>
    </row>
    <row r="397" spans="4:5" ht="14.25" customHeight="1">
      <c r="D397" s="56"/>
      <c r="E397" s="84"/>
    </row>
    <row r="398" spans="4:5" ht="14.25" customHeight="1">
      <c r="D398" s="56"/>
      <c r="E398" s="84"/>
    </row>
    <row r="399" spans="4:5" ht="14.25" customHeight="1">
      <c r="D399" s="56"/>
      <c r="E399" s="84"/>
    </row>
    <row r="400" spans="4:5" ht="14.25" customHeight="1">
      <c r="D400" s="56"/>
      <c r="E400" s="84"/>
    </row>
    <row r="401" spans="4:5" ht="14.25" customHeight="1">
      <c r="D401" s="56"/>
      <c r="E401" s="84"/>
    </row>
    <row r="402" spans="4:5" ht="14.25" customHeight="1">
      <c r="D402" s="56"/>
      <c r="E402" s="84"/>
    </row>
    <row r="403" spans="4:5" ht="14.25" customHeight="1">
      <c r="D403" s="56"/>
      <c r="E403" s="84"/>
    </row>
    <row r="404" spans="4:5" ht="14.25" customHeight="1">
      <c r="D404" s="56"/>
      <c r="E404" s="84"/>
    </row>
    <row r="405" spans="4:5" ht="14.25" customHeight="1">
      <c r="D405" s="56"/>
      <c r="E405" s="84"/>
    </row>
    <row r="406" spans="4:5" ht="14.25" customHeight="1">
      <c r="D406" s="56"/>
      <c r="E406" s="84"/>
    </row>
    <row r="407" spans="4:5" ht="14.25" customHeight="1">
      <c r="D407" s="56"/>
      <c r="E407" s="84"/>
    </row>
    <row r="408" spans="4:5" ht="14.25" customHeight="1">
      <c r="D408" s="56"/>
      <c r="E408" s="84"/>
    </row>
    <row r="409" spans="4:5" ht="14.25" customHeight="1">
      <c r="D409" s="56"/>
      <c r="E409" s="84"/>
    </row>
    <row r="410" spans="4:5" ht="14.25" customHeight="1">
      <c r="D410" s="56"/>
      <c r="E410" s="84"/>
    </row>
    <row r="411" spans="4:5" ht="14.25" customHeight="1">
      <c r="D411" s="56"/>
      <c r="E411" s="84"/>
    </row>
    <row r="412" spans="4:5" ht="15.75" customHeight="1"/>
    <row r="413" spans="4:5" ht="15.75" customHeight="1"/>
    <row r="414" spans="4:5" ht="15.75" customHeight="1"/>
    <row r="415" spans="4:5" ht="15.75" customHeight="1"/>
    <row r="416" spans="4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sortState xmlns:xlrd2="http://schemas.microsoft.com/office/spreadsheetml/2017/richdata2" ref="B35:L49">
    <sortCondition ref="J35:J49"/>
    <sortCondition ref="C35:C49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73"/>
  <sheetViews>
    <sheetView workbookViewId="0">
      <pane ySplit="1" topLeftCell="A2" activePane="bottomLeft" state="frozen"/>
      <selection pane="bottomLeft" activeCell="A8" sqref="A8:A2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91" t="s">
        <v>716</v>
      </c>
      <c r="B1" s="91" t="s">
        <v>680</v>
      </c>
      <c r="C1" s="91" t="s">
        <v>681</v>
      </c>
      <c r="D1" s="91" t="s">
        <v>682</v>
      </c>
      <c r="E1" s="91" t="s">
        <v>683</v>
      </c>
      <c r="F1" s="91" t="s">
        <v>1</v>
      </c>
      <c r="G1" s="91" t="s">
        <v>3</v>
      </c>
      <c r="H1" s="91" t="s">
        <v>684</v>
      </c>
      <c r="I1" s="91" t="s">
        <v>2</v>
      </c>
      <c r="J1" s="91" t="s">
        <v>5</v>
      </c>
      <c r="K1" s="91" t="s">
        <v>685</v>
      </c>
      <c r="L1" s="91" t="s">
        <v>686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4.25" customHeight="1">
      <c r="A2" s="86" t="s">
        <v>716</v>
      </c>
      <c r="B2" s="48">
        <v>1</v>
      </c>
      <c r="C2" s="48" t="s">
        <v>1309</v>
      </c>
      <c r="D2" s="48">
        <v>2</v>
      </c>
      <c r="E2" s="49">
        <v>476</v>
      </c>
      <c r="F2" s="50" t="str">
        <f>+VLOOKUP(E2,Participants!$A$1:$F$1000,2,FALSE)</f>
        <v>Henry Woolley</v>
      </c>
      <c r="G2" s="50" t="str">
        <f>+VLOOKUP(E2,Participants!$A$1:$F$1000,4,FALSE)</f>
        <v>STT</v>
      </c>
      <c r="H2" s="50" t="str">
        <f>+VLOOKUP(E2,Participants!$A$1:$F$1000,5,FALSE)</f>
        <v>M</v>
      </c>
      <c r="I2" s="50">
        <f>+VLOOKUP(E2,Participants!$A$1:$F$1000,3,FALSE)</f>
        <v>4</v>
      </c>
      <c r="J2" s="50" t="str">
        <f>+VLOOKUP(E2,Participants!$A$1:$G$1000,7,FALSE)</f>
        <v>DEV BOYS</v>
      </c>
      <c r="K2" s="50">
        <v>1</v>
      </c>
      <c r="L2" s="50">
        <v>10</v>
      </c>
    </row>
    <row r="3" spans="1:27" ht="14.25" customHeight="1">
      <c r="A3" s="86" t="s">
        <v>716</v>
      </c>
      <c r="B3" s="48">
        <v>1</v>
      </c>
      <c r="C3" s="48" t="s">
        <v>1310</v>
      </c>
      <c r="D3" s="48">
        <v>3</v>
      </c>
      <c r="E3" s="49">
        <v>153</v>
      </c>
      <c r="F3" s="50" t="str">
        <f>+VLOOKUP(E3,Participants!$A$1:$F$1000,2,FALSE)</f>
        <v>Isaiah Loboda</v>
      </c>
      <c r="G3" s="50" t="str">
        <f>+VLOOKUP(E3,Participants!$A$1:$F$1000,4,FALSE)</f>
        <v>AMA</v>
      </c>
      <c r="H3" s="50" t="str">
        <f>+VLOOKUP(E3,Participants!$A$1:$F$1000,5,FALSE)</f>
        <v>M</v>
      </c>
      <c r="I3" s="50">
        <f>+VLOOKUP(E3,Participants!$A$1:$F$1000,3,FALSE)</f>
        <v>4</v>
      </c>
      <c r="J3" s="50" t="str">
        <f>+VLOOKUP(E3,Participants!$A$1:$G$1000,7,FALSE)</f>
        <v>DEV BOYS</v>
      </c>
      <c r="K3" s="50">
        <v>2</v>
      </c>
      <c r="L3" s="50">
        <v>8</v>
      </c>
    </row>
    <row r="4" spans="1:27" ht="14.25" customHeight="1">
      <c r="A4" s="86" t="s">
        <v>716</v>
      </c>
      <c r="B4" s="48">
        <v>1</v>
      </c>
      <c r="C4" s="48" t="s">
        <v>1386</v>
      </c>
      <c r="D4" s="48"/>
      <c r="E4" s="51">
        <v>1437</v>
      </c>
      <c r="F4" s="50" t="str">
        <f>+VLOOKUP(E4,Participants!$A$1:$F$1000,2,FALSE)</f>
        <v>lucas Stewart</v>
      </c>
      <c r="G4" s="50" t="str">
        <f>+VLOOKUP(E4,Participants!$A$1:$F$1000,4,FALSE)</f>
        <v>BCS</v>
      </c>
      <c r="H4" s="50" t="str">
        <f>+VLOOKUP(E4,Participants!$A$1:$F$1000,5,FALSE)</f>
        <v>M</v>
      </c>
      <c r="I4" s="50">
        <f>+VLOOKUP(E4,Participants!$A$1:$F$1000,3,FALSE)</f>
        <v>3</v>
      </c>
      <c r="J4" s="50" t="str">
        <f>+VLOOKUP(E4,Participants!$A$1:$G$1000,7,FALSE)</f>
        <v>DEV BOYS</v>
      </c>
      <c r="K4" s="50">
        <v>3</v>
      </c>
      <c r="L4" s="50">
        <v>6</v>
      </c>
    </row>
    <row r="5" spans="1:27" ht="14.25" customHeight="1">
      <c r="A5" s="86" t="s">
        <v>716</v>
      </c>
      <c r="B5" s="48">
        <v>1</v>
      </c>
      <c r="C5" s="48" t="s">
        <v>1311</v>
      </c>
      <c r="D5" s="48">
        <v>4</v>
      </c>
      <c r="E5" s="49">
        <v>572</v>
      </c>
      <c r="F5" s="50" t="str">
        <f>+VLOOKUP(E5,Participants!$A$1:$F$1000,2,FALSE)</f>
        <v>Mason Moritz</v>
      </c>
      <c r="G5" s="50" t="str">
        <f>+VLOOKUP(E5,Participants!$A$1:$F$1000,4,FALSE)</f>
        <v>BFS</v>
      </c>
      <c r="H5" s="50" t="str">
        <f>+VLOOKUP(E5,Participants!$A$1:$F$1000,5,FALSE)</f>
        <v>M</v>
      </c>
      <c r="I5" s="50">
        <f>+VLOOKUP(E5,Participants!$A$1:$F$1000,3,FALSE)</f>
        <v>4</v>
      </c>
      <c r="J5" s="50" t="str">
        <f>+VLOOKUP(E5,Participants!$A$1:$G$1000,7,FALSE)</f>
        <v>DEV BOYS</v>
      </c>
      <c r="K5" s="50">
        <v>4</v>
      </c>
      <c r="L5" s="50">
        <v>5</v>
      </c>
    </row>
    <row r="6" spans="1:27" ht="14.25" customHeight="1">
      <c r="A6" s="86" t="s">
        <v>716</v>
      </c>
      <c r="B6" s="48">
        <v>1</v>
      </c>
      <c r="C6" s="48" t="s">
        <v>1312</v>
      </c>
      <c r="D6" s="48">
        <v>1</v>
      </c>
      <c r="E6" s="49">
        <v>1017</v>
      </c>
      <c r="F6" s="50" t="str">
        <f>+VLOOKUP(E6,Participants!$A$1:$F$1000,2,FALSE)</f>
        <v>Ralph Deabrunzzo</v>
      </c>
      <c r="G6" s="50" t="str">
        <f>+VLOOKUP(E6,Participants!$A$1:$F$1000,4,FALSE)</f>
        <v>KIL</v>
      </c>
      <c r="H6" s="50" t="str">
        <f>+VLOOKUP(E6,Participants!$A$1:$F$1000,5,FALSE)</f>
        <v>M</v>
      </c>
      <c r="I6" s="50">
        <f>+VLOOKUP(E6,Participants!$A$1:$F$1000,3,FALSE)</f>
        <v>3</v>
      </c>
      <c r="J6" s="50" t="str">
        <f>+VLOOKUP(E6,Participants!$A$1:$G$1000,7,FALSE)</f>
        <v>DEV BOYS</v>
      </c>
      <c r="K6" s="50">
        <v>5</v>
      </c>
      <c r="L6" s="50">
        <v>4</v>
      </c>
    </row>
    <row r="7" spans="1:27" ht="14.25" customHeight="1">
      <c r="A7" s="86" t="s">
        <v>716</v>
      </c>
      <c r="B7" s="48">
        <v>1</v>
      </c>
      <c r="C7" s="48" t="s">
        <v>1387</v>
      </c>
      <c r="D7" s="48"/>
      <c r="E7" s="51">
        <v>1433</v>
      </c>
      <c r="F7" s="50" t="str">
        <f>+VLOOKUP(E7,Participants!$A$1:$F$1000,2,FALSE)</f>
        <v>Raylan Senft</v>
      </c>
      <c r="G7" s="50" t="str">
        <f>+VLOOKUP(E7,Participants!$A$1:$F$1000,4,FALSE)</f>
        <v>BCS</v>
      </c>
      <c r="H7" s="50" t="str">
        <f>+VLOOKUP(E7,Participants!$A$1:$F$1000,5,FALSE)</f>
        <v>M</v>
      </c>
      <c r="I7" s="50">
        <f>+VLOOKUP(E7,Participants!$A$1:$F$1000,3,FALSE)</f>
        <v>3</v>
      </c>
      <c r="J7" s="50" t="str">
        <f>+VLOOKUP(E7,Participants!$A$1:$G$1000,7,FALSE)</f>
        <v>DEV BOYS</v>
      </c>
      <c r="K7" s="50">
        <v>6</v>
      </c>
      <c r="L7" s="50">
        <v>3</v>
      </c>
    </row>
    <row r="8" spans="1:27" ht="14.25" customHeight="1">
      <c r="A8" s="86" t="s">
        <v>716</v>
      </c>
      <c r="B8" s="48">
        <v>1</v>
      </c>
      <c r="C8" s="48" t="s">
        <v>1388</v>
      </c>
      <c r="D8" s="48"/>
      <c r="E8" s="51">
        <v>567</v>
      </c>
      <c r="F8" s="50" t="str">
        <f>+VLOOKUP(E8,Participants!$A$1:$F$1000,2,FALSE)</f>
        <v>Liam Greene</v>
      </c>
      <c r="G8" s="50" t="str">
        <f>+VLOOKUP(E8,Participants!$A$1:$F$1000,4,FALSE)</f>
        <v>BFS</v>
      </c>
      <c r="H8" s="50" t="str">
        <f>+VLOOKUP(E8,Participants!$A$1:$F$1000,5,FALSE)</f>
        <v>M</v>
      </c>
      <c r="I8" s="50">
        <f>+VLOOKUP(E8,Participants!$A$1:$F$1000,3,FALSE)</f>
        <v>3</v>
      </c>
      <c r="J8" s="50" t="str">
        <f>+VLOOKUP(E8,Participants!$A$1:$G$1000,7,FALSE)</f>
        <v>DEV BOYS</v>
      </c>
      <c r="K8" s="50">
        <v>7</v>
      </c>
      <c r="L8" s="50">
        <v>2</v>
      </c>
    </row>
    <row r="9" spans="1:27" ht="14.25" customHeight="1">
      <c r="A9" s="86" t="s">
        <v>716</v>
      </c>
      <c r="B9" s="51"/>
      <c r="C9" s="51" t="s">
        <v>1313</v>
      </c>
      <c r="D9" s="51">
        <v>5</v>
      </c>
      <c r="E9" s="51">
        <v>877</v>
      </c>
      <c r="F9" s="50" t="str">
        <f>+VLOOKUP(E9,Participants!$A$1:$F$1000,2,FALSE)</f>
        <v>Luke Martin</v>
      </c>
      <c r="G9" s="50" t="str">
        <f>+VLOOKUP(E9,Participants!$A$1:$F$1000,4,FALSE)</f>
        <v>SSPP</v>
      </c>
      <c r="H9" s="50" t="str">
        <f>+VLOOKUP(E9,Participants!$A$1:$F$1000,5,FALSE)</f>
        <v>M</v>
      </c>
      <c r="I9" s="50">
        <f>+VLOOKUP(E9,Participants!$A$1:$F$1000,3,FALSE)</f>
        <v>4</v>
      </c>
      <c r="J9" s="50" t="str">
        <f>+VLOOKUP(E9,Participants!$A$1:$G$1000,7,FALSE)</f>
        <v>DEV BOYS</v>
      </c>
      <c r="K9" s="50">
        <v>8</v>
      </c>
      <c r="L9" s="50">
        <v>1</v>
      </c>
    </row>
    <row r="10" spans="1:27" ht="14.25" customHeight="1">
      <c r="A10" s="86" t="s">
        <v>716</v>
      </c>
      <c r="B10" s="51"/>
      <c r="C10" s="51" t="s">
        <v>1389</v>
      </c>
      <c r="D10" s="51"/>
      <c r="E10" s="51">
        <v>868</v>
      </c>
      <c r="F10" s="50" t="str">
        <f>+VLOOKUP(E10,Participants!$A$1:$F$1000,2,FALSE)</f>
        <v>Connor Cummings</v>
      </c>
      <c r="G10" s="50" t="str">
        <f>+VLOOKUP(E10,Participants!$A$1:$F$1000,4,FALSE)</f>
        <v>SSPP</v>
      </c>
      <c r="H10" s="50" t="str">
        <f>+VLOOKUP(E10,Participants!$A$1:$F$1000,5,FALSE)</f>
        <v>M</v>
      </c>
      <c r="I10" s="50" t="str">
        <f>+VLOOKUP(E10,Participants!$A$1:$F$1000,3,FALSE)</f>
        <v>K</v>
      </c>
      <c r="J10" s="50" t="str">
        <f>+VLOOKUP(E10,Participants!$A$1:$G$1000,7,FALSE)</f>
        <v>DEV BOYS</v>
      </c>
      <c r="K10" s="50">
        <f>K9+1</f>
        <v>9</v>
      </c>
      <c r="L10" s="50"/>
    </row>
    <row r="11" spans="1:27" ht="14.25" customHeight="1">
      <c r="A11" s="86" t="s">
        <v>716</v>
      </c>
      <c r="B11" s="51"/>
      <c r="C11" s="51" t="s">
        <v>1390</v>
      </c>
      <c r="D11" s="51"/>
      <c r="E11" s="51">
        <v>482</v>
      </c>
      <c r="F11" s="50" t="str">
        <f>+VLOOKUP(E11,Participants!$A$1:$F$1000,2,FALSE)</f>
        <v>Jaxon Silverio</v>
      </c>
      <c r="G11" s="50" t="str">
        <f>+VLOOKUP(E11,Participants!$A$1:$F$1000,4,FALSE)</f>
        <v>STT</v>
      </c>
      <c r="H11" s="50" t="str">
        <f>+VLOOKUP(E11,Participants!$A$1:$F$1000,5,FALSE)</f>
        <v>M</v>
      </c>
      <c r="I11" s="50">
        <f>+VLOOKUP(E11,Participants!$A$1:$F$1000,3,FALSE)</f>
        <v>2</v>
      </c>
      <c r="J11" s="50" t="str">
        <f>+VLOOKUP(E11,Participants!$A$1:$G$1000,7,FALSE)</f>
        <v>DEV BOYS</v>
      </c>
      <c r="K11" s="50">
        <f t="shared" ref="K11:K19" si="0">K10+1</f>
        <v>10</v>
      </c>
      <c r="L11" s="50"/>
    </row>
    <row r="12" spans="1:27" ht="14.25" customHeight="1">
      <c r="A12" s="86" t="s">
        <v>716</v>
      </c>
      <c r="B12" s="51"/>
      <c r="C12" s="51" t="s">
        <v>1391</v>
      </c>
      <c r="D12" s="51"/>
      <c r="E12" s="51">
        <v>1015</v>
      </c>
      <c r="F12" s="50" t="str">
        <f>+VLOOKUP(E12,Participants!$A$1:$F$1000,2,FALSE)</f>
        <v>Robbie Singer</v>
      </c>
      <c r="G12" s="50" t="str">
        <f>+VLOOKUP(E12,Participants!$A$1:$F$1000,4,FALSE)</f>
        <v>KIL</v>
      </c>
      <c r="H12" s="50" t="str">
        <f>+VLOOKUP(E12,Participants!$A$1:$F$1000,5,FALSE)</f>
        <v>M</v>
      </c>
      <c r="I12" s="50">
        <f>+VLOOKUP(E12,Participants!$A$1:$F$1000,3,FALSE)</f>
        <v>3</v>
      </c>
      <c r="J12" s="50" t="str">
        <f>+VLOOKUP(E12,Participants!$A$1:$G$1000,7,FALSE)</f>
        <v>DEV BOYS</v>
      </c>
      <c r="K12" s="50">
        <f t="shared" si="0"/>
        <v>11</v>
      </c>
      <c r="L12" s="50"/>
    </row>
    <row r="13" spans="1:27" ht="14.25" customHeight="1">
      <c r="A13" s="86" t="s">
        <v>716</v>
      </c>
      <c r="B13" s="51"/>
      <c r="C13" s="51" t="s">
        <v>1314</v>
      </c>
      <c r="D13" s="51">
        <v>6</v>
      </c>
      <c r="E13" s="51">
        <v>1019</v>
      </c>
      <c r="F13" s="50" t="str">
        <f>+VLOOKUP(E13,Participants!$A$1:$F$1000,2,FALSE)</f>
        <v>Michael Scaltz</v>
      </c>
      <c r="G13" s="50" t="str">
        <f>+VLOOKUP(E13,Participants!$A$1:$F$1000,4,FALSE)</f>
        <v>KIL</v>
      </c>
      <c r="H13" s="50" t="str">
        <f>+VLOOKUP(E13,Participants!$A$1:$F$1000,5,FALSE)</f>
        <v>M</v>
      </c>
      <c r="I13" s="50">
        <f>+VLOOKUP(E13,Participants!$A$1:$F$1000,3,FALSE)</f>
        <v>4</v>
      </c>
      <c r="J13" s="50" t="str">
        <f>+VLOOKUP(E13,Participants!$A$1:$G$1000,7,FALSE)</f>
        <v>DEV BOYS</v>
      </c>
      <c r="K13" s="50">
        <f t="shared" si="0"/>
        <v>12</v>
      </c>
      <c r="L13" s="50"/>
    </row>
    <row r="14" spans="1:27" ht="14.25" customHeight="1">
      <c r="A14" s="86" t="s">
        <v>716</v>
      </c>
      <c r="B14" s="51"/>
      <c r="C14" s="51" t="s">
        <v>1392</v>
      </c>
      <c r="D14" s="51"/>
      <c r="E14" s="51">
        <v>557</v>
      </c>
      <c r="F14" s="50" t="str">
        <f>+VLOOKUP(E14,Participants!$A$1:$F$1000,2,FALSE)</f>
        <v>Ethan Foster</v>
      </c>
      <c r="G14" s="50" t="str">
        <f>+VLOOKUP(E14,Participants!$A$1:$F$1000,4,FALSE)</f>
        <v>BFS</v>
      </c>
      <c r="H14" s="50" t="str">
        <f>+VLOOKUP(E14,Participants!$A$1:$F$1000,5,FALSE)</f>
        <v>M</v>
      </c>
      <c r="I14" s="50">
        <f>+VLOOKUP(E14,Participants!$A$1:$F$1000,3,FALSE)</f>
        <v>2</v>
      </c>
      <c r="J14" s="50" t="str">
        <f>+VLOOKUP(E14,Participants!$A$1:$G$1000,7,FALSE)</f>
        <v>DEV BOYS</v>
      </c>
      <c r="K14" s="50">
        <f t="shared" si="0"/>
        <v>13</v>
      </c>
      <c r="L14" s="50"/>
    </row>
    <row r="15" spans="1:27" ht="14.25" customHeight="1">
      <c r="A15" s="86" t="s">
        <v>716</v>
      </c>
      <c r="B15" s="51"/>
      <c r="C15" s="51" t="s">
        <v>1393</v>
      </c>
      <c r="D15" s="51"/>
      <c r="E15" s="51">
        <v>468</v>
      </c>
      <c r="F15" s="50" t="str">
        <f>+VLOOKUP(E15,Participants!$A$1:$F$1000,2,FALSE)</f>
        <v>Kota Furukawa</v>
      </c>
      <c r="G15" s="50" t="str">
        <f>+VLOOKUP(E15,Participants!$A$1:$F$1000,4,FALSE)</f>
        <v>STT</v>
      </c>
      <c r="H15" s="50" t="str">
        <f>+VLOOKUP(E15,Participants!$A$1:$F$1000,5,FALSE)</f>
        <v>M</v>
      </c>
      <c r="I15" s="50">
        <f>+VLOOKUP(E15,Participants!$A$1:$F$1000,3,FALSE)</f>
        <v>2</v>
      </c>
      <c r="J15" s="50" t="str">
        <f>+VLOOKUP(E15,Participants!$A$1:$G$1000,7,FALSE)</f>
        <v>DEV BOYS</v>
      </c>
      <c r="K15" s="50">
        <f t="shared" si="0"/>
        <v>14</v>
      </c>
      <c r="L15" s="50"/>
    </row>
    <row r="16" spans="1:27" ht="14.25" customHeight="1">
      <c r="A16" s="86" t="s">
        <v>716</v>
      </c>
      <c r="B16" s="51"/>
      <c r="C16" s="51" t="s">
        <v>1394</v>
      </c>
      <c r="D16" s="51"/>
      <c r="E16" s="51">
        <v>554</v>
      </c>
      <c r="F16" s="50" t="str">
        <f>+VLOOKUP(E16,Participants!$A$1:$F$1000,2,FALSE)</f>
        <v>Caleb Radzvin</v>
      </c>
      <c r="G16" s="50" t="str">
        <f>+VLOOKUP(E16,Participants!$A$1:$F$1000,4,FALSE)</f>
        <v>BFS</v>
      </c>
      <c r="H16" s="50" t="str">
        <f>+VLOOKUP(E16,Participants!$A$1:$F$1000,5,FALSE)</f>
        <v>M</v>
      </c>
      <c r="I16" s="50">
        <f>+VLOOKUP(E16,Participants!$A$1:$F$1000,3,FALSE)</f>
        <v>1</v>
      </c>
      <c r="J16" s="50" t="str">
        <f>+VLOOKUP(E16,Participants!$A$1:$G$1000,7,FALSE)</f>
        <v>DEV BOYS</v>
      </c>
      <c r="K16" s="50">
        <f t="shared" si="0"/>
        <v>15</v>
      </c>
      <c r="L16" s="50"/>
    </row>
    <row r="17" spans="1:12" ht="14.25" customHeight="1">
      <c r="A17" s="86" t="s">
        <v>716</v>
      </c>
      <c r="B17" s="51"/>
      <c r="C17" s="51" t="s">
        <v>1315</v>
      </c>
      <c r="D17" s="51">
        <v>7</v>
      </c>
      <c r="E17" s="51">
        <v>461</v>
      </c>
      <c r="F17" s="50" t="str">
        <f>+VLOOKUP(E17,Participants!$A$1:$F$1000,2,FALSE)</f>
        <v>Christopher Barrett</v>
      </c>
      <c r="G17" s="50" t="str">
        <f>+VLOOKUP(E17,Participants!$A$1:$F$1000,4,FALSE)</f>
        <v>STT</v>
      </c>
      <c r="H17" s="50" t="str">
        <f>+VLOOKUP(E17,Participants!$A$1:$F$1000,5,FALSE)</f>
        <v>M</v>
      </c>
      <c r="I17" s="50">
        <f>+VLOOKUP(E17,Participants!$A$1:$F$1000,3,FALSE)</f>
        <v>4</v>
      </c>
      <c r="J17" s="50" t="str">
        <f>+VLOOKUP(E17,Participants!$A$1:$G$1000,7,FALSE)</f>
        <v>DEV BOYS</v>
      </c>
      <c r="K17" s="50">
        <f t="shared" si="0"/>
        <v>16</v>
      </c>
      <c r="L17" s="50"/>
    </row>
    <row r="18" spans="1:12" ht="14.25" customHeight="1">
      <c r="A18" s="86" t="s">
        <v>716</v>
      </c>
      <c r="B18" s="51"/>
      <c r="C18" s="51" t="s">
        <v>1395</v>
      </c>
      <c r="D18" s="51"/>
      <c r="E18" s="51">
        <v>556</v>
      </c>
      <c r="F18" s="50" t="str">
        <f>+VLOOKUP(E18,Participants!$A$1:$F$1000,2,FALSE)</f>
        <v>Isaac White</v>
      </c>
      <c r="G18" s="50" t="str">
        <f>+VLOOKUP(E18,Participants!$A$1:$F$1000,4,FALSE)</f>
        <v>BFS</v>
      </c>
      <c r="H18" s="50" t="str">
        <f>+VLOOKUP(E18,Participants!$A$1:$F$1000,5,FALSE)</f>
        <v>M</v>
      </c>
      <c r="I18" s="50">
        <f>+VLOOKUP(E18,Participants!$A$1:$F$1000,3,FALSE)</f>
        <v>1</v>
      </c>
      <c r="J18" s="50" t="str">
        <f>+VLOOKUP(E18,Participants!$A$1:$G$1000,7,FALSE)</f>
        <v>DEV BOYS</v>
      </c>
      <c r="K18" s="50">
        <f t="shared" si="0"/>
        <v>17</v>
      </c>
      <c r="L18" s="50"/>
    </row>
    <row r="19" spans="1:12" ht="14.25" customHeight="1">
      <c r="A19" s="86" t="s">
        <v>716</v>
      </c>
      <c r="B19" s="51"/>
      <c r="C19" s="51" t="s">
        <v>1396</v>
      </c>
      <c r="D19" s="51"/>
      <c r="E19" s="51">
        <v>1430</v>
      </c>
      <c r="F19" s="50" t="str">
        <f>+VLOOKUP(E19,Participants!$A$1:$F$1000,2,FALSE)</f>
        <v>Matthew Yeager</v>
      </c>
      <c r="G19" s="50" t="str">
        <f>+VLOOKUP(E19,Participants!$A$1:$F$1000,4,FALSE)</f>
        <v>BCS</v>
      </c>
      <c r="H19" s="50" t="str">
        <f>+VLOOKUP(E19,Participants!$A$1:$F$1000,5,FALSE)</f>
        <v>M</v>
      </c>
      <c r="I19" s="50">
        <f>+VLOOKUP(E19,Participants!$A$1:$F$1000,3,FALSE)</f>
        <v>3</v>
      </c>
      <c r="J19" s="50" t="str">
        <f>+VLOOKUP(E19,Participants!$A$1:$G$1000,7,FALSE)</f>
        <v>DEV BOYS</v>
      </c>
      <c r="K19" s="50">
        <f t="shared" si="0"/>
        <v>18</v>
      </c>
      <c r="L19" s="50"/>
    </row>
    <row r="20" spans="1:12" ht="14.25" customHeight="1">
      <c r="A20" s="86" t="s">
        <v>716</v>
      </c>
      <c r="B20" s="51"/>
      <c r="C20" s="177" t="s">
        <v>1397</v>
      </c>
      <c r="D20" s="177"/>
      <c r="E20" s="177"/>
      <c r="F20" s="155" t="e">
        <f>+VLOOKUP(E20,Participants!$A$1:$F$1000,2,FALSE)</f>
        <v>#N/A</v>
      </c>
      <c r="G20" s="155" t="e">
        <f>+VLOOKUP(E20,Participants!$A$1:$F$1000,4,FALSE)</f>
        <v>#N/A</v>
      </c>
      <c r="H20" s="155" t="e">
        <f>+VLOOKUP(E20,Participants!$A$1:$F$1000,5,FALSE)</f>
        <v>#N/A</v>
      </c>
      <c r="I20" s="155" t="e">
        <f>+VLOOKUP(E20,Participants!$A$1:$F$1000,3,FALSE)</f>
        <v>#N/A</v>
      </c>
      <c r="J20" s="155" t="e">
        <f>+VLOOKUP(E20,Participants!$A$1:$G$1000,7,FALSE)</f>
        <v>#N/A</v>
      </c>
      <c r="K20" s="155" t="s">
        <v>1398</v>
      </c>
      <c r="L20" s="155"/>
    </row>
    <row r="21" spans="1:12" ht="14.25" customHeight="1">
      <c r="A21" s="86" t="s">
        <v>716</v>
      </c>
      <c r="B21" s="51"/>
      <c r="C21" s="51"/>
      <c r="D21" s="51"/>
      <c r="E21" s="51"/>
      <c r="F21" s="50"/>
      <c r="G21" s="50"/>
      <c r="H21" s="50"/>
      <c r="I21" s="50"/>
      <c r="J21" s="50"/>
      <c r="K21" s="50"/>
      <c r="L21" s="50"/>
    </row>
    <row r="22" spans="1:12" ht="14.25" customHeight="1">
      <c r="A22" s="86" t="s">
        <v>716</v>
      </c>
      <c r="B22" s="51"/>
      <c r="C22" s="51"/>
      <c r="D22" s="51"/>
      <c r="E22" s="51"/>
      <c r="F22" s="50"/>
      <c r="G22" s="50"/>
      <c r="H22" s="50"/>
      <c r="I22" s="50"/>
      <c r="J22" s="50"/>
      <c r="K22" s="50"/>
      <c r="L22" s="50"/>
    </row>
    <row r="23" spans="1:12" ht="14.25" customHeight="1">
      <c r="A23" s="86" t="s">
        <v>716</v>
      </c>
      <c r="B23" s="48">
        <v>10</v>
      </c>
      <c r="C23" s="48" t="s">
        <v>1302</v>
      </c>
      <c r="D23" s="53"/>
      <c r="E23" s="50">
        <v>454</v>
      </c>
      <c r="F23" s="50" t="str">
        <f>+VLOOKUP(E23,Participants!$A$1:$F$1000,2,FALSE)</f>
        <v>Londyn Tomman</v>
      </c>
      <c r="G23" s="50" t="str">
        <f>+VLOOKUP(E23,Participants!$A$1:$F$1000,4,FALSE)</f>
        <v>STT</v>
      </c>
      <c r="H23" s="50" t="str">
        <f>+VLOOKUP(E23,Participants!$A$1:$F$1000,5,FALSE)</f>
        <v xml:space="preserve">F </v>
      </c>
      <c r="I23" s="50">
        <f>+VLOOKUP(E23,Participants!$A$1:$F$1000,3,FALSE)</f>
        <v>4</v>
      </c>
      <c r="J23" s="50" t="str">
        <f>+VLOOKUP(E23,Participants!$A$1:$G$1000,7,FALSE)</f>
        <v>DEV GIRLS</v>
      </c>
      <c r="K23" s="50">
        <v>1</v>
      </c>
      <c r="L23" s="50">
        <v>10</v>
      </c>
    </row>
    <row r="24" spans="1:12" ht="14.25" customHeight="1">
      <c r="A24" s="86" t="s">
        <v>716</v>
      </c>
      <c r="B24" s="51">
        <v>10</v>
      </c>
      <c r="C24" s="51" t="s">
        <v>1373</v>
      </c>
      <c r="D24" s="52"/>
      <c r="E24" s="50">
        <v>546</v>
      </c>
      <c r="F24" s="50" t="str">
        <f>+VLOOKUP(E24,Participants!$A$1:$F$1000,2,FALSE)</f>
        <v>Kaitlyn Lindenfelser</v>
      </c>
      <c r="G24" s="50" t="str">
        <f>+VLOOKUP(E24,Participants!$A$1:$F$1000,4,FALSE)</f>
        <v>BFS</v>
      </c>
      <c r="H24" s="50" t="str">
        <f>+VLOOKUP(E24,Participants!$A$1:$F$1000,5,FALSE)</f>
        <v>F</v>
      </c>
      <c r="I24" s="50">
        <f>+VLOOKUP(E24,Participants!$A$1:$F$1000,3,FALSE)</f>
        <v>4</v>
      </c>
      <c r="J24" s="50" t="str">
        <f>+VLOOKUP(E24,Participants!$A$1:$G$1000,7,FALSE)</f>
        <v>DEV GIRLS</v>
      </c>
      <c r="K24" s="54">
        <f>K23+1</f>
        <v>2</v>
      </c>
      <c r="L24" s="54">
        <v>8</v>
      </c>
    </row>
    <row r="25" spans="1:12" ht="14.25" customHeight="1">
      <c r="A25" s="86" t="s">
        <v>716</v>
      </c>
      <c r="B25" s="51">
        <v>9</v>
      </c>
      <c r="C25" s="51" t="s">
        <v>1372</v>
      </c>
      <c r="D25" s="51"/>
      <c r="E25" s="50">
        <v>874</v>
      </c>
      <c r="F25" s="50" t="str">
        <f>+VLOOKUP(E25,Participants!$A$1:$F$1000,2,FALSE)</f>
        <v>Claire Cummings</v>
      </c>
      <c r="G25" s="50" t="str">
        <f>+VLOOKUP(E25,Participants!$A$1:$F$1000,4,FALSE)</f>
        <v>SSPP</v>
      </c>
      <c r="H25" s="50" t="str">
        <f>+VLOOKUP(E25,Participants!$A$1:$F$1000,5,FALSE)</f>
        <v>F</v>
      </c>
      <c r="I25" s="50">
        <f>+VLOOKUP(E25,Participants!$A$1:$F$1000,3,FALSE)</f>
        <v>3</v>
      </c>
      <c r="J25" s="50" t="str">
        <f>+VLOOKUP(E25,Participants!$A$1:$G$1000,7,FALSE)</f>
        <v>DEV GIRLS</v>
      </c>
      <c r="K25" s="54">
        <f t="shared" ref="K25:K52" si="1">K24+1</f>
        <v>3</v>
      </c>
      <c r="L25" s="54">
        <v>6</v>
      </c>
    </row>
    <row r="26" spans="1:12" ht="14.25" customHeight="1">
      <c r="A26" s="86" t="s">
        <v>716</v>
      </c>
      <c r="B26" s="51">
        <v>10</v>
      </c>
      <c r="C26" s="51" t="s">
        <v>1374</v>
      </c>
      <c r="D26" s="52"/>
      <c r="E26" s="50">
        <v>545</v>
      </c>
      <c r="F26" s="50" t="str">
        <f>+VLOOKUP(E26,Participants!$A$1:$F$1000,2,FALSE)</f>
        <v>Jocelyn Miller</v>
      </c>
      <c r="G26" s="50" t="str">
        <f>+VLOOKUP(E26,Participants!$A$1:$F$1000,4,FALSE)</f>
        <v>BFS</v>
      </c>
      <c r="H26" s="50" t="str">
        <f>+VLOOKUP(E26,Participants!$A$1:$F$1000,5,FALSE)</f>
        <v>F</v>
      </c>
      <c r="I26" s="50">
        <f>+VLOOKUP(E26,Participants!$A$1:$F$1000,3,FALSE)</f>
        <v>4</v>
      </c>
      <c r="J26" s="50" t="str">
        <f>+VLOOKUP(E26,Participants!$A$1:$G$1000,7,FALSE)</f>
        <v>DEV GIRLS</v>
      </c>
      <c r="K26" s="54">
        <f t="shared" si="1"/>
        <v>4</v>
      </c>
      <c r="L26" s="54">
        <v>5</v>
      </c>
    </row>
    <row r="27" spans="1:12" ht="14.25" customHeight="1">
      <c r="A27" s="86" t="s">
        <v>716</v>
      </c>
      <c r="B27" s="51">
        <v>10</v>
      </c>
      <c r="C27" s="51" t="s">
        <v>1375</v>
      </c>
      <c r="D27" s="52"/>
      <c r="E27" s="50">
        <v>540</v>
      </c>
      <c r="F27" s="50" t="str">
        <f>+VLOOKUP(E27,Participants!$A$1:$F$1000,2,FALSE)</f>
        <v>Avery Arendosh</v>
      </c>
      <c r="G27" s="50" t="str">
        <f>+VLOOKUP(E27,Participants!$A$1:$F$1000,4,FALSE)</f>
        <v>BFS</v>
      </c>
      <c r="H27" s="50" t="str">
        <f>+VLOOKUP(E27,Participants!$A$1:$F$1000,5,FALSE)</f>
        <v>F</v>
      </c>
      <c r="I27" s="50">
        <f>+VLOOKUP(E27,Participants!$A$1:$F$1000,3,FALSE)</f>
        <v>4</v>
      </c>
      <c r="J27" s="50" t="str">
        <f>+VLOOKUP(E27,Participants!$A$1:$G$1000,7,FALSE)</f>
        <v>DEV GIRLS</v>
      </c>
      <c r="K27" s="54">
        <f t="shared" si="1"/>
        <v>5</v>
      </c>
      <c r="L27" s="54">
        <v>4</v>
      </c>
    </row>
    <row r="28" spans="1:12" ht="14.25" customHeight="1">
      <c r="A28" s="86" t="s">
        <v>716</v>
      </c>
      <c r="B28" s="51">
        <v>10</v>
      </c>
      <c r="C28" s="51" t="s">
        <v>1376</v>
      </c>
      <c r="D28" s="52"/>
      <c r="E28" s="51">
        <v>175</v>
      </c>
      <c r="F28" s="50" t="str">
        <f>+VLOOKUP(E28,Participants!$A$1:$F$1000,2,FALSE)</f>
        <v>Nora Silvis</v>
      </c>
      <c r="G28" s="50" t="str">
        <f>+VLOOKUP(E28,Participants!$A$1:$F$1000,4,FALSE)</f>
        <v>AMA</v>
      </c>
      <c r="H28" s="50" t="str">
        <f>+VLOOKUP(E28,Participants!$A$1:$F$1000,5,FALSE)</f>
        <v>F</v>
      </c>
      <c r="I28" s="50">
        <f>+VLOOKUP(E28,Participants!$A$1:$F$1000,3,FALSE)</f>
        <v>4</v>
      </c>
      <c r="J28" s="50" t="str">
        <f>+VLOOKUP(E28,Participants!$A$1:$G$1000,7,FALSE)</f>
        <v>DEV GIRLS</v>
      </c>
      <c r="K28" s="54">
        <f t="shared" si="1"/>
        <v>6</v>
      </c>
      <c r="L28" s="54">
        <v>3</v>
      </c>
    </row>
    <row r="29" spans="1:12" ht="14.25" customHeight="1">
      <c r="A29" s="86" t="s">
        <v>716</v>
      </c>
      <c r="B29" s="51">
        <v>9</v>
      </c>
      <c r="C29" s="51" t="s">
        <v>1359</v>
      </c>
      <c r="D29" s="51"/>
      <c r="E29" s="50">
        <v>535</v>
      </c>
      <c r="F29" s="50" t="str">
        <f>+VLOOKUP(E29,Participants!$A$1:$F$1000,2,FALSE)</f>
        <v>Harper Lange</v>
      </c>
      <c r="G29" s="50" t="str">
        <f>+VLOOKUP(E29,Participants!$A$1:$F$1000,4,FALSE)</f>
        <v>BFS</v>
      </c>
      <c r="H29" s="50" t="str">
        <f>+VLOOKUP(E29,Participants!$A$1:$F$1000,5,FALSE)</f>
        <v>F</v>
      </c>
      <c r="I29" s="50">
        <f>+VLOOKUP(E29,Participants!$A$1:$F$1000,3,FALSE)</f>
        <v>3</v>
      </c>
      <c r="J29" s="50" t="str">
        <f>+VLOOKUP(E29,Participants!$A$1:$G$1000,7,FALSE)</f>
        <v>DEV GIRLS</v>
      </c>
      <c r="K29" s="54">
        <f t="shared" si="1"/>
        <v>7</v>
      </c>
      <c r="L29" s="54">
        <v>2</v>
      </c>
    </row>
    <row r="30" spans="1:12" ht="14.25" customHeight="1">
      <c r="A30" s="86" t="s">
        <v>716</v>
      </c>
      <c r="B30" s="51">
        <v>9</v>
      </c>
      <c r="C30" s="51" t="s">
        <v>1338</v>
      </c>
      <c r="D30" s="51"/>
      <c r="E30" s="50">
        <v>1010</v>
      </c>
      <c r="F30" s="50" t="str">
        <f>+VLOOKUP(E30,Participants!$A$1:$F$1000,2,FALSE)</f>
        <v>Quinn Orr</v>
      </c>
      <c r="G30" s="50" t="str">
        <f>+VLOOKUP(E30,Participants!$A$1:$F$1000,4,FALSE)</f>
        <v>KIL</v>
      </c>
      <c r="H30" s="50" t="str">
        <f>+VLOOKUP(E30,Participants!$A$1:$F$1000,5,FALSE)</f>
        <v xml:space="preserve">F </v>
      </c>
      <c r="I30" s="50">
        <f>+VLOOKUP(E30,Participants!$A$1:$F$1000,3,FALSE)</f>
        <v>4</v>
      </c>
      <c r="J30" s="50" t="str">
        <f>+VLOOKUP(E30,Participants!$A$1:$G$1000,7,FALSE)</f>
        <v>DEV GIRLS</v>
      </c>
      <c r="K30" s="54">
        <f t="shared" si="1"/>
        <v>8</v>
      </c>
      <c r="L30" s="54">
        <v>1</v>
      </c>
    </row>
    <row r="31" spans="1:12" ht="14.25" customHeight="1">
      <c r="A31" s="86" t="s">
        <v>716</v>
      </c>
      <c r="B31" s="51">
        <v>9</v>
      </c>
      <c r="C31" s="51" t="s">
        <v>1360</v>
      </c>
      <c r="D31" s="51"/>
      <c r="E31" s="50">
        <v>873</v>
      </c>
      <c r="F31" s="50" t="str">
        <f>+VLOOKUP(E31,Participants!$A$1:$F$1000,2,FALSE)</f>
        <v>Joelle Berringer</v>
      </c>
      <c r="G31" s="50" t="str">
        <f>+VLOOKUP(E31,Participants!$A$1:$F$1000,4,FALSE)</f>
        <v>SSPP</v>
      </c>
      <c r="H31" s="50" t="str">
        <f>+VLOOKUP(E31,Participants!$A$1:$F$1000,5,FALSE)</f>
        <v>F</v>
      </c>
      <c r="I31" s="50">
        <f>+VLOOKUP(E31,Participants!$A$1:$F$1000,3,FALSE)</f>
        <v>3</v>
      </c>
      <c r="J31" s="50" t="str">
        <f>+VLOOKUP(E31,Participants!$A$1:$G$1000,7,FALSE)</f>
        <v>DEV GIRLS</v>
      </c>
      <c r="K31" s="54">
        <f t="shared" si="1"/>
        <v>9</v>
      </c>
      <c r="L31" s="54"/>
    </row>
    <row r="32" spans="1:12" ht="14.25" customHeight="1">
      <c r="A32" s="86" t="s">
        <v>716</v>
      </c>
      <c r="B32" s="48">
        <v>10</v>
      </c>
      <c r="C32" s="48" t="s">
        <v>1377</v>
      </c>
      <c r="D32" s="53"/>
      <c r="E32" s="51">
        <v>964</v>
      </c>
      <c r="F32" s="50" t="str">
        <f>+VLOOKUP(E32,Participants!$A$1:$F$1000,2,FALSE)</f>
        <v>Ashlyn Murray</v>
      </c>
      <c r="G32" s="50" t="str">
        <f>+VLOOKUP(E32,Participants!$A$1:$F$1000,4,FALSE)</f>
        <v>BTA</v>
      </c>
      <c r="H32" s="50" t="str">
        <f>+VLOOKUP(E32,Participants!$A$1:$F$1000,5,FALSE)</f>
        <v>F</v>
      </c>
      <c r="I32" s="50">
        <f>+VLOOKUP(E32,Participants!$A$1:$F$1000,3,FALSE)</f>
        <v>4</v>
      </c>
      <c r="J32" s="50" t="str">
        <f>+VLOOKUP(E32,Participants!$A$1:$G$1000,7,FALSE)</f>
        <v>DEV GIRLS</v>
      </c>
      <c r="K32" s="54">
        <f t="shared" si="1"/>
        <v>10</v>
      </c>
      <c r="L32" s="50"/>
    </row>
    <row r="33" spans="1:12" ht="14.25" customHeight="1">
      <c r="A33" s="86" t="s">
        <v>716</v>
      </c>
      <c r="B33" s="48">
        <v>9</v>
      </c>
      <c r="C33" s="48" t="s">
        <v>1361</v>
      </c>
      <c r="D33" s="48"/>
      <c r="E33" s="51">
        <v>178</v>
      </c>
      <c r="F33" s="50" t="str">
        <f>+VLOOKUP(E33,Participants!$A$1:$F$1000,2,FALSE)</f>
        <v>Catherine Foster</v>
      </c>
      <c r="G33" s="50" t="str">
        <f>+VLOOKUP(E33,Participants!$A$1:$F$1000,4,FALSE)</f>
        <v>AMA</v>
      </c>
      <c r="H33" s="50" t="str">
        <f>+VLOOKUP(E33,Participants!$A$1:$F$1000,5,FALSE)</f>
        <v>F</v>
      </c>
      <c r="I33" s="50">
        <f>+VLOOKUP(E33,Participants!$A$1:$F$1000,3,FALSE)</f>
        <v>3</v>
      </c>
      <c r="J33" s="50" t="str">
        <f>+VLOOKUP(E33,Participants!$A$1:$G$1000,7,FALSE)</f>
        <v>DEV GIRLS</v>
      </c>
      <c r="K33" s="54">
        <f t="shared" si="1"/>
        <v>11</v>
      </c>
      <c r="L33" s="50"/>
    </row>
    <row r="34" spans="1:12" ht="14.25" customHeight="1">
      <c r="A34" s="86" t="s">
        <v>716</v>
      </c>
      <c r="B34" s="48">
        <v>10</v>
      </c>
      <c r="C34" s="48" t="s">
        <v>1378</v>
      </c>
      <c r="D34" s="53"/>
      <c r="E34" s="51">
        <v>1006</v>
      </c>
      <c r="F34" s="50" t="str">
        <f>+VLOOKUP(E34,Participants!$A$1:$F$1000,2,FALSE)</f>
        <v>Olivia colangelo</v>
      </c>
      <c r="G34" s="50" t="str">
        <f>+VLOOKUP(E34,Participants!$A$1:$F$1000,4,FALSE)</f>
        <v>KIL</v>
      </c>
      <c r="H34" s="50" t="str">
        <f>+VLOOKUP(E34,Participants!$A$1:$F$1000,5,FALSE)</f>
        <v xml:space="preserve">F </v>
      </c>
      <c r="I34" s="50">
        <f>+VLOOKUP(E34,Participants!$A$1:$F$1000,3,FALSE)</f>
        <v>3</v>
      </c>
      <c r="J34" s="50" t="str">
        <f>+VLOOKUP(E34,Participants!$A$1:$G$1000,7,FALSE)</f>
        <v>DEV GIRLS</v>
      </c>
      <c r="K34" s="54">
        <f t="shared" si="1"/>
        <v>12</v>
      </c>
      <c r="L34" s="50"/>
    </row>
    <row r="35" spans="1:12" ht="14.25" customHeight="1">
      <c r="A35" s="86" t="s">
        <v>716</v>
      </c>
      <c r="B35" s="48">
        <v>10</v>
      </c>
      <c r="C35" s="48" t="s">
        <v>1379</v>
      </c>
      <c r="D35" s="53"/>
      <c r="E35" s="51">
        <v>539</v>
      </c>
      <c r="F35" s="50" t="str">
        <f>+VLOOKUP(E35,Participants!$A$1:$F$1000,2,FALSE)</f>
        <v>Alaina Vargo</v>
      </c>
      <c r="G35" s="50" t="str">
        <f>+VLOOKUP(E35,Participants!$A$1:$F$1000,4,FALSE)</f>
        <v>BFS</v>
      </c>
      <c r="H35" s="50" t="str">
        <f>+VLOOKUP(E35,Participants!$A$1:$F$1000,5,FALSE)</f>
        <v>F</v>
      </c>
      <c r="I35" s="50">
        <f>+VLOOKUP(E35,Participants!$A$1:$F$1000,3,FALSE)</f>
        <v>4</v>
      </c>
      <c r="J35" s="50" t="str">
        <f>+VLOOKUP(E35,Participants!$A$1:$G$1000,7,FALSE)</f>
        <v>DEV GIRLS</v>
      </c>
      <c r="K35" s="54">
        <f t="shared" si="1"/>
        <v>13</v>
      </c>
      <c r="L35" s="50"/>
    </row>
    <row r="36" spans="1:12" ht="14.25" customHeight="1">
      <c r="A36" s="86" t="s">
        <v>716</v>
      </c>
      <c r="B36" s="48">
        <v>10</v>
      </c>
      <c r="C36" s="53" t="s">
        <v>1380</v>
      </c>
      <c r="D36" s="53"/>
      <c r="E36" s="53">
        <v>1439</v>
      </c>
      <c r="F36" s="50" t="str">
        <f>+VLOOKUP(E36,Participants!$A$1:$F$1000,2,FALSE)</f>
        <v>Aspen Viehmann</v>
      </c>
      <c r="G36" s="50" t="str">
        <f>+VLOOKUP(E36,Participants!$A$1:$F$1000,4,FALSE)</f>
        <v>BCS</v>
      </c>
      <c r="H36" s="50" t="str">
        <f>+VLOOKUP(E36,Participants!$A$1:$F$1000,5,FALSE)</f>
        <v>F</v>
      </c>
      <c r="I36" s="50">
        <f>+VLOOKUP(E36,Participants!$A$1:$F$1000,3,FALSE)</f>
        <v>4</v>
      </c>
      <c r="J36" s="50" t="str">
        <f>+VLOOKUP(E36,Participants!$A$1:$G$1000,7,FALSE)</f>
        <v>DEV GIRLS</v>
      </c>
      <c r="K36" s="54">
        <f t="shared" si="1"/>
        <v>14</v>
      </c>
      <c r="L36" s="50"/>
    </row>
    <row r="37" spans="1:12" ht="14.25" customHeight="1">
      <c r="A37" s="86" t="s">
        <v>716</v>
      </c>
      <c r="B37" s="48">
        <v>10</v>
      </c>
      <c r="C37" s="53" t="s">
        <v>1318</v>
      </c>
      <c r="D37" s="53"/>
      <c r="E37" s="53">
        <v>1438</v>
      </c>
      <c r="F37" s="50" t="str">
        <f>+VLOOKUP(E37,Participants!$A$1:$F$1000,2,FALSE)</f>
        <v>Sierra Viehmann</v>
      </c>
      <c r="G37" s="50" t="str">
        <f>+VLOOKUP(E37,Participants!$A$1:$F$1000,4,FALSE)</f>
        <v>BCS</v>
      </c>
      <c r="H37" s="50" t="str">
        <f>+VLOOKUP(E37,Participants!$A$1:$F$1000,5,FALSE)</f>
        <v>F</v>
      </c>
      <c r="I37" s="50">
        <f>+VLOOKUP(E37,Participants!$A$1:$F$1000,3,FALSE)</f>
        <v>4</v>
      </c>
      <c r="J37" s="50" t="str">
        <f>+VLOOKUP(E37,Participants!$A$1:$G$1000,7,FALSE)</f>
        <v>DEV GIRLS</v>
      </c>
      <c r="K37" s="54">
        <f t="shared" si="1"/>
        <v>15</v>
      </c>
      <c r="L37" s="50"/>
    </row>
    <row r="38" spans="1:12" ht="14.25" customHeight="1">
      <c r="A38" s="86" t="s">
        <v>716</v>
      </c>
      <c r="B38" s="48">
        <v>10</v>
      </c>
      <c r="C38" s="53" t="s">
        <v>1381</v>
      </c>
      <c r="D38" s="53"/>
      <c r="E38" s="53">
        <v>424</v>
      </c>
      <c r="F38" s="50" t="str">
        <f>+VLOOKUP(E38,Participants!$A$1:$F$1000,2,FALSE)</f>
        <v>Eve Bovee</v>
      </c>
      <c r="G38" s="50" t="str">
        <f>+VLOOKUP(E38,Participants!$A$1:$F$1000,4,FALSE)</f>
        <v>STT</v>
      </c>
      <c r="H38" s="50" t="str">
        <f>+VLOOKUP(E38,Participants!$A$1:$F$1000,5,FALSE)</f>
        <v xml:space="preserve">F </v>
      </c>
      <c r="I38" s="50">
        <f>+VLOOKUP(E38,Participants!$A$1:$F$1000,3,FALSE)</f>
        <v>2</v>
      </c>
      <c r="J38" s="50" t="str">
        <f>+VLOOKUP(E38,Participants!$A$1:$G$1000,7,FALSE)</f>
        <v>DEV GIRLS</v>
      </c>
      <c r="K38" s="54">
        <f t="shared" si="1"/>
        <v>16</v>
      </c>
      <c r="L38" s="50"/>
    </row>
    <row r="39" spans="1:12" ht="14.25" customHeight="1">
      <c r="A39" s="86" t="s">
        <v>716</v>
      </c>
      <c r="B39" s="48">
        <v>9</v>
      </c>
      <c r="C39" s="48" t="s">
        <v>1362</v>
      </c>
      <c r="D39" s="48"/>
      <c r="E39" s="51">
        <v>1106</v>
      </c>
      <c r="F39" s="50" t="str">
        <f>+VLOOKUP(E39,Participants!$A$1:$F$1000,2,FALSE)</f>
        <v>Charlie Kane</v>
      </c>
      <c r="G39" s="50" t="str">
        <f>+VLOOKUP(E39,Participants!$A$1:$F$1000,4,FALSE)</f>
        <v>PHA</v>
      </c>
      <c r="H39" s="50" t="str">
        <f>+VLOOKUP(E39,Participants!$A$1:$F$1000,5,FALSE)</f>
        <v xml:space="preserve">F </v>
      </c>
      <c r="I39" s="50">
        <f>+VLOOKUP(E39,Participants!$A$1:$F$1000,3,FALSE)</f>
        <v>2</v>
      </c>
      <c r="J39" s="50" t="str">
        <f>+VLOOKUP(E39,Participants!$A$1:$G$1000,7,FALSE)</f>
        <v>DEV GIRLS</v>
      </c>
      <c r="K39" s="54">
        <f t="shared" si="1"/>
        <v>17</v>
      </c>
      <c r="L39" s="50"/>
    </row>
    <row r="40" spans="1:12" ht="14.25" customHeight="1">
      <c r="A40" s="86" t="s">
        <v>716</v>
      </c>
      <c r="B40" s="51">
        <v>10</v>
      </c>
      <c r="C40" s="52" t="s">
        <v>1382</v>
      </c>
      <c r="D40" s="52"/>
      <c r="E40" s="53">
        <v>1445</v>
      </c>
      <c r="F40" s="50" t="str">
        <f>+VLOOKUP(E40,Participants!$A$1:$F$1000,2,FALSE)</f>
        <v>Evelyn Quinn</v>
      </c>
      <c r="G40" s="50" t="str">
        <f>+VLOOKUP(E40,Participants!$A$1:$F$1000,4,FALSE)</f>
        <v>BCS</v>
      </c>
      <c r="H40" s="50" t="str">
        <f>+VLOOKUP(E40,Participants!$A$1:$F$1000,5,FALSE)</f>
        <v>F</v>
      </c>
      <c r="I40" s="50">
        <f>+VLOOKUP(E40,Participants!$A$1:$F$1000,3,FALSE)</f>
        <v>4</v>
      </c>
      <c r="J40" s="50" t="str">
        <f>+VLOOKUP(E40,Participants!$A$1:$G$1000,7,FALSE)</f>
        <v>DEV GIRLS</v>
      </c>
      <c r="K40" s="54">
        <f t="shared" si="1"/>
        <v>18</v>
      </c>
      <c r="L40" s="54"/>
    </row>
    <row r="41" spans="1:12" ht="14.25" customHeight="1">
      <c r="A41" s="86" t="s">
        <v>716</v>
      </c>
      <c r="B41" s="51">
        <v>10</v>
      </c>
      <c r="C41" s="52" t="s">
        <v>1383</v>
      </c>
      <c r="D41" s="52"/>
      <c r="E41" s="53">
        <v>1442</v>
      </c>
      <c r="F41" s="50" t="str">
        <f>+VLOOKUP(E41,Participants!$A$1:$F$1000,2,FALSE)</f>
        <v>Cecilia Livengood</v>
      </c>
      <c r="G41" s="50" t="str">
        <f>+VLOOKUP(E41,Participants!$A$1:$F$1000,4,FALSE)</f>
        <v>BCS</v>
      </c>
      <c r="H41" s="50" t="str">
        <f>+VLOOKUP(E41,Participants!$A$1:$F$1000,5,FALSE)</f>
        <v>F</v>
      </c>
      <c r="I41" s="50">
        <f>+VLOOKUP(E41,Participants!$A$1:$F$1000,3,FALSE)</f>
        <v>4</v>
      </c>
      <c r="J41" s="50" t="str">
        <f>+VLOOKUP(E41,Participants!$A$1:$G$1000,7,FALSE)</f>
        <v>DEV GIRLS</v>
      </c>
      <c r="K41" s="54">
        <f t="shared" si="1"/>
        <v>19</v>
      </c>
      <c r="L41" s="54"/>
    </row>
    <row r="42" spans="1:12" ht="14.25" customHeight="1">
      <c r="A42" s="86" t="s">
        <v>716</v>
      </c>
      <c r="B42" s="51">
        <v>9</v>
      </c>
      <c r="C42" s="51" t="s">
        <v>1363</v>
      </c>
      <c r="D42" s="51"/>
      <c r="E42" s="51">
        <v>1435</v>
      </c>
      <c r="F42" s="50" t="str">
        <f>+VLOOKUP(E42,Participants!$A$1:$F$1000,2,FALSE)</f>
        <v>Madelyn Miklavic</v>
      </c>
      <c r="G42" s="50" t="str">
        <f>+VLOOKUP(E42,Participants!$A$1:$F$1000,4,FALSE)</f>
        <v>BCS</v>
      </c>
      <c r="H42" s="50" t="str">
        <f>+VLOOKUP(E42,Participants!$A$1:$F$1000,5,FALSE)</f>
        <v>F</v>
      </c>
      <c r="I42" s="50">
        <f>+VLOOKUP(E42,Participants!$A$1:$F$1000,3,FALSE)</f>
        <v>3</v>
      </c>
      <c r="J42" s="50" t="str">
        <f>+VLOOKUP(E42,Participants!$A$1:$G$1000,7,FALSE)</f>
        <v>DEV GIRLS</v>
      </c>
      <c r="K42" s="54">
        <f t="shared" si="1"/>
        <v>20</v>
      </c>
      <c r="L42" s="54"/>
    </row>
    <row r="43" spans="1:12" ht="14.25" customHeight="1">
      <c r="A43" s="86" t="s">
        <v>716</v>
      </c>
      <c r="B43" s="51">
        <v>9</v>
      </c>
      <c r="C43" s="51" t="s">
        <v>1364</v>
      </c>
      <c r="D43" s="51"/>
      <c r="E43" s="51">
        <v>957</v>
      </c>
      <c r="F43" s="50" t="str">
        <f>+VLOOKUP(E43,Participants!$A$1:$F$1000,2,FALSE)</f>
        <v>Charlotte Tedesco</v>
      </c>
      <c r="G43" s="50" t="str">
        <f>+VLOOKUP(E43,Participants!$A$1:$F$1000,4,FALSE)</f>
        <v>BTA</v>
      </c>
      <c r="H43" s="50" t="str">
        <f>+VLOOKUP(E43,Participants!$A$1:$F$1000,5,FALSE)</f>
        <v>F</v>
      </c>
      <c r="I43" s="50">
        <f>+VLOOKUP(E43,Participants!$A$1:$F$1000,3,FALSE)</f>
        <v>3</v>
      </c>
      <c r="J43" s="50" t="str">
        <f>+VLOOKUP(E43,Participants!$A$1:$G$1000,7,FALSE)</f>
        <v>DEV GIRLS</v>
      </c>
      <c r="K43" s="54">
        <f t="shared" si="1"/>
        <v>21</v>
      </c>
      <c r="L43" s="54"/>
    </row>
    <row r="44" spans="1:12" ht="14.25" customHeight="1">
      <c r="A44" s="86" t="s">
        <v>716</v>
      </c>
      <c r="B44" s="51">
        <v>10</v>
      </c>
      <c r="C44" s="52" t="s">
        <v>1384</v>
      </c>
      <c r="D44" s="52"/>
      <c r="E44" s="53">
        <v>1448</v>
      </c>
      <c r="F44" s="50" t="str">
        <f>+VLOOKUP(E44,Participants!$A$1:$F$1000,2,FALSE)</f>
        <v>Penelope Cummings</v>
      </c>
      <c r="G44" s="50" t="str">
        <f>+VLOOKUP(E44,Participants!$A$1:$F$1000,4,FALSE)</f>
        <v>BCS</v>
      </c>
      <c r="H44" s="50" t="str">
        <f>+VLOOKUP(E44,Participants!$A$1:$F$1000,5,FALSE)</f>
        <v>F</v>
      </c>
      <c r="I44" s="50">
        <f>+VLOOKUP(E44,Participants!$A$1:$F$1000,3,FALSE)</f>
        <v>4</v>
      </c>
      <c r="J44" s="50" t="str">
        <f>+VLOOKUP(E44,Participants!$A$1:$G$1000,7,FALSE)</f>
        <v>DEV GIRLS</v>
      </c>
      <c r="K44" s="54">
        <f t="shared" si="1"/>
        <v>22</v>
      </c>
      <c r="L44" s="54"/>
    </row>
    <row r="45" spans="1:12" ht="14.25" customHeight="1">
      <c r="A45" s="86" t="s">
        <v>716</v>
      </c>
      <c r="B45" s="51">
        <v>9</v>
      </c>
      <c r="C45" s="52" t="s">
        <v>1365</v>
      </c>
      <c r="D45" s="52"/>
      <c r="E45" s="53">
        <v>428</v>
      </c>
      <c r="F45" s="50" t="str">
        <f>+VLOOKUP(E45,Participants!$A$1:$F$1000,2,FALSE)</f>
        <v>Johannah Fox</v>
      </c>
      <c r="G45" s="50" t="str">
        <f>+VLOOKUP(E45,Participants!$A$1:$F$1000,4,FALSE)</f>
        <v>STT</v>
      </c>
      <c r="H45" s="50" t="str">
        <f>+VLOOKUP(E45,Participants!$A$1:$F$1000,5,FALSE)</f>
        <v xml:space="preserve">F </v>
      </c>
      <c r="I45" s="50">
        <f>+VLOOKUP(E45,Participants!$A$1:$F$1000,3,FALSE)</f>
        <v>3</v>
      </c>
      <c r="J45" s="50" t="str">
        <f>+VLOOKUP(E45,Participants!$A$1:$G$1000,7,FALSE)</f>
        <v>DEV GIRLS</v>
      </c>
      <c r="K45" s="54">
        <f t="shared" si="1"/>
        <v>23</v>
      </c>
      <c r="L45" s="54"/>
    </row>
    <row r="46" spans="1:12" ht="14.25" customHeight="1">
      <c r="A46" s="86" t="s">
        <v>716</v>
      </c>
      <c r="B46" s="51">
        <v>9</v>
      </c>
      <c r="C46" s="52" t="s">
        <v>1366</v>
      </c>
      <c r="D46" s="52"/>
      <c r="E46" s="53">
        <v>520</v>
      </c>
      <c r="F46" s="50" t="str">
        <f>+VLOOKUP(E46,Participants!$A$1:$F$1000,2,FALSE)</f>
        <v>Mia Kelly</v>
      </c>
      <c r="G46" s="50" t="str">
        <f>+VLOOKUP(E46,Participants!$A$1:$F$1000,4,FALSE)</f>
        <v>STT</v>
      </c>
      <c r="H46" s="50" t="str">
        <f>+VLOOKUP(E46,Participants!$A$1:$F$1000,5,FALSE)</f>
        <v xml:space="preserve">F </v>
      </c>
      <c r="I46" s="50">
        <f>+VLOOKUP(E46,Participants!$A$1:$F$1000,3,FALSE)</f>
        <v>3</v>
      </c>
      <c r="J46" s="50" t="str">
        <f>+VLOOKUP(E46,Participants!$A$1:$G$1000,7,FALSE)</f>
        <v>DEV GIRLS</v>
      </c>
      <c r="K46" s="54">
        <f t="shared" si="1"/>
        <v>24</v>
      </c>
      <c r="L46" s="54"/>
    </row>
    <row r="47" spans="1:12" ht="14.25" customHeight="1">
      <c r="A47" s="86" t="s">
        <v>716</v>
      </c>
      <c r="B47" s="51">
        <v>9</v>
      </c>
      <c r="C47" s="52" t="s">
        <v>1367</v>
      </c>
      <c r="D47" s="52"/>
      <c r="E47" s="52">
        <v>504</v>
      </c>
      <c r="F47" s="50" t="str">
        <f>+VLOOKUP(E47,Participants!$A$1:$F$1000,2,FALSE)</f>
        <v>Avery Linette</v>
      </c>
      <c r="G47" s="50" t="str">
        <f>+VLOOKUP(E47,Participants!$A$1:$F$1000,4,FALSE)</f>
        <v>STT</v>
      </c>
      <c r="H47" s="50" t="str">
        <f>+VLOOKUP(E47,Participants!$A$1:$F$1000,5,FALSE)</f>
        <v xml:space="preserve">F </v>
      </c>
      <c r="I47" s="50">
        <f>+VLOOKUP(E47,Participants!$A$1:$F$1000,3,FALSE)</f>
        <v>1</v>
      </c>
      <c r="J47" s="50" t="str">
        <f>+VLOOKUP(E47,Participants!$A$1:$G$1000,7,FALSE)</f>
        <v>DEV GIRLS</v>
      </c>
      <c r="K47" s="54">
        <f t="shared" si="1"/>
        <v>25</v>
      </c>
      <c r="L47" s="54"/>
    </row>
    <row r="48" spans="1:12" ht="14.25" customHeight="1">
      <c r="A48" s="86" t="s">
        <v>716</v>
      </c>
      <c r="B48" s="48">
        <v>9</v>
      </c>
      <c r="C48" s="53" t="s">
        <v>1368</v>
      </c>
      <c r="D48" s="53"/>
      <c r="E48" s="53">
        <v>1436</v>
      </c>
      <c r="F48" s="50" t="str">
        <f>+VLOOKUP(E48,Participants!$A$1:$F$1000,2,FALSE)</f>
        <v>Elyzabith Robinson</v>
      </c>
      <c r="G48" s="50" t="str">
        <f>+VLOOKUP(E48,Participants!$A$1:$F$1000,4,FALSE)</f>
        <v>BCS</v>
      </c>
      <c r="H48" s="50" t="str">
        <f>+VLOOKUP(E48,Participants!$A$1:$F$1000,5,FALSE)</f>
        <v>F</v>
      </c>
      <c r="I48" s="50">
        <f>+VLOOKUP(E48,Participants!$A$1:$F$1000,3,FALSE)</f>
        <v>3</v>
      </c>
      <c r="J48" s="50" t="str">
        <f>+VLOOKUP(E48,Participants!$A$1:$G$1000,7,FALSE)</f>
        <v>DEV GIRLS</v>
      </c>
      <c r="K48" s="54">
        <f t="shared" si="1"/>
        <v>26</v>
      </c>
      <c r="L48" s="50"/>
    </row>
    <row r="49" spans="1:12" ht="14.25" customHeight="1">
      <c r="A49" s="86" t="s">
        <v>716</v>
      </c>
      <c r="B49" s="48">
        <v>9</v>
      </c>
      <c r="C49" s="53" t="s">
        <v>1369</v>
      </c>
      <c r="D49" s="53"/>
      <c r="E49" s="53">
        <v>1432</v>
      </c>
      <c r="F49" s="50" t="str">
        <f>+VLOOKUP(E49,Participants!$A$1:$F$1000,2,FALSE)</f>
        <v>Taetum Dougherty</v>
      </c>
      <c r="G49" s="50" t="str">
        <f>+VLOOKUP(E49,Participants!$A$1:$F$1000,4,FALSE)</f>
        <v>BCS</v>
      </c>
      <c r="H49" s="50" t="str">
        <f>+VLOOKUP(E49,Participants!$A$1:$F$1000,5,FALSE)</f>
        <v>F</v>
      </c>
      <c r="I49" s="50">
        <f>+VLOOKUP(E49,Participants!$A$1:$F$1000,3,FALSE)</f>
        <v>3</v>
      </c>
      <c r="J49" s="50" t="str">
        <f>+VLOOKUP(E49,Participants!$A$1:$G$1000,7,FALSE)</f>
        <v>DEV GIRLS</v>
      </c>
      <c r="K49" s="54">
        <f t="shared" si="1"/>
        <v>27</v>
      </c>
      <c r="L49" s="50"/>
    </row>
    <row r="50" spans="1:12" ht="14.25" customHeight="1">
      <c r="A50" s="86" t="s">
        <v>716</v>
      </c>
      <c r="B50" s="48">
        <v>10</v>
      </c>
      <c r="C50" s="53" t="s">
        <v>1385</v>
      </c>
      <c r="D50" s="53"/>
      <c r="E50" s="53">
        <v>961</v>
      </c>
      <c r="F50" s="50" t="str">
        <f>+VLOOKUP(E50,Participants!$A$1:$F$1000,2,FALSE)</f>
        <v>Madalyn Jones</v>
      </c>
      <c r="G50" s="50" t="str">
        <f>+VLOOKUP(E50,Participants!$A$1:$F$1000,4,FALSE)</f>
        <v>BTA</v>
      </c>
      <c r="H50" s="50" t="str">
        <f>+VLOOKUP(E50,Participants!$A$1:$F$1000,5,FALSE)</f>
        <v>F</v>
      </c>
      <c r="I50" s="50">
        <f>+VLOOKUP(E50,Participants!$A$1:$F$1000,3,FALSE)</f>
        <v>4</v>
      </c>
      <c r="J50" s="50" t="str">
        <f>+VLOOKUP(E50,Participants!$A$1:$G$1000,7,FALSE)</f>
        <v>DEV GIRLS</v>
      </c>
      <c r="K50" s="54">
        <f t="shared" si="1"/>
        <v>28</v>
      </c>
      <c r="L50" s="50"/>
    </row>
    <row r="51" spans="1:12" ht="14.25" customHeight="1">
      <c r="A51" s="86" t="s">
        <v>716</v>
      </c>
      <c r="B51" s="53">
        <v>9</v>
      </c>
      <c r="C51" s="53" t="s">
        <v>1370</v>
      </c>
      <c r="D51" s="53"/>
      <c r="E51" s="53">
        <v>1108</v>
      </c>
      <c r="F51" s="50" t="str">
        <f>+VLOOKUP(E51,Participants!$A$1:$F$1000,2,FALSE)</f>
        <v>Mila Cira</v>
      </c>
      <c r="G51" s="50" t="str">
        <f>+VLOOKUP(E51,Participants!$A$1:$F$1000,4,FALSE)</f>
        <v>PHA</v>
      </c>
      <c r="H51" s="50" t="str">
        <f>+VLOOKUP(E51,Participants!$A$1:$F$1000,5,FALSE)</f>
        <v xml:space="preserve">F </v>
      </c>
      <c r="I51" s="50">
        <f>+VLOOKUP(E51,Participants!$A$1:$F$1000,3,FALSE)</f>
        <v>2</v>
      </c>
      <c r="J51" s="50" t="str">
        <f>+VLOOKUP(E51,Participants!$A$1:$G$1000,7,FALSE)</f>
        <v>DEV GIRLS</v>
      </c>
      <c r="K51" s="54">
        <f t="shared" si="1"/>
        <v>29</v>
      </c>
      <c r="L51" s="50"/>
    </row>
    <row r="52" spans="1:12" ht="14.25" customHeight="1">
      <c r="A52" s="86" t="s">
        <v>716</v>
      </c>
      <c r="B52" s="53">
        <v>9</v>
      </c>
      <c r="C52" s="53" t="s">
        <v>1371</v>
      </c>
      <c r="D52" s="53"/>
      <c r="E52" s="53">
        <v>538</v>
      </c>
      <c r="F52" s="50" t="str">
        <f>+VLOOKUP(E52,Participants!$A$1:$F$1000,2,FALSE)</f>
        <v>Reagan Bayne</v>
      </c>
      <c r="G52" s="50" t="str">
        <f>+VLOOKUP(E52,Participants!$A$1:$F$1000,4,FALSE)</f>
        <v>BFS</v>
      </c>
      <c r="H52" s="50" t="str">
        <f>+VLOOKUP(E52,Participants!$A$1:$F$1000,5,FALSE)</f>
        <v>F</v>
      </c>
      <c r="I52" s="50">
        <f>+VLOOKUP(E52,Participants!$A$1:$F$1000,3,FALSE)</f>
        <v>3</v>
      </c>
      <c r="J52" s="50" t="str">
        <f>+VLOOKUP(E52,Participants!$A$1:$G$1000,7,FALSE)</f>
        <v>DEV GIRLS</v>
      </c>
      <c r="K52" s="54">
        <f t="shared" si="1"/>
        <v>30</v>
      </c>
      <c r="L52" s="50"/>
    </row>
    <row r="53" spans="1:12" ht="14.25" customHeight="1">
      <c r="A53" s="86"/>
      <c r="B53" s="53"/>
      <c r="C53" s="53"/>
      <c r="D53" s="53"/>
      <c r="E53" s="53"/>
      <c r="F53" s="50"/>
      <c r="G53" s="50"/>
      <c r="H53" s="50"/>
      <c r="I53" s="50"/>
      <c r="J53" s="50"/>
      <c r="K53" s="54"/>
      <c r="L53" s="50"/>
    </row>
    <row r="54" spans="1:12" ht="14.25" customHeight="1">
      <c r="A54" s="86" t="s">
        <v>716</v>
      </c>
      <c r="B54" s="48">
        <v>5</v>
      </c>
      <c r="C54" s="48" t="s">
        <v>1340</v>
      </c>
      <c r="D54" s="48">
        <v>4</v>
      </c>
      <c r="E54" s="49">
        <v>596</v>
      </c>
      <c r="F54" s="50" t="str">
        <f>+VLOOKUP(E54,Participants!$A$1:$F$1000,2,FALSE)</f>
        <v>Max Radzvin</v>
      </c>
      <c r="G54" s="50" t="str">
        <f>+VLOOKUP(E54,Participants!$A$1:$F$1000,4,FALSE)</f>
        <v>BFS</v>
      </c>
      <c r="H54" s="50" t="str">
        <f>+VLOOKUP(E54,Participants!$A$1:$F$1000,5,FALSE)</f>
        <v>M</v>
      </c>
      <c r="I54" s="50">
        <f>+VLOOKUP(E54,Participants!$A$1:$F$1000,3,FALSE)</f>
        <v>6</v>
      </c>
      <c r="J54" s="50" t="str">
        <f>+VLOOKUP(E54,Participants!$A$1:$G$1000,7,FALSE)</f>
        <v>JV BOYS</v>
      </c>
      <c r="K54" s="50">
        <v>1</v>
      </c>
      <c r="L54" s="50">
        <v>10</v>
      </c>
    </row>
    <row r="55" spans="1:12" ht="14.25" customHeight="1">
      <c r="A55" s="86" t="s">
        <v>716</v>
      </c>
      <c r="B55" s="48">
        <v>5</v>
      </c>
      <c r="C55" s="48" t="s">
        <v>1341</v>
      </c>
      <c r="D55" s="48">
        <v>7</v>
      </c>
      <c r="E55" s="51">
        <v>1048</v>
      </c>
      <c r="F55" s="50" t="str">
        <f>+VLOOKUP(E55,Participants!$A$1:$F$1000,2,FALSE)</f>
        <v>Nicholas Gnandt</v>
      </c>
      <c r="G55" s="50" t="str">
        <f>+VLOOKUP(E55,Participants!$A$1:$F$1000,4,FALSE)</f>
        <v>KIL</v>
      </c>
      <c r="H55" s="50" t="str">
        <f>+VLOOKUP(E55,Participants!$A$1:$F$1000,5,FALSE)</f>
        <v>M</v>
      </c>
      <c r="I55" s="50">
        <f>+VLOOKUP(E55,Participants!$A$1:$F$1000,3,FALSE)</f>
        <v>5</v>
      </c>
      <c r="J55" s="50" t="str">
        <f>+VLOOKUP(E55,Participants!$A$1:$G$1000,7,FALSE)</f>
        <v>JV BOYS</v>
      </c>
      <c r="K55" s="50">
        <f>K54+1</f>
        <v>2</v>
      </c>
      <c r="L55" s="50">
        <v>8</v>
      </c>
    </row>
    <row r="56" spans="1:12" ht="14.25" customHeight="1">
      <c r="A56" s="86" t="s">
        <v>716</v>
      </c>
      <c r="B56" s="48">
        <v>5</v>
      </c>
      <c r="C56" s="48" t="s">
        <v>1342</v>
      </c>
      <c r="D56" s="48">
        <v>1</v>
      </c>
      <c r="E56" s="49">
        <v>597</v>
      </c>
      <c r="F56" s="50" t="str">
        <f>+VLOOKUP(E56,Participants!$A$1:$F$1000,2,FALSE)</f>
        <v>Rylan Greene</v>
      </c>
      <c r="G56" s="50" t="str">
        <f>+VLOOKUP(E56,Participants!$A$1:$F$1000,4,FALSE)</f>
        <v>BFS</v>
      </c>
      <c r="H56" s="50" t="str">
        <f>+VLOOKUP(E56,Participants!$A$1:$F$1000,5,FALSE)</f>
        <v>M</v>
      </c>
      <c r="I56" s="50">
        <f>+VLOOKUP(E56,Participants!$A$1:$F$1000,3,FALSE)</f>
        <v>6</v>
      </c>
      <c r="J56" s="50" t="str">
        <f>+VLOOKUP(E56,Participants!$A$1:$G$1000,7,FALSE)</f>
        <v>JV BOYS</v>
      </c>
      <c r="K56" s="50">
        <f t="shared" ref="K56:K60" si="2">K55+1</f>
        <v>3</v>
      </c>
      <c r="L56" s="50">
        <v>6</v>
      </c>
    </row>
    <row r="57" spans="1:12" ht="14.25" customHeight="1">
      <c r="A57" s="86" t="s">
        <v>716</v>
      </c>
      <c r="B57" s="51">
        <v>5</v>
      </c>
      <c r="C57" s="51" t="s">
        <v>1343</v>
      </c>
      <c r="D57" s="51">
        <v>6</v>
      </c>
      <c r="E57" s="51">
        <v>516</v>
      </c>
      <c r="F57" s="50" t="str">
        <f>+VLOOKUP(E57,Participants!$A$1:$F$1000,2,FALSE)</f>
        <v>Liam Lawson</v>
      </c>
      <c r="G57" s="50" t="str">
        <f>+VLOOKUP(E57,Participants!$A$1:$F$1000,4,FALSE)</f>
        <v>STT</v>
      </c>
      <c r="H57" s="50" t="str">
        <f>+VLOOKUP(E57,Participants!$A$1:$F$1000,5,FALSE)</f>
        <v>M</v>
      </c>
      <c r="I57" s="50">
        <f>+VLOOKUP(E57,Participants!$A$1:$F$1000,3,FALSE)</f>
        <v>5</v>
      </c>
      <c r="J57" s="50" t="str">
        <f>+VLOOKUP(E57,Participants!$A$1:$G$1000,7,FALSE)</f>
        <v>JV BOYS</v>
      </c>
      <c r="K57" s="50">
        <f t="shared" si="2"/>
        <v>4</v>
      </c>
      <c r="L57" s="54">
        <v>5</v>
      </c>
    </row>
    <row r="58" spans="1:12" ht="14.25" customHeight="1">
      <c r="A58" s="86" t="s">
        <v>716</v>
      </c>
      <c r="B58" s="51">
        <v>5</v>
      </c>
      <c r="C58" s="51" t="s">
        <v>1344</v>
      </c>
      <c r="D58" s="51">
        <v>3</v>
      </c>
      <c r="E58" s="49">
        <v>199</v>
      </c>
      <c r="F58" s="50" t="str">
        <f>+VLOOKUP(E58,Participants!$A$1:$F$1000,2,FALSE)</f>
        <v>Gavin Shaffer</v>
      </c>
      <c r="G58" s="50" t="str">
        <f>+VLOOKUP(E58,Participants!$A$1:$F$1000,4,FALSE)</f>
        <v>AMA</v>
      </c>
      <c r="H58" s="50" t="str">
        <f>+VLOOKUP(E58,Participants!$A$1:$F$1000,5,FALSE)</f>
        <v>M</v>
      </c>
      <c r="I58" s="50">
        <f>+VLOOKUP(E58,Participants!$A$1:$F$1000,3,FALSE)</f>
        <v>5</v>
      </c>
      <c r="J58" s="50" t="str">
        <f>+VLOOKUP(E58,Participants!$A$1:$G$1000,7,FALSE)</f>
        <v>JV BOYS</v>
      </c>
      <c r="K58" s="50">
        <f t="shared" si="2"/>
        <v>5</v>
      </c>
      <c r="L58" s="54">
        <v>4</v>
      </c>
    </row>
    <row r="59" spans="1:12" ht="14.25" customHeight="1">
      <c r="A59" s="86" t="s">
        <v>716</v>
      </c>
      <c r="B59" s="51">
        <v>5</v>
      </c>
      <c r="C59" s="51" t="s">
        <v>1345</v>
      </c>
      <c r="D59" s="51">
        <v>2</v>
      </c>
      <c r="E59" s="49">
        <v>1115</v>
      </c>
      <c r="F59" s="50" t="str">
        <f>+VLOOKUP(E59,Participants!$A$1:$F$1000,2,FALSE)</f>
        <v>Eric Wheeler</v>
      </c>
      <c r="G59" s="50" t="str">
        <f>+VLOOKUP(E59,Participants!$A$1:$F$1000,4,FALSE)</f>
        <v>PHA</v>
      </c>
      <c r="H59" s="50" t="str">
        <f>+VLOOKUP(E59,Participants!$A$1:$F$1000,5,FALSE)</f>
        <v>M</v>
      </c>
      <c r="I59" s="50">
        <f>+VLOOKUP(E59,Participants!$A$1:$F$1000,3,FALSE)</f>
        <v>5</v>
      </c>
      <c r="J59" s="50" t="str">
        <f>+VLOOKUP(E59,Participants!$A$1:$G$1000,7,FALSE)</f>
        <v>JV BOYS</v>
      </c>
      <c r="K59" s="50">
        <f t="shared" si="2"/>
        <v>6</v>
      </c>
      <c r="L59" s="54">
        <v>3</v>
      </c>
    </row>
    <row r="60" spans="1:12" ht="14.25" customHeight="1">
      <c r="A60" s="86" t="s">
        <v>716</v>
      </c>
      <c r="B60" s="51">
        <v>5</v>
      </c>
      <c r="C60" s="51" t="s">
        <v>1346</v>
      </c>
      <c r="D60" s="51">
        <v>5</v>
      </c>
      <c r="E60" s="51">
        <v>1049</v>
      </c>
      <c r="F60" s="50" t="str">
        <f>+VLOOKUP(E60,Participants!$A$1:$F$1000,2,FALSE)</f>
        <v>Xander Schott</v>
      </c>
      <c r="G60" s="50" t="str">
        <f>+VLOOKUP(E60,Participants!$A$1:$F$1000,4,FALSE)</f>
        <v>KIL</v>
      </c>
      <c r="H60" s="50" t="str">
        <f>+VLOOKUP(E60,Participants!$A$1:$F$1000,5,FALSE)</f>
        <v>M</v>
      </c>
      <c r="I60" s="50">
        <f>+VLOOKUP(E60,Participants!$A$1:$F$1000,3,FALSE)</f>
        <v>5</v>
      </c>
      <c r="J60" s="50" t="str">
        <f>+VLOOKUP(E60,Participants!$A$1:$G$1000,7,FALSE)</f>
        <v>JV BOYS</v>
      </c>
      <c r="K60" s="50">
        <f t="shared" si="2"/>
        <v>7</v>
      </c>
      <c r="L60" s="54">
        <v>2</v>
      </c>
    </row>
    <row r="61" spans="1:12" ht="14.25" customHeight="1">
      <c r="A61" s="86"/>
      <c r="B61" s="51"/>
      <c r="C61" s="51"/>
      <c r="D61" s="51"/>
      <c r="E61" s="51"/>
      <c r="F61" s="50"/>
      <c r="G61" s="50"/>
      <c r="H61" s="50"/>
      <c r="I61" s="50"/>
      <c r="J61" s="50"/>
      <c r="K61" s="50"/>
      <c r="L61" s="54"/>
    </row>
    <row r="62" spans="1:12" ht="14.25" customHeight="1">
      <c r="A62" s="86" t="s">
        <v>716</v>
      </c>
      <c r="B62" s="52">
        <v>4</v>
      </c>
      <c r="C62" s="52" t="s">
        <v>1332</v>
      </c>
      <c r="D62" s="52">
        <v>2</v>
      </c>
      <c r="E62" s="53">
        <v>453</v>
      </c>
      <c r="F62" s="50" t="str">
        <f>+VLOOKUP(E62,Participants!$A$1:$F$1000,2,FALSE)</f>
        <v>Kennedy Williams</v>
      </c>
      <c r="G62" s="50" t="str">
        <f>+VLOOKUP(E62,Participants!$A$1:$F$1000,4,FALSE)</f>
        <v>STT</v>
      </c>
      <c r="H62" s="50" t="str">
        <f>+VLOOKUP(E62,Participants!$A$1:$F$1000,5,FALSE)</f>
        <v xml:space="preserve">F </v>
      </c>
      <c r="I62" s="50">
        <f>+VLOOKUP(E62,Participants!$A$1:$F$1000,3,FALSE)</f>
        <v>5</v>
      </c>
      <c r="J62" s="50" t="str">
        <f>+VLOOKUP(E62,Participants!$A$1:$G$1000,7,FALSE)</f>
        <v>JV GIRLS</v>
      </c>
      <c r="K62" s="54">
        <v>1</v>
      </c>
      <c r="L62" s="54">
        <v>10</v>
      </c>
    </row>
    <row r="63" spans="1:12" ht="14.25" customHeight="1">
      <c r="A63" s="86" t="s">
        <v>716</v>
      </c>
      <c r="B63" s="52">
        <v>4</v>
      </c>
      <c r="C63" s="52" t="s">
        <v>1333</v>
      </c>
      <c r="D63" s="52">
        <v>7</v>
      </c>
      <c r="E63" s="52">
        <v>584</v>
      </c>
      <c r="F63" s="50" t="str">
        <f>+VLOOKUP(E63,Participants!$A$1:$F$1000,2,FALSE)</f>
        <v>Lily Narvett</v>
      </c>
      <c r="G63" s="50" t="str">
        <f>+VLOOKUP(E63,Participants!$A$1:$F$1000,4,FALSE)</f>
        <v>BFS</v>
      </c>
      <c r="H63" s="50" t="str">
        <f>+VLOOKUP(E63,Participants!$A$1:$F$1000,5,FALSE)</f>
        <v>F</v>
      </c>
      <c r="I63" s="50">
        <f>+VLOOKUP(E63,Participants!$A$1:$F$1000,3,FALSE)</f>
        <v>6</v>
      </c>
      <c r="J63" s="50" t="str">
        <f>+VLOOKUP(E63,Participants!$A$1:$G$1000,7,FALSE)</f>
        <v>JV GIRLS</v>
      </c>
      <c r="K63" s="54">
        <f>K62+1</f>
        <v>2</v>
      </c>
      <c r="L63" s="54">
        <v>8</v>
      </c>
    </row>
    <row r="64" spans="1:12" ht="14.25" customHeight="1">
      <c r="A64" s="86" t="s">
        <v>716</v>
      </c>
      <c r="B64" s="52">
        <v>4</v>
      </c>
      <c r="C64" s="52" t="s">
        <v>1334</v>
      </c>
      <c r="D64" s="52">
        <v>3</v>
      </c>
      <c r="E64" s="52">
        <v>1118</v>
      </c>
      <c r="F64" s="50" t="str">
        <f>+VLOOKUP(E64,Participants!$A$1:$F$1000,2,FALSE)</f>
        <v>Kate Mulzet</v>
      </c>
      <c r="G64" s="50" t="str">
        <f>+VLOOKUP(E64,Participants!$A$1:$F$1000,4,FALSE)</f>
        <v>PHA</v>
      </c>
      <c r="H64" s="50" t="str">
        <f>+VLOOKUP(E64,Participants!$A$1:$F$1000,5,FALSE)</f>
        <v xml:space="preserve">F </v>
      </c>
      <c r="I64" s="50">
        <f>+VLOOKUP(E64,Participants!$A$1:$F$1000,3,FALSE)</f>
        <v>5</v>
      </c>
      <c r="J64" s="50" t="str">
        <f>+VLOOKUP(E64,Participants!$A$1:$G$1000,7,FALSE)</f>
        <v>JV GIRLS</v>
      </c>
      <c r="K64" s="54">
        <f t="shared" ref="K64:K83" si="3">K63+1</f>
        <v>3</v>
      </c>
      <c r="L64" s="54">
        <v>6</v>
      </c>
    </row>
    <row r="65" spans="1:12" ht="14.25" customHeight="1">
      <c r="A65" s="86" t="s">
        <v>716</v>
      </c>
      <c r="B65" s="51">
        <v>3</v>
      </c>
      <c r="C65" s="51" t="s">
        <v>1324</v>
      </c>
      <c r="D65" s="51">
        <v>4</v>
      </c>
      <c r="E65" s="49">
        <v>505</v>
      </c>
      <c r="F65" s="50" t="str">
        <f>+VLOOKUP(E65,Participants!$A$1:$F$1000,2,FALSE)</f>
        <v>Emaya Green</v>
      </c>
      <c r="G65" s="50" t="str">
        <f>+VLOOKUP(E65,Participants!$A$1:$F$1000,4,FALSE)</f>
        <v>STT</v>
      </c>
      <c r="H65" s="50" t="str">
        <f>+VLOOKUP(E65,Participants!$A$1:$F$1000,5,FALSE)</f>
        <v xml:space="preserve">F </v>
      </c>
      <c r="I65" s="50">
        <f>+VLOOKUP(E65,Participants!$A$1:$F$1000,3,FALSE)</f>
        <v>6</v>
      </c>
      <c r="J65" s="50" t="str">
        <f>+VLOOKUP(E65,Participants!$A$1:$G$1000,7,FALSE)</f>
        <v>JV GIRLS</v>
      </c>
      <c r="K65" s="54">
        <f t="shared" si="3"/>
        <v>4</v>
      </c>
      <c r="L65" s="54">
        <v>5</v>
      </c>
    </row>
    <row r="66" spans="1:12" ht="14.25" customHeight="1">
      <c r="A66" s="86" t="s">
        <v>716</v>
      </c>
      <c r="B66" s="53">
        <v>4</v>
      </c>
      <c r="C66" s="53" t="s">
        <v>1335</v>
      </c>
      <c r="D66" s="53">
        <v>5</v>
      </c>
      <c r="E66" s="53">
        <v>1038</v>
      </c>
      <c r="F66" s="50" t="str">
        <f>+VLOOKUP(E66,Participants!$A$1:$F$1000,2,FALSE)</f>
        <v>Chloe Summerville</v>
      </c>
      <c r="G66" s="50" t="str">
        <f>+VLOOKUP(E66,Participants!$A$1:$F$1000,4,FALSE)</f>
        <v>KIL</v>
      </c>
      <c r="H66" s="50" t="str">
        <f>+VLOOKUP(E66,Participants!$A$1:$F$1000,5,FALSE)</f>
        <v xml:space="preserve">F </v>
      </c>
      <c r="I66" s="50">
        <f>+VLOOKUP(E66,Participants!$A$1:$F$1000,3,FALSE)</f>
        <v>6</v>
      </c>
      <c r="J66" s="50" t="str">
        <f>+VLOOKUP(E66,Participants!$A$1:$G$1000,7,FALSE)</f>
        <v>JV GIRLS</v>
      </c>
      <c r="K66" s="54">
        <f t="shared" si="3"/>
        <v>5</v>
      </c>
      <c r="L66" s="50">
        <v>4</v>
      </c>
    </row>
    <row r="67" spans="1:12" ht="14.25" customHeight="1">
      <c r="A67" s="86" t="s">
        <v>716</v>
      </c>
      <c r="B67" s="48">
        <v>3</v>
      </c>
      <c r="C67" s="48" t="s">
        <v>1325</v>
      </c>
      <c r="D67" s="48">
        <v>8</v>
      </c>
      <c r="E67" s="51">
        <v>1457</v>
      </c>
      <c r="F67" s="50" t="str">
        <f>+VLOOKUP(E67,Participants!$A$1:$F$1000,2,FALSE)</f>
        <v>Kendall Stewart</v>
      </c>
      <c r="G67" s="50" t="str">
        <f>+VLOOKUP(E67,Participants!$A$1:$F$1000,4,FALSE)</f>
        <v>BCS</v>
      </c>
      <c r="H67" s="50" t="str">
        <f>+VLOOKUP(E67,Participants!$A$1:$F$1000,5,FALSE)</f>
        <v>F</v>
      </c>
      <c r="I67" s="50">
        <f>+VLOOKUP(E67,Participants!$A$1:$F$1000,3,FALSE)</f>
        <v>6</v>
      </c>
      <c r="J67" s="50" t="str">
        <f>+VLOOKUP(E67,Participants!$A$1:$G$1000,7,FALSE)</f>
        <v>JV GIRLS</v>
      </c>
      <c r="K67" s="54">
        <f t="shared" si="3"/>
        <v>6</v>
      </c>
      <c r="L67" s="50">
        <v>3</v>
      </c>
    </row>
    <row r="68" spans="1:12" ht="14.25" customHeight="1">
      <c r="A68" s="86" t="s">
        <v>716</v>
      </c>
      <c r="B68" s="48">
        <v>3</v>
      </c>
      <c r="C68" s="48" t="s">
        <v>1326</v>
      </c>
      <c r="D68" s="48">
        <v>1</v>
      </c>
      <c r="E68" s="49">
        <v>579</v>
      </c>
      <c r="F68" s="50" t="str">
        <f>+VLOOKUP(E68,Participants!$A$1:$F$1000,2,FALSE)</f>
        <v>Claire Karsman</v>
      </c>
      <c r="G68" s="50" t="str">
        <f>+VLOOKUP(E68,Participants!$A$1:$F$1000,4,FALSE)</f>
        <v>BFS</v>
      </c>
      <c r="H68" s="50" t="str">
        <f>+VLOOKUP(E68,Participants!$A$1:$F$1000,5,FALSE)</f>
        <v>F</v>
      </c>
      <c r="I68" s="50">
        <f>+VLOOKUP(E68,Participants!$A$1:$F$1000,3,FALSE)</f>
        <v>5</v>
      </c>
      <c r="J68" s="50" t="str">
        <f>+VLOOKUP(E68,Participants!$A$1:$G$1000,7,FALSE)</f>
        <v>JV GIRLS</v>
      </c>
      <c r="K68" s="54">
        <f t="shared" si="3"/>
        <v>7</v>
      </c>
      <c r="L68" s="50">
        <v>2</v>
      </c>
    </row>
    <row r="69" spans="1:12" ht="14.25" customHeight="1">
      <c r="A69" s="86" t="s">
        <v>716</v>
      </c>
      <c r="B69" s="48">
        <v>3</v>
      </c>
      <c r="C69" s="48" t="s">
        <v>1327</v>
      </c>
      <c r="D69" s="48">
        <v>7</v>
      </c>
      <c r="E69" s="51">
        <v>1119</v>
      </c>
      <c r="F69" s="50" t="str">
        <f>+VLOOKUP(E69,Participants!$A$1:$F$1000,2,FALSE)</f>
        <v>Morgan Kane</v>
      </c>
      <c r="G69" s="50" t="str">
        <f>+VLOOKUP(E69,Participants!$A$1:$F$1000,4,FALSE)</f>
        <v>PHA</v>
      </c>
      <c r="H69" s="50" t="str">
        <f>+VLOOKUP(E69,Participants!$A$1:$F$1000,5,FALSE)</f>
        <v xml:space="preserve">F </v>
      </c>
      <c r="I69" s="50">
        <f>+VLOOKUP(E69,Participants!$A$1:$F$1000,3,FALSE)</f>
        <v>5</v>
      </c>
      <c r="J69" s="50" t="str">
        <f>+VLOOKUP(E69,Participants!$A$1:$G$1000,7,FALSE)</f>
        <v>JV GIRLS</v>
      </c>
      <c r="K69" s="54">
        <f t="shared" si="3"/>
        <v>8</v>
      </c>
      <c r="L69" s="50">
        <v>1</v>
      </c>
    </row>
    <row r="70" spans="1:12" ht="14.25" customHeight="1">
      <c r="A70" s="86" t="s">
        <v>716</v>
      </c>
      <c r="B70" s="53">
        <v>4</v>
      </c>
      <c r="C70" s="53" t="s">
        <v>1336</v>
      </c>
      <c r="D70" s="53">
        <v>4</v>
      </c>
      <c r="E70" s="53">
        <v>588</v>
      </c>
      <c r="F70" s="50" t="str">
        <f>+VLOOKUP(E70,Participants!$A$1:$F$1000,2,FALSE)</f>
        <v>Madeline Sell</v>
      </c>
      <c r="G70" s="50" t="str">
        <f>+VLOOKUP(E70,Participants!$A$1:$F$1000,4,FALSE)</f>
        <v>BFS</v>
      </c>
      <c r="H70" s="50" t="str">
        <f>+VLOOKUP(E70,Participants!$A$1:$F$1000,5,FALSE)</f>
        <v>F</v>
      </c>
      <c r="I70" s="50">
        <f>+VLOOKUP(E70,Participants!$A$1:$F$1000,3,FALSE)</f>
        <v>6</v>
      </c>
      <c r="J70" s="50" t="str">
        <f>+VLOOKUP(E70,Participants!$A$1:$G$1000,7,FALSE)</f>
        <v>JV GIRLS</v>
      </c>
      <c r="K70" s="54">
        <f t="shared" si="3"/>
        <v>9</v>
      </c>
      <c r="L70" s="50"/>
    </row>
    <row r="71" spans="1:12" ht="14.25" customHeight="1">
      <c r="A71" s="86" t="s">
        <v>716</v>
      </c>
      <c r="B71" s="53">
        <v>4</v>
      </c>
      <c r="C71" s="53" t="s">
        <v>1337</v>
      </c>
      <c r="D71" s="53">
        <v>1</v>
      </c>
      <c r="E71" s="53">
        <v>1033</v>
      </c>
      <c r="F71" s="50" t="str">
        <f>+VLOOKUP(E71,Participants!$A$1:$F$1000,2,FALSE)</f>
        <v>Mia Liscinsky</v>
      </c>
      <c r="G71" s="50" t="str">
        <f>+VLOOKUP(E71,Participants!$A$1:$F$1000,4,FALSE)</f>
        <v>KIL</v>
      </c>
      <c r="H71" s="50" t="str">
        <f>+VLOOKUP(E71,Participants!$A$1:$F$1000,5,FALSE)</f>
        <v xml:space="preserve">F </v>
      </c>
      <c r="I71" s="50">
        <f>+VLOOKUP(E71,Participants!$A$1:$F$1000,3,FALSE)</f>
        <v>6</v>
      </c>
      <c r="J71" s="50" t="str">
        <f>+VLOOKUP(E71,Participants!$A$1:$G$1000,7,FALSE)</f>
        <v>JV GIRLS</v>
      </c>
      <c r="K71" s="54">
        <f t="shared" si="3"/>
        <v>10</v>
      </c>
      <c r="L71" s="50"/>
    </row>
    <row r="72" spans="1:12" ht="14.25" customHeight="1">
      <c r="A72" s="86" t="s">
        <v>716</v>
      </c>
      <c r="B72" s="48">
        <v>3</v>
      </c>
      <c r="C72" s="48" t="s">
        <v>1328</v>
      </c>
      <c r="D72" s="48">
        <v>2</v>
      </c>
      <c r="E72" s="49">
        <v>1124</v>
      </c>
      <c r="F72" s="50" t="str">
        <f>+VLOOKUP(E72,Participants!$A$1:$F$1000,2,FALSE)</f>
        <v>Claire Anthony</v>
      </c>
      <c r="G72" s="50" t="str">
        <f>+VLOOKUP(E72,Participants!$A$1:$F$1000,4,FALSE)</f>
        <v>PHA</v>
      </c>
      <c r="H72" s="50" t="str">
        <f>+VLOOKUP(E72,Participants!$A$1:$F$1000,5,FALSE)</f>
        <v xml:space="preserve">F </v>
      </c>
      <c r="I72" s="50">
        <f>+VLOOKUP(E72,Participants!$A$1:$F$1000,3,FALSE)</f>
        <v>6</v>
      </c>
      <c r="J72" s="50" t="str">
        <f>+VLOOKUP(E72,Participants!$A$1:$G$1000,7,FALSE)</f>
        <v>JV GIRLS</v>
      </c>
      <c r="K72" s="54">
        <f t="shared" si="3"/>
        <v>11</v>
      </c>
      <c r="L72" s="50"/>
    </row>
    <row r="73" spans="1:12" ht="14.25" customHeight="1">
      <c r="A73" s="86" t="s">
        <v>716</v>
      </c>
      <c r="B73" s="53">
        <v>2</v>
      </c>
      <c r="C73" s="53" t="s">
        <v>1316</v>
      </c>
      <c r="D73" s="53">
        <v>1</v>
      </c>
      <c r="E73" s="53">
        <v>499</v>
      </c>
      <c r="F73" s="50" t="str">
        <f>+VLOOKUP(E73,Participants!$A$1:$F$1000,2,FALSE)</f>
        <v>Emma Molyneaux</v>
      </c>
      <c r="G73" s="50" t="str">
        <f>+VLOOKUP(E73,Participants!$A$1:$F$1000,4,FALSE)</f>
        <v>STT</v>
      </c>
      <c r="H73" s="50" t="str">
        <f>+VLOOKUP(E73,Participants!$A$1:$F$1000,5,FALSE)</f>
        <v xml:space="preserve">F </v>
      </c>
      <c r="I73" s="50">
        <f>+VLOOKUP(E73,Participants!$A$1:$F$1000,3,FALSE)</f>
        <v>6</v>
      </c>
      <c r="J73" s="50" t="str">
        <f>+VLOOKUP(E73,Participants!$A$1:$G$1000,7,FALSE)</f>
        <v>JV GIRLS</v>
      </c>
      <c r="K73" s="54">
        <f t="shared" si="3"/>
        <v>12</v>
      </c>
      <c r="L73" s="50"/>
    </row>
    <row r="74" spans="1:12" ht="14.25" customHeight="1">
      <c r="A74" s="86" t="s">
        <v>716</v>
      </c>
      <c r="B74" s="51">
        <v>3</v>
      </c>
      <c r="C74" s="51" t="s">
        <v>1329</v>
      </c>
      <c r="D74" s="51">
        <v>6</v>
      </c>
      <c r="E74" s="51">
        <v>1452</v>
      </c>
      <c r="F74" s="50" t="str">
        <f>+VLOOKUP(E74,Participants!$A$1:$F$1000,2,FALSE)</f>
        <v>Gianna Shaffer</v>
      </c>
      <c r="G74" s="50" t="str">
        <f>+VLOOKUP(E74,Participants!$A$1:$F$1000,4,FALSE)</f>
        <v>BCS</v>
      </c>
      <c r="H74" s="50" t="str">
        <f>+VLOOKUP(E74,Participants!$A$1:$F$1000,5,FALSE)</f>
        <v>F</v>
      </c>
      <c r="I74" s="50">
        <f>+VLOOKUP(E74,Participants!$A$1:$F$1000,3,FALSE)</f>
        <v>5</v>
      </c>
      <c r="J74" s="50" t="str">
        <f>+VLOOKUP(E74,Participants!$A$1:$G$1000,7,FALSE)</f>
        <v>JV GIRLS</v>
      </c>
      <c r="K74" s="54">
        <f t="shared" si="3"/>
        <v>13</v>
      </c>
      <c r="L74" s="54"/>
    </row>
    <row r="75" spans="1:12" ht="14.25" customHeight="1">
      <c r="A75" s="86" t="s">
        <v>716</v>
      </c>
      <c r="B75" s="51">
        <v>3</v>
      </c>
      <c r="C75" s="51" t="s">
        <v>1330</v>
      </c>
      <c r="D75" s="51">
        <v>3</v>
      </c>
      <c r="E75" s="49">
        <v>1450</v>
      </c>
      <c r="F75" s="50" t="str">
        <f>+VLOOKUP(E75,Participants!$A$1:$F$1000,2,FALSE)</f>
        <v>Megan Eicher</v>
      </c>
      <c r="G75" s="50" t="str">
        <f>+VLOOKUP(E75,Participants!$A$1:$F$1000,4,FALSE)</f>
        <v>BCS</v>
      </c>
      <c r="H75" s="50" t="str">
        <f>+VLOOKUP(E75,Participants!$A$1:$F$1000,5,FALSE)</f>
        <v>F</v>
      </c>
      <c r="I75" s="50">
        <f>+VLOOKUP(E75,Participants!$A$1:$F$1000,3,FALSE)</f>
        <v>5</v>
      </c>
      <c r="J75" s="50" t="str">
        <f>+VLOOKUP(E75,Participants!$A$1:$G$1000,7,FALSE)</f>
        <v>JV GIRLS</v>
      </c>
      <c r="K75" s="54">
        <f t="shared" si="3"/>
        <v>14</v>
      </c>
      <c r="L75" s="54"/>
    </row>
    <row r="76" spans="1:12" ht="14.25" customHeight="1">
      <c r="A76" s="86" t="s">
        <v>716</v>
      </c>
      <c r="B76" s="52">
        <v>4</v>
      </c>
      <c r="C76" s="52" t="s">
        <v>1339</v>
      </c>
      <c r="D76" s="52">
        <v>6</v>
      </c>
      <c r="E76" s="53">
        <v>419</v>
      </c>
      <c r="F76" s="50" t="str">
        <f>+VLOOKUP(E76,Participants!$A$1:$F$1000,2,FALSE)</f>
        <v>Madison Bachner</v>
      </c>
      <c r="G76" s="50" t="str">
        <f>+VLOOKUP(E76,Participants!$A$1:$F$1000,4,FALSE)</f>
        <v>STT</v>
      </c>
      <c r="H76" s="50" t="str">
        <f>+VLOOKUP(E76,Participants!$A$1:$F$1000,5,FALSE)</f>
        <v xml:space="preserve">F </v>
      </c>
      <c r="I76" s="50">
        <f>+VLOOKUP(E76,Participants!$A$1:$F$1000,3,FALSE)</f>
        <v>5</v>
      </c>
      <c r="J76" s="50" t="str">
        <f>+VLOOKUP(E76,Participants!$A$1:$G$1000,7,FALSE)</f>
        <v>JV GIRLS</v>
      </c>
      <c r="K76" s="54">
        <f t="shared" si="3"/>
        <v>15</v>
      </c>
      <c r="L76" s="54"/>
    </row>
    <row r="77" spans="1:12" ht="14.25" customHeight="1">
      <c r="A77" s="86" t="s">
        <v>716</v>
      </c>
      <c r="B77" s="52">
        <v>2</v>
      </c>
      <c r="C77" s="52" t="s">
        <v>1317</v>
      </c>
      <c r="D77" s="52">
        <v>6</v>
      </c>
      <c r="E77" s="53">
        <v>1024</v>
      </c>
      <c r="F77" s="50" t="str">
        <f>+VLOOKUP(E77,Participants!$A$1:$F$1000,2,FALSE)</f>
        <v>Jada Lichtenwalter</v>
      </c>
      <c r="G77" s="50" t="str">
        <f>+VLOOKUP(E77,Participants!$A$1:$F$1000,4,FALSE)</f>
        <v>KIL</v>
      </c>
      <c r="H77" s="50" t="str">
        <f>+VLOOKUP(E77,Participants!$A$1:$F$1000,5,FALSE)</f>
        <v xml:space="preserve">F </v>
      </c>
      <c r="I77" s="50">
        <f>+VLOOKUP(E77,Participants!$A$1:$F$1000,3,FALSE)</f>
        <v>5</v>
      </c>
      <c r="J77" s="50" t="str">
        <f>+VLOOKUP(E77,Participants!$A$1:$G$1000,7,FALSE)</f>
        <v>JV GIRLS</v>
      </c>
      <c r="K77" s="54">
        <f t="shared" si="3"/>
        <v>16</v>
      </c>
      <c r="L77" s="54"/>
    </row>
    <row r="78" spans="1:12" ht="14.25" customHeight="1">
      <c r="A78" s="86" t="s">
        <v>716</v>
      </c>
      <c r="B78" s="52">
        <v>2</v>
      </c>
      <c r="C78" s="52" t="s">
        <v>1319</v>
      </c>
      <c r="D78" s="52">
        <v>3</v>
      </c>
      <c r="E78" s="53">
        <v>420</v>
      </c>
      <c r="F78" s="50" t="str">
        <f>+VLOOKUP(E78,Participants!$A$1:$F$1000,2,FALSE)</f>
        <v>Emily Horensky</v>
      </c>
      <c r="G78" s="50" t="str">
        <f>+VLOOKUP(E78,Participants!$A$1:$F$1000,4,FALSE)</f>
        <v>STT</v>
      </c>
      <c r="H78" s="50" t="str">
        <f>+VLOOKUP(E78,Participants!$A$1:$F$1000,5,FALSE)</f>
        <v xml:space="preserve">F </v>
      </c>
      <c r="I78" s="50">
        <f>+VLOOKUP(E78,Participants!$A$1:$F$1000,3,FALSE)</f>
        <v>5</v>
      </c>
      <c r="J78" s="50" t="str">
        <f>+VLOOKUP(E78,Participants!$A$1:$G$1000,7,FALSE)</f>
        <v>JV GIRLS</v>
      </c>
      <c r="K78" s="54">
        <f t="shared" si="3"/>
        <v>17</v>
      </c>
      <c r="L78" s="54"/>
    </row>
    <row r="79" spans="1:12" ht="14.25" customHeight="1">
      <c r="A79" s="86" t="s">
        <v>716</v>
      </c>
      <c r="B79" s="51">
        <v>3</v>
      </c>
      <c r="C79" s="51" t="s">
        <v>1331</v>
      </c>
      <c r="D79" s="51">
        <v>5</v>
      </c>
      <c r="E79" s="51">
        <v>1039</v>
      </c>
      <c r="F79" s="50" t="str">
        <f>+VLOOKUP(E79,Participants!$A$1:$F$1000,2,FALSE)</f>
        <v>Anne DiPlacido</v>
      </c>
      <c r="G79" s="50" t="str">
        <f>+VLOOKUP(E79,Participants!$A$1:$F$1000,4,FALSE)</f>
        <v>KIL</v>
      </c>
      <c r="H79" s="50" t="str">
        <f>+VLOOKUP(E79,Participants!$A$1:$F$1000,5,FALSE)</f>
        <v xml:space="preserve">F </v>
      </c>
      <c r="I79" s="50">
        <f>+VLOOKUP(E79,Participants!$A$1:$F$1000,3,FALSE)</f>
        <v>6</v>
      </c>
      <c r="J79" s="50" t="str">
        <f>+VLOOKUP(E79,Participants!$A$1:$G$1000,7,FALSE)</f>
        <v>JV GIRLS</v>
      </c>
      <c r="K79" s="54">
        <f t="shared" si="3"/>
        <v>18</v>
      </c>
      <c r="L79" s="54"/>
    </row>
    <row r="80" spans="1:12" ht="14.25" customHeight="1">
      <c r="A80" s="86" t="s">
        <v>716</v>
      </c>
      <c r="B80" s="52">
        <v>2</v>
      </c>
      <c r="C80" s="52" t="s">
        <v>1320</v>
      </c>
      <c r="D80" s="52">
        <v>5</v>
      </c>
      <c r="E80" s="52">
        <v>431</v>
      </c>
      <c r="F80" s="50" t="str">
        <f>+VLOOKUP(E80,Participants!$A$1:$F$1000,2,FALSE)</f>
        <v>Ellie Moss</v>
      </c>
      <c r="G80" s="50" t="str">
        <f>+VLOOKUP(E80,Participants!$A$1:$F$1000,4,FALSE)</f>
        <v>STT</v>
      </c>
      <c r="H80" s="50" t="str">
        <f>+VLOOKUP(E80,Participants!$A$1:$F$1000,5,FALSE)</f>
        <v xml:space="preserve">F </v>
      </c>
      <c r="I80" s="50">
        <f>+VLOOKUP(E80,Participants!$A$1:$F$1000,3,FALSE)</f>
        <v>5</v>
      </c>
      <c r="J80" s="50" t="str">
        <f>+VLOOKUP(E80,Participants!$A$1:$G$1000,7,FALSE)</f>
        <v>JV GIRLS</v>
      </c>
      <c r="K80" s="54">
        <f t="shared" si="3"/>
        <v>19</v>
      </c>
      <c r="L80" s="54"/>
    </row>
    <row r="81" spans="1:12" ht="14.25" customHeight="1">
      <c r="A81" s="86" t="s">
        <v>716</v>
      </c>
      <c r="B81" s="52">
        <v>2</v>
      </c>
      <c r="C81" s="52" t="s">
        <v>1321</v>
      </c>
      <c r="D81" s="52">
        <v>4</v>
      </c>
      <c r="E81" s="52">
        <v>1021</v>
      </c>
      <c r="F81" s="50" t="str">
        <f>+VLOOKUP(E81,Participants!$A$1:$F$1000,2,FALSE)</f>
        <v>Chloe Cole</v>
      </c>
      <c r="G81" s="50" t="str">
        <f>+VLOOKUP(E81,Participants!$A$1:$F$1000,4,FALSE)</f>
        <v>KIL</v>
      </c>
      <c r="H81" s="50" t="str">
        <f>+VLOOKUP(E81,Participants!$A$1:$F$1000,5,FALSE)</f>
        <v xml:space="preserve">F </v>
      </c>
      <c r="I81" s="50">
        <f>+VLOOKUP(E81,Participants!$A$1:$F$1000,3,FALSE)</f>
        <v>5</v>
      </c>
      <c r="J81" s="50" t="str">
        <f>+VLOOKUP(E81,Participants!$A$1:$G$1000,7,FALSE)</f>
        <v>JV GIRLS</v>
      </c>
      <c r="K81" s="54">
        <f t="shared" si="3"/>
        <v>20</v>
      </c>
      <c r="L81" s="54"/>
    </row>
    <row r="82" spans="1:12" ht="14.25" customHeight="1">
      <c r="A82" s="86" t="s">
        <v>716</v>
      </c>
      <c r="B82" s="53">
        <v>2</v>
      </c>
      <c r="C82" s="53" t="s">
        <v>1322</v>
      </c>
      <c r="D82" s="53">
        <v>2</v>
      </c>
      <c r="E82" s="53">
        <v>1026</v>
      </c>
      <c r="F82" s="50" t="str">
        <f>+VLOOKUP(E82,Participants!$A$1:$F$1000,2,FALSE)</f>
        <v>Noelle Ronnenberg</v>
      </c>
      <c r="G82" s="50" t="str">
        <f>+VLOOKUP(E82,Participants!$A$1:$F$1000,4,FALSE)</f>
        <v>KIL</v>
      </c>
      <c r="H82" s="50" t="str">
        <f>+VLOOKUP(E82,Participants!$A$1:$F$1000,5,FALSE)</f>
        <v xml:space="preserve">F </v>
      </c>
      <c r="I82" s="50">
        <f>+VLOOKUP(E82,Participants!$A$1:$F$1000,3,FALSE)</f>
        <v>5</v>
      </c>
      <c r="J82" s="50" t="str">
        <f>+VLOOKUP(E82,Participants!$A$1:$G$1000,7,FALSE)</f>
        <v>JV GIRLS</v>
      </c>
      <c r="K82" s="54">
        <f t="shared" si="3"/>
        <v>21</v>
      </c>
      <c r="L82" s="50"/>
    </row>
    <row r="83" spans="1:12" ht="14.25" customHeight="1">
      <c r="A83" s="86" t="s">
        <v>716</v>
      </c>
      <c r="B83" s="53">
        <v>2</v>
      </c>
      <c r="C83" s="53" t="s">
        <v>1323</v>
      </c>
      <c r="D83" s="53">
        <v>7</v>
      </c>
      <c r="E83" s="53">
        <v>455</v>
      </c>
      <c r="F83" s="50" t="str">
        <f>+VLOOKUP(E83,Participants!$A$1:$F$1000,2,FALSE)</f>
        <v>Nina Rhodehamel</v>
      </c>
      <c r="G83" s="50" t="str">
        <f>+VLOOKUP(E83,Participants!$A$1:$F$1000,4,FALSE)</f>
        <v>STT</v>
      </c>
      <c r="H83" s="50" t="str">
        <f>+VLOOKUP(E83,Participants!$A$1:$F$1000,5,FALSE)</f>
        <v xml:space="preserve">F </v>
      </c>
      <c r="I83" s="50">
        <f>+VLOOKUP(E83,Participants!$A$1:$F$1000,3,FALSE)</f>
        <v>5</v>
      </c>
      <c r="J83" s="50" t="str">
        <f>+VLOOKUP(E83,Participants!$A$1:$G$1000,7,FALSE)</f>
        <v>JV GIRLS</v>
      </c>
      <c r="K83" s="54">
        <f t="shared" si="3"/>
        <v>22</v>
      </c>
      <c r="L83" s="50"/>
    </row>
    <row r="84" spans="1:12" ht="14.25" customHeight="1">
      <c r="A84" s="86"/>
      <c r="B84" s="53"/>
      <c r="C84" s="53"/>
      <c r="D84" s="53"/>
      <c r="E84" s="53"/>
      <c r="F84" s="50"/>
      <c r="G84" s="50"/>
      <c r="H84" s="50"/>
      <c r="I84" s="50"/>
      <c r="J84" s="50"/>
      <c r="K84" s="54"/>
      <c r="L84" s="50"/>
    </row>
    <row r="85" spans="1:12" ht="14.25" customHeight="1">
      <c r="A85" s="86" t="s">
        <v>716</v>
      </c>
      <c r="B85" s="53">
        <v>8</v>
      </c>
      <c r="C85" s="53" t="s">
        <v>1355</v>
      </c>
      <c r="D85" s="53">
        <v>2</v>
      </c>
      <c r="E85" s="53">
        <v>990</v>
      </c>
      <c r="F85" s="50" t="str">
        <f>+VLOOKUP(E85,Participants!$A$1:$F$1000,2,FALSE)</f>
        <v>Alex Miros</v>
      </c>
      <c r="G85" s="50" t="str">
        <f>+VLOOKUP(E85,Participants!$A$1:$F$1000,4,FALSE)</f>
        <v>BTA</v>
      </c>
      <c r="H85" s="50" t="str">
        <f>+VLOOKUP(E85,Participants!$A$1:$F$1000,5,FALSE)</f>
        <v>M</v>
      </c>
      <c r="I85" s="50">
        <f>+VLOOKUP(E85,Participants!$A$1:$F$1000,3,FALSE)</f>
        <v>8</v>
      </c>
      <c r="J85" s="50" t="str">
        <f>+VLOOKUP(E85,Participants!$A$1:$G$1000,7,FALSE)</f>
        <v>VARSITY BOYS</v>
      </c>
      <c r="K85" s="50">
        <v>1</v>
      </c>
      <c r="L85" s="50">
        <v>10</v>
      </c>
    </row>
    <row r="86" spans="1:12" ht="14.25" customHeight="1">
      <c r="A86" s="86" t="s">
        <v>716</v>
      </c>
      <c r="B86" s="53">
        <v>8</v>
      </c>
      <c r="C86" s="53" t="s">
        <v>1356</v>
      </c>
      <c r="D86" s="53">
        <v>3</v>
      </c>
      <c r="E86" s="53">
        <v>494</v>
      </c>
      <c r="F86" s="50" t="str">
        <f>+VLOOKUP(E86,Participants!$A$1:$F$1000,2,FALSE)</f>
        <v>Jonathan Patton</v>
      </c>
      <c r="G86" s="50" t="str">
        <f>+VLOOKUP(E86,Participants!$A$1:$F$1000,4,FALSE)</f>
        <v>STT</v>
      </c>
      <c r="H86" s="50" t="str">
        <f>+VLOOKUP(E86,Participants!$A$1:$F$1000,5,FALSE)</f>
        <v>M</v>
      </c>
      <c r="I86" s="50">
        <f>+VLOOKUP(E86,Participants!$A$1:$F$1000,3,FALSE)</f>
        <v>7</v>
      </c>
      <c r="J86" s="50" t="str">
        <f>+VLOOKUP(E86,Participants!$A$1:$G$1000,7,FALSE)</f>
        <v>VARSITY BOYS</v>
      </c>
      <c r="K86" s="50">
        <f>K85+1</f>
        <v>2</v>
      </c>
      <c r="L86" s="50">
        <v>8</v>
      </c>
    </row>
    <row r="87" spans="1:12" ht="14.25" customHeight="1">
      <c r="A87" s="86" t="s">
        <v>716</v>
      </c>
      <c r="B87" s="53">
        <v>8</v>
      </c>
      <c r="C87" s="53" t="s">
        <v>1357</v>
      </c>
      <c r="D87" s="53">
        <v>1</v>
      </c>
      <c r="E87" s="53">
        <v>462</v>
      </c>
      <c r="F87" s="50" t="str">
        <f>+VLOOKUP(E87,Participants!$A$1:$F$1000,2,FALSE)</f>
        <v>Tristian White</v>
      </c>
      <c r="G87" s="50" t="str">
        <f>+VLOOKUP(E87,Participants!$A$1:$F$1000,4,FALSE)</f>
        <v>STT</v>
      </c>
      <c r="H87" s="50" t="str">
        <f>+VLOOKUP(E87,Participants!$A$1:$F$1000,5,FALSE)</f>
        <v>M</v>
      </c>
      <c r="I87" s="50">
        <f>+VLOOKUP(E87,Participants!$A$1:$F$1000,3,FALSE)</f>
        <v>8</v>
      </c>
      <c r="J87" s="50" t="str">
        <f>+VLOOKUP(E87,Participants!$A$1:$G$1000,7,FALSE)</f>
        <v>VARSITY BOYS</v>
      </c>
      <c r="K87" s="50">
        <f t="shared" ref="K87:K98" si="4">K86+1</f>
        <v>3</v>
      </c>
      <c r="L87" s="50">
        <v>6</v>
      </c>
    </row>
    <row r="88" spans="1:12" ht="14.25" customHeight="1">
      <c r="A88" s="86" t="s">
        <v>716</v>
      </c>
      <c r="B88" s="53">
        <v>8</v>
      </c>
      <c r="C88" s="53" t="s">
        <v>1358</v>
      </c>
      <c r="D88" s="53">
        <v>4</v>
      </c>
      <c r="E88" s="53">
        <v>1078</v>
      </c>
      <c r="F88" s="50" t="str">
        <f>+VLOOKUP(E88,Participants!$A$1:$F$1000,2,FALSE)</f>
        <v>Louie Iaquinta</v>
      </c>
      <c r="G88" s="50" t="str">
        <f>+VLOOKUP(E88,Participants!$A$1:$F$1000,4,FALSE)</f>
        <v>KIL</v>
      </c>
      <c r="H88" s="50" t="str">
        <f>+VLOOKUP(E88,Participants!$A$1:$F$1000,5,FALSE)</f>
        <v>M</v>
      </c>
      <c r="I88" s="50">
        <f>+VLOOKUP(E88,Participants!$A$1:$F$1000,3,FALSE)</f>
        <v>7</v>
      </c>
      <c r="J88" s="50" t="str">
        <f>+VLOOKUP(E88,Participants!$A$1:$G$1000,7,FALSE)</f>
        <v>VARSITY BOYS</v>
      </c>
      <c r="K88" s="50">
        <f t="shared" si="4"/>
        <v>4</v>
      </c>
      <c r="L88" s="50">
        <v>5</v>
      </c>
    </row>
    <row r="89" spans="1:12" ht="14.25" customHeight="1">
      <c r="A89" s="86"/>
      <c r="B89" s="53"/>
      <c r="C89" s="53"/>
      <c r="D89" s="53"/>
      <c r="E89" s="53"/>
      <c r="F89" s="50"/>
      <c r="G89" s="50"/>
      <c r="H89" s="50"/>
      <c r="I89" s="50"/>
      <c r="J89" s="50"/>
      <c r="K89" s="50"/>
      <c r="L89" s="50"/>
    </row>
    <row r="90" spans="1:12" ht="14.25" customHeight="1">
      <c r="A90" s="86" t="s">
        <v>716</v>
      </c>
      <c r="B90" s="51">
        <v>7</v>
      </c>
      <c r="C90" s="48" t="s">
        <v>1351</v>
      </c>
      <c r="D90" s="48">
        <v>2</v>
      </c>
      <c r="E90" s="49">
        <v>1058</v>
      </c>
      <c r="F90" s="50" t="str">
        <f>+VLOOKUP(E90,Participants!$A$1:$F$1000,2,FALSE)</f>
        <v>Alexa Stoltz</v>
      </c>
      <c r="G90" s="50" t="str">
        <f>+VLOOKUP(E90,Participants!$A$1:$F$1000,4,FALSE)</f>
        <v>KIL</v>
      </c>
      <c r="H90" s="50" t="str">
        <f>+VLOOKUP(E90,Participants!$A$1:$F$1000,5,FALSE)</f>
        <v xml:space="preserve">F </v>
      </c>
      <c r="I90" s="50">
        <f>+VLOOKUP(E90,Participants!$A$1:$F$1000,3,FALSE)</f>
        <v>7</v>
      </c>
      <c r="J90" s="50" t="str">
        <f>+VLOOKUP(E90,Participants!$A$1:$G$1000,7,FALSE)</f>
        <v>VARSITY GIRLS</v>
      </c>
      <c r="K90" s="50">
        <v>1</v>
      </c>
      <c r="L90" s="50">
        <v>10</v>
      </c>
    </row>
    <row r="91" spans="1:12" ht="14.25" customHeight="1">
      <c r="A91" s="86" t="s">
        <v>716</v>
      </c>
      <c r="B91" s="51">
        <v>7</v>
      </c>
      <c r="C91" s="48" t="s">
        <v>1352</v>
      </c>
      <c r="D91" s="48">
        <v>3</v>
      </c>
      <c r="E91" s="49">
        <v>457</v>
      </c>
      <c r="F91" s="50" t="str">
        <f>+VLOOKUP(E91,Participants!$A$1:$F$1000,2,FALSE)</f>
        <v>Raegan Mascaro</v>
      </c>
      <c r="G91" s="50" t="str">
        <f>+VLOOKUP(E91,Participants!$A$1:$F$1000,4,FALSE)</f>
        <v>STT</v>
      </c>
      <c r="H91" s="50" t="str">
        <f>+VLOOKUP(E91,Participants!$A$1:$F$1000,5,FALSE)</f>
        <v xml:space="preserve">F </v>
      </c>
      <c r="I91" s="50">
        <f>+VLOOKUP(E91,Participants!$A$1:$F$1000,3,FALSE)</f>
        <v>7</v>
      </c>
      <c r="J91" s="50" t="str">
        <f>+VLOOKUP(E91,Participants!$A$1:$G$1000,7,FALSE)</f>
        <v>VARSITY GIRLS</v>
      </c>
      <c r="K91" s="50">
        <v>2</v>
      </c>
      <c r="L91" s="50">
        <v>8</v>
      </c>
    </row>
    <row r="92" spans="1:12" ht="14.25" customHeight="1">
      <c r="A92" s="86" t="s">
        <v>716</v>
      </c>
      <c r="B92" s="51">
        <v>7</v>
      </c>
      <c r="C92" s="51" t="s">
        <v>1353</v>
      </c>
      <c r="D92" s="51">
        <v>4</v>
      </c>
      <c r="E92" s="49">
        <v>1069</v>
      </c>
      <c r="F92" s="50" t="str">
        <f>+VLOOKUP(E92,Participants!$A$1:$F$1000,2,FALSE)</f>
        <v>Tessa Driehorst</v>
      </c>
      <c r="G92" s="50" t="str">
        <f>+VLOOKUP(E92,Participants!$A$1:$F$1000,4,FALSE)</f>
        <v>KIL</v>
      </c>
      <c r="H92" s="50" t="str">
        <f>+VLOOKUP(E92,Participants!$A$1:$F$1000,5,FALSE)</f>
        <v xml:space="preserve">F </v>
      </c>
      <c r="I92" s="50">
        <f>+VLOOKUP(E92,Participants!$A$1:$F$1000,3,FALSE)</f>
        <v>8</v>
      </c>
      <c r="J92" s="50" t="str">
        <f>+VLOOKUP(E92,Participants!$A$1:$G$1000,7,FALSE)</f>
        <v>VARSITY GIRLS</v>
      </c>
      <c r="K92" s="50">
        <f t="shared" si="4"/>
        <v>3</v>
      </c>
      <c r="L92" s="54">
        <v>6</v>
      </c>
    </row>
    <row r="93" spans="1:12" ht="14.25" customHeight="1">
      <c r="A93" s="86" t="s">
        <v>716</v>
      </c>
      <c r="B93" s="53">
        <v>6</v>
      </c>
      <c r="C93" s="52" t="s">
        <v>1347</v>
      </c>
      <c r="D93" s="52">
        <v>1</v>
      </c>
      <c r="E93" s="52">
        <v>1128</v>
      </c>
      <c r="F93" s="50" t="str">
        <f>+VLOOKUP(E93,Participants!$A$1:$F$1000,2,FALSE)</f>
        <v>Zoe Bitz</v>
      </c>
      <c r="G93" s="50" t="str">
        <f>+VLOOKUP(E93,Participants!$A$1:$F$1000,4,FALSE)</f>
        <v>PHA</v>
      </c>
      <c r="H93" s="50" t="str">
        <f>+VLOOKUP(E93,Participants!$A$1:$F$1000,5,FALSE)</f>
        <v xml:space="preserve">F </v>
      </c>
      <c r="I93" s="50">
        <f>+VLOOKUP(E93,Participants!$A$1:$F$1000,3,FALSE)</f>
        <v>8</v>
      </c>
      <c r="J93" s="50" t="str">
        <f>+VLOOKUP(E93,Participants!$A$1:$G$1000,7,FALSE)</f>
        <v>VARSITY GIRLS</v>
      </c>
      <c r="K93" s="50">
        <f t="shared" si="4"/>
        <v>4</v>
      </c>
      <c r="L93" s="54">
        <v>5</v>
      </c>
    </row>
    <row r="94" spans="1:12" ht="14.25" customHeight="1">
      <c r="A94" s="86" t="s">
        <v>716</v>
      </c>
      <c r="B94" s="53">
        <v>6</v>
      </c>
      <c r="C94" s="52" t="s">
        <v>1347</v>
      </c>
      <c r="D94" s="52">
        <v>5</v>
      </c>
      <c r="E94" s="52">
        <v>983</v>
      </c>
      <c r="F94" s="50" t="str">
        <f>+VLOOKUP(E94,Participants!$A$1:$F$1000,2,FALSE)</f>
        <v>Maggie Tatar</v>
      </c>
      <c r="G94" s="50" t="str">
        <f>+VLOOKUP(E94,Participants!$A$1:$F$1000,4,FALSE)</f>
        <v>BTA</v>
      </c>
      <c r="H94" s="50" t="str">
        <f>+VLOOKUP(E94,Participants!$A$1:$F$1000,5,FALSE)</f>
        <v>F</v>
      </c>
      <c r="I94" s="50">
        <f>+VLOOKUP(E94,Participants!$A$1:$F$1000,3,FALSE)</f>
        <v>7</v>
      </c>
      <c r="J94" s="50" t="str">
        <f>+VLOOKUP(E94,Participants!$A$1:$G$1000,7,FALSE)</f>
        <v>VARSITY GIRLS</v>
      </c>
      <c r="K94" s="50">
        <f t="shared" si="4"/>
        <v>5</v>
      </c>
      <c r="L94" s="54">
        <v>4</v>
      </c>
    </row>
    <row r="95" spans="1:12" ht="14.25" customHeight="1">
      <c r="A95" s="86" t="s">
        <v>716</v>
      </c>
      <c r="B95" s="53">
        <v>6</v>
      </c>
      <c r="C95" s="52" t="s">
        <v>1348</v>
      </c>
      <c r="D95" s="52">
        <v>2</v>
      </c>
      <c r="E95" s="52">
        <v>1062</v>
      </c>
      <c r="F95" s="50" t="str">
        <f>+VLOOKUP(E95,Participants!$A$1:$F$1000,2,FALSE)</f>
        <v>Gracie Plastino</v>
      </c>
      <c r="G95" s="50" t="str">
        <f>+VLOOKUP(E95,Participants!$A$1:$F$1000,4,FALSE)</f>
        <v>KIL</v>
      </c>
      <c r="H95" s="50" t="str">
        <f>+VLOOKUP(E95,Participants!$A$1:$F$1000,5,FALSE)</f>
        <v xml:space="preserve">F </v>
      </c>
      <c r="I95" s="50">
        <f>+VLOOKUP(E95,Participants!$A$1:$F$1000,3,FALSE)</f>
        <v>7</v>
      </c>
      <c r="J95" s="50" t="str">
        <f>+VLOOKUP(E95,Participants!$A$1:$G$1000,7,FALSE)</f>
        <v>VARSITY GIRLS</v>
      </c>
      <c r="K95" s="50">
        <f t="shared" si="4"/>
        <v>6</v>
      </c>
      <c r="L95" s="54">
        <v>3</v>
      </c>
    </row>
    <row r="96" spans="1:12" ht="14.25" customHeight="1">
      <c r="A96" s="86" t="s">
        <v>716</v>
      </c>
      <c r="B96" s="51">
        <v>7</v>
      </c>
      <c r="C96" s="51" t="s">
        <v>1354</v>
      </c>
      <c r="D96" s="51">
        <v>1</v>
      </c>
      <c r="E96" s="49">
        <v>887</v>
      </c>
      <c r="F96" s="50" t="str">
        <f>+VLOOKUP(E96,Participants!$A$1:$F$1000,2,FALSE)</f>
        <v>Malissa Martin</v>
      </c>
      <c r="G96" s="50" t="str">
        <f>+VLOOKUP(E96,Participants!$A$1:$F$1000,4,FALSE)</f>
        <v>SSPP</v>
      </c>
      <c r="H96" s="50" t="str">
        <f>+VLOOKUP(E96,Participants!$A$1:$F$1000,5,FALSE)</f>
        <v>F</v>
      </c>
      <c r="I96" s="50">
        <f>+VLOOKUP(E96,Participants!$A$1:$F$1000,3,FALSE)</f>
        <v>7</v>
      </c>
      <c r="J96" s="50" t="str">
        <f>+VLOOKUP(E96,Participants!$A$1:$G$1000,7,FALSE)</f>
        <v>VARSITY GIRLS</v>
      </c>
      <c r="K96" s="50">
        <f t="shared" si="4"/>
        <v>7</v>
      </c>
      <c r="L96" s="54">
        <v>2</v>
      </c>
    </row>
    <row r="97" spans="1:25" ht="14.25" customHeight="1">
      <c r="A97" s="86" t="s">
        <v>716</v>
      </c>
      <c r="B97" s="52">
        <v>6</v>
      </c>
      <c r="C97" s="52" t="s">
        <v>1349</v>
      </c>
      <c r="D97" s="52">
        <v>3</v>
      </c>
      <c r="E97" s="52">
        <v>248</v>
      </c>
      <c r="F97" s="50" t="str">
        <f>+VLOOKUP(E97,Participants!$A$1:$F$1000,2,FALSE)</f>
        <v>Makayla O'Neill</v>
      </c>
      <c r="G97" s="50" t="str">
        <f>+VLOOKUP(E97,Participants!$A$1:$F$1000,4,FALSE)</f>
        <v>AMA</v>
      </c>
      <c r="H97" s="50" t="str">
        <f>+VLOOKUP(E97,Participants!$A$1:$F$1000,5,FALSE)</f>
        <v>F</v>
      </c>
      <c r="I97" s="50">
        <f>+VLOOKUP(E97,Participants!$A$1:$F$1000,3,FALSE)</f>
        <v>8</v>
      </c>
      <c r="J97" s="50" t="str">
        <f>+VLOOKUP(E97,Participants!$A$1:$G$1000,7,FALSE)</f>
        <v>VARSITY GIRLS</v>
      </c>
      <c r="K97" s="50">
        <f t="shared" si="4"/>
        <v>8</v>
      </c>
      <c r="L97" s="54">
        <v>1</v>
      </c>
    </row>
    <row r="98" spans="1:25" ht="14.25" customHeight="1">
      <c r="A98" s="86" t="s">
        <v>716</v>
      </c>
      <c r="B98" s="52">
        <v>6</v>
      </c>
      <c r="C98" s="52" t="s">
        <v>1350</v>
      </c>
      <c r="D98" s="52">
        <v>4</v>
      </c>
      <c r="E98" s="52">
        <v>1064</v>
      </c>
      <c r="F98" s="50" t="str">
        <f>+VLOOKUP(E98,Participants!$A$1:$F$1000,2,FALSE)</f>
        <v>Sophia Deabrunzzo</v>
      </c>
      <c r="G98" s="50" t="str">
        <f>+VLOOKUP(E98,Participants!$A$1:$F$1000,4,FALSE)</f>
        <v>KIL</v>
      </c>
      <c r="H98" s="50" t="str">
        <f>+VLOOKUP(E98,Participants!$A$1:$F$1000,5,FALSE)</f>
        <v xml:space="preserve">F </v>
      </c>
      <c r="I98" s="50">
        <f>+VLOOKUP(E98,Participants!$A$1:$F$1000,3,FALSE)</f>
        <v>7</v>
      </c>
      <c r="J98" s="50" t="str">
        <f>+VLOOKUP(E98,Participants!$A$1:$G$1000,7,FALSE)</f>
        <v>VARSITY GIRLS</v>
      </c>
      <c r="K98" s="50">
        <f t="shared" si="4"/>
        <v>9</v>
      </c>
      <c r="L98" s="54"/>
    </row>
    <row r="99" spans="1:25" ht="14.25" customHeight="1">
      <c r="A99" s="92"/>
      <c r="B99" s="58"/>
      <c r="C99" s="58"/>
      <c r="D99" s="58"/>
      <c r="E99" s="58"/>
    </row>
    <row r="100" spans="1:25" ht="14.25" customHeight="1">
      <c r="A100" s="92"/>
      <c r="B100" s="58"/>
      <c r="C100" s="58"/>
      <c r="D100" s="58"/>
      <c r="E100" s="58"/>
    </row>
    <row r="101" spans="1:25" ht="14.25" customHeight="1">
      <c r="A101" s="92"/>
      <c r="B101" s="58"/>
      <c r="C101" s="58"/>
      <c r="D101" s="58"/>
      <c r="E101" s="58"/>
    </row>
    <row r="102" spans="1:25" ht="14.25" customHeight="1">
      <c r="A102" s="92"/>
      <c r="B102" s="58"/>
      <c r="C102" s="58"/>
      <c r="D102" s="58"/>
      <c r="E102" s="58"/>
    </row>
    <row r="103" spans="1:25" ht="14.25" customHeight="1">
      <c r="A103" s="92"/>
      <c r="B103" s="58"/>
      <c r="C103" s="58"/>
      <c r="D103" s="58"/>
      <c r="E103" s="58"/>
    </row>
    <row r="104" spans="1:25" ht="14.25" customHeight="1">
      <c r="A104" s="92"/>
      <c r="B104" s="58"/>
      <c r="C104" s="58"/>
      <c r="D104" s="58"/>
      <c r="E104" s="58"/>
    </row>
    <row r="105" spans="1:25" ht="14.25" customHeight="1">
      <c r="E105" s="58"/>
    </row>
    <row r="106" spans="1:25" ht="14.25" customHeight="1">
      <c r="E106" s="58"/>
    </row>
    <row r="107" spans="1:25" ht="14.25" customHeight="1">
      <c r="E107" s="58"/>
    </row>
    <row r="108" spans="1:25" ht="14.25" customHeight="1">
      <c r="E108" s="58"/>
    </row>
    <row r="109" spans="1:25" ht="14.25" customHeight="1">
      <c r="E109" s="58"/>
    </row>
    <row r="110" spans="1:25" ht="14.25" customHeight="1">
      <c r="B110" s="59" t="s">
        <v>8</v>
      </c>
      <c r="C110" s="59" t="s">
        <v>15</v>
      </c>
      <c r="D110" s="59" t="s">
        <v>18</v>
      </c>
      <c r="E110" s="60" t="s">
        <v>21</v>
      </c>
      <c r="F110" s="59" t="s">
        <v>24</v>
      </c>
      <c r="G110" s="59" t="s">
        <v>27</v>
      </c>
      <c r="H110" s="59" t="s">
        <v>30</v>
      </c>
      <c r="I110" s="59" t="s">
        <v>33</v>
      </c>
      <c r="J110" s="59" t="s">
        <v>36</v>
      </c>
      <c r="K110" s="59" t="s">
        <v>39</v>
      </c>
      <c r="L110" s="59" t="s">
        <v>44</v>
      </c>
      <c r="M110" s="59" t="s">
        <v>47</v>
      </c>
      <c r="N110" s="59" t="s">
        <v>50</v>
      </c>
      <c r="O110" s="59" t="s">
        <v>53</v>
      </c>
      <c r="P110" s="59" t="s">
        <v>10</v>
      </c>
      <c r="Q110" s="59" t="s">
        <v>61</v>
      </c>
      <c r="R110" s="59" t="s">
        <v>67</v>
      </c>
      <c r="S110" s="59" t="s">
        <v>70</v>
      </c>
      <c r="T110" s="59" t="s">
        <v>73</v>
      </c>
      <c r="U110" s="59" t="s">
        <v>76</v>
      </c>
      <c r="V110" s="59" t="s">
        <v>79</v>
      </c>
      <c r="W110" s="59" t="s">
        <v>64</v>
      </c>
      <c r="X110" s="59" t="s">
        <v>82</v>
      </c>
      <c r="Y110" s="59" t="s">
        <v>688</v>
      </c>
    </row>
    <row r="111" spans="1:25" ht="14.25" customHeight="1">
      <c r="A111" s="61" t="s">
        <v>131</v>
      </c>
      <c r="B111" s="61">
        <f t="shared" ref="B111:K116" si="5">+SUMIFS($L$2:$L$98,$J$2:$J$98,$A111,$G$2:$G$98,B$110)</f>
        <v>0</v>
      </c>
      <c r="C111" s="61">
        <f t="shared" si="5"/>
        <v>0</v>
      </c>
      <c r="D111" s="61">
        <f t="shared" si="5"/>
        <v>0</v>
      </c>
      <c r="E111" s="61">
        <f t="shared" si="5"/>
        <v>0</v>
      </c>
      <c r="F111" s="61">
        <f t="shared" si="5"/>
        <v>0</v>
      </c>
      <c r="G111" s="61">
        <f t="shared" si="5"/>
        <v>10</v>
      </c>
      <c r="H111" s="61">
        <f t="shared" si="5"/>
        <v>0</v>
      </c>
      <c r="I111" s="61">
        <f t="shared" si="5"/>
        <v>4</v>
      </c>
      <c r="J111" s="61">
        <f t="shared" si="5"/>
        <v>0</v>
      </c>
      <c r="K111" s="61">
        <f t="shared" si="5"/>
        <v>0</v>
      </c>
      <c r="L111" s="61">
        <f t="shared" ref="L111:X116" si="6">+SUMIFS($L$2:$L$98,$J$2:$J$98,$A111,$G$2:$G$98,L$110)</f>
        <v>0</v>
      </c>
      <c r="M111" s="61">
        <f t="shared" si="6"/>
        <v>0</v>
      </c>
      <c r="N111" s="61">
        <f t="shared" si="6"/>
        <v>0</v>
      </c>
      <c r="O111" s="61">
        <f t="shared" si="6"/>
        <v>7</v>
      </c>
      <c r="P111" s="61">
        <f t="shared" si="6"/>
        <v>0</v>
      </c>
      <c r="Q111" s="61">
        <f t="shared" si="6"/>
        <v>0</v>
      </c>
      <c r="R111" s="61">
        <f t="shared" si="6"/>
        <v>15</v>
      </c>
      <c r="S111" s="61">
        <f t="shared" si="6"/>
        <v>0</v>
      </c>
      <c r="T111" s="61">
        <f t="shared" si="6"/>
        <v>0</v>
      </c>
      <c r="U111" s="61">
        <f t="shared" si="6"/>
        <v>3</v>
      </c>
      <c r="V111" s="61">
        <f t="shared" si="6"/>
        <v>0</v>
      </c>
      <c r="W111" s="61">
        <f t="shared" si="6"/>
        <v>0</v>
      </c>
      <c r="X111" s="61">
        <f t="shared" si="6"/>
        <v>0</v>
      </c>
      <c r="Y111" s="61">
        <f t="shared" ref="Y111:Y116" si="7">SUM(B111:X111)</f>
        <v>39</v>
      </c>
    </row>
    <row r="112" spans="1:25" ht="14.25" customHeight="1">
      <c r="A112" s="61" t="s">
        <v>94</v>
      </c>
      <c r="B112" s="61">
        <f t="shared" si="5"/>
        <v>0</v>
      </c>
      <c r="C112" s="61">
        <f t="shared" si="5"/>
        <v>0</v>
      </c>
      <c r="D112" s="61">
        <f t="shared" si="5"/>
        <v>0</v>
      </c>
      <c r="E112" s="61">
        <f t="shared" si="5"/>
        <v>0</v>
      </c>
      <c r="F112" s="61">
        <f t="shared" si="5"/>
        <v>0</v>
      </c>
      <c r="G112" s="61">
        <f t="shared" si="5"/>
        <v>16</v>
      </c>
      <c r="H112" s="61">
        <f t="shared" si="5"/>
        <v>0</v>
      </c>
      <c r="I112" s="61">
        <f t="shared" si="5"/>
        <v>10</v>
      </c>
      <c r="J112" s="61">
        <f t="shared" si="5"/>
        <v>0</v>
      </c>
      <c r="K112" s="61">
        <f t="shared" si="5"/>
        <v>0</v>
      </c>
      <c r="L112" s="61">
        <f t="shared" si="6"/>
        <v>0</v>
      </c>
      <c r="M112" s="61">
        <f t="shared" si="6"/>
        <v>0</v>
      </c>
      <c r="N112" s="61">
        <f t="shared" si="6"/>
        <v>0</v>
      </c>
      <c r="O112" s="61">
        <f t="shared" si="6"/>
        <v>3</v>
      </c>
      <c r="P112" s="61">
        <f t="shared" si="6"/>
        <v>4</v>
      </c>
      <c r="Q112" s="61">
        <f t="shared" si="6"/>
        <v>0</v>
      </c>
      <c r="R112" s="61">
        <f t="shared" si="6"/>
        <v>5</v>
      </c>
      <c r="S112" s="61">
        <f t="shared" si="6"/>
        <v>0</v>
      </c>
      <c r="T112" s="61">
        <f t="shared" si="6"/>
        <v>0</v>
      </c>
      <c r="U112" s="61">
        <f t="shared" si="6"/>
        <v>0</v>
      </c>
      <c r="V112" s="61">
        <f t="shared" si="6"/>
        <v>0</v>
      </c>
      <c r="W112" s="61">
        <f t="shared" si="6"/>
        <v>0</v>
      </c>
      <c r="X112" s="61">
        <f t="shared" si="6"/>
        <v>0</v>
      </c>
      <c r="Y112" s="61">
        <f t="shared" si="7"/>
        <v>38</v>
      </c>
    </row>
    <row r="113" spans="1:25" ht="14.25" customHeight="1">
      <c r="A113" s="61" t="s">
        <v>168</v>
      </c>
      <c r="B113" s="61">
        <f t="shared" si="5"/>
        <v>0</v>
      </c>
      <c r="C113" s="61">
        <f t="shared" si="5"/>
        <v>0</v>
      </c>
      <c r="D113" s="61">
        <f t="shared" si="5"/>
        <v>4</v>
      </c>
      <c r="E113" s="61">
        <f t="shared" si="5"/>
        <v>0</v>
      </c>
      <c r="F113" s="61">
        <f t="shared" si="5"/>
        <v>0</v>
      </c>
      <c r="G113" s="61">
        <f t="shared" si="5"/>
        <v>0</v>
      </c>
      <c r="H113" s="61">
        <f t="shared" si="5"/>
        <v>0</v>
      </c>
      <c r="I113" s="61">
        <f t="shared" si="5"/>
        <v>19</v>
      </c>
      <c r="J113" s="61">
        <f t="shared" si="5"/>
        <v>0</v>
      </c>
      <c r="K113" s="61">
        <f t="shared" si="5"/>
        <v>0</v>
      </c>
      <c r="L113" s="61">
        <f t="shared" si="6"/>
        <v>0</v>
      </c>
      <c r="M113" s="61">
        <f t="shared" si="6"/>
        <v>0</v>
      </c>
      <c r="N113" s="61">
        <f t="shared" si="6"/>
        <v>0</v>
      </c>
      <c r="O113" s="61">
        <f t="shared" si="6"/>
        <v>5</v>
      </c>
      <c r="P113" s="61">
        <f t="shared" si="6"/>
        <v>1</v>
      </c>
      <c r="Q113" s="61">
        <f t="shared" si="6"/>
        <v>0</v>
      </c>
      <c r="R113" s="61">
        <f t="shared" si="6"/>
        <v>8</v>
      </c>
      <c r="S113" s="61">
        <f t="shared" si="6"/>
        <v>0</v>
      </c>
      <c r="T113" s="61">
        <f t="shared" si="6"/>
        <v>0</v>
      </c>
      <c r="U113" s="61">
        <f t="shared" si="6"/>
        <v>0</v>
      </c>
      <c r="V113" s="61">
        <f t="shared" si="6"/>
        <v>0</v>
      </c>
      <c r="W113" s="61">
        <f t="shared" si="6"/>
        <v>0</v>
      </c>
      <c r="X113" s="61">
        <f t="shared" si="6"/>
        <v>2</v>
      </c>
      <c r="Y113" s="61">
        <f t="shared" si="7"/>
        <v>39</v>
      </c>
    </row>
    <row r="114" spans="1:25" ht="14.25" customHeight="1">
      <c r="A114" s="61" t="s">
        <v>156</v>
      </c>
      <c r="B114" s="61">
        <f t="shared" si="5"/>
        <v>0</v>
      </c>
      <c r="C114" s="61">
        <f t="shared" si="5"/>
        <v>0</v>
      </c>
      <c r="D114" s="61">
        <f t="shared" si="5"/>
        <v>10</v>
      </c>
      <c r="E114" s="61">
        <f t="shared" si="5"/>
        <v>0</v>
      </c>
      <c r="F114" s="61">
        <f t="shared" si="5"/>
        <v>0</v>
      </c>
      <c r="G114" s="61">
        <f t="shared" si="5"/>
        <v>0</v>
      </c>
      <c r="H114" s="61">
        <f t="shared" si="5"/>
        <v>0</v>
      </c>
      <c r="I114" s="61">
        <f t="shared" si="5"/>
        <v>5</v>
      </c>
      <c r="J114" s="61">
        <f t="shared" si="5"/>
        <v>0</v>
      </c>
      <c r="K114" s="61">
        <f t="shared" si="5"/>
        <v>0</v>
      </c>
      <c r="L114" s="61">
        <f t="shared" si="6"/>
        <v>0</v>
      </c>
      <c r="M114" s="61">
        <f t="shared" si="6"/>
        <v>0</v>
      </c>
      <c r="N114" s="61">
        <f t="shared" si="6"/>
        <v>0</v>
      </c>
      <c r="O114" s="61">
        <f t="shared" si="6"/>
        <v>0</v>
      </c>
      <c r="P114" s="61">
        <f t="shared" si="6"/>
        <v>0</v>
      </c>
      <c r="Q114" s="61">
        <f t="shared" si="6"/>
        <v>0</v>
      </c>
      <c r="R114" s="61">
        <f t="shared" si="6"/>
        <v>14</v>
      </c>
      <c r="S114" s="61">
        <f t="shared" si="6"/>
        <v>0</v>
      </c>
      <c r="T114" s="61">
        <f t="shared" si="6"/>
        <v>0</v>
      </c>
      <c r="U114" s="61">
        <f t="shared" si="6"/>
        <v>0</v>
      </c>
      <c r="V114" s="61">
        <f t="shared" si="6"/>
        <v>0</v>
      </c>
      <c r="W114" s="61">
        <f t="shared" si="6"/>
        <v>0</v>
      </c>
      <c r="X114" s="61">
        <f t="shared" si="6"/>
        <v>0</v>
      </c>
      <c r="Y114" s="61">
        <f t="shared" si="7"/>
        <v>29</v>
      </c>
    </row>
    <row r="115" spans="1:25" ht="14.25" customHeight="1">
      <c r="A115" s="178" t="s">
        <v>42</v>
      </c>
      <c r="B115" s="178">
        <f t="shared" si="5"/>
        <v>0</v>
      </c>
      <c r="C115" s="178">
        <f t="shared" si="5"/>
        <v>0</v>
      </c>
      <c r="D115" s="178">
        <f t="shared" si="5"/>
        <v>0</v>
      </c>
      <c r="E115" s="58">
        <f t="shared" si="5"/>
        <v>0</v>
      </c>
      <c r="F115" s="178">
        <f t="shared" si="5"/>
        <v>0</v>
      </c>
      <c r="G115" s="178">
        <f t="shared" si="5"/>
        <v>19</v>
      </c>
      <c r="H115" s="178">
        <f t="shared" si="5"/>
        <v>0</v>
      </c>
      <c r="I115" s="178">
        <f t="shared" si="5"/>
        <v>1</v>
      </c>
      <c r="J115" s="178">
        <f t="shared" si="5"/>
        <v>0</v>
      </c>
      <c r="K115" s="178">
        <f t="shared" si="5"/>
        <v>0</v>
      </c>
      <c r="L115" s="178">
        <f t="shared" si="6"/>
        <v>0</v>
      </c>
      <c r="M115" s="178">
        <f t="shared" si="6"/>
        <v>0</v>
      </c>
      <c r="N115" s="178">
        <f t="shared" si="6"/>
        <v>0</v>
      </c>
      <c r="O115" s="178">
        <f t="shared" si="6"/>
        <v>0</v>
      </c>
      <c r="P115" s="178">
        <f t="shared" si="6"/>
        <v>3</v>
      </c>
      <c r="Q115" s="178">
        <f t="shared" si="6"/>
        <v>0</v>
      </c>
      <c r="R115" s="178">
        <f t="shared" si="6"/>
        <v>10</v>
      </c>
      <c r="S115" s="178">
        <f t="shared" si="6"/>
        <v>0</v>
      </c>
      <c r="T115" s="178">
        <f t="shared" si="6"/>
        <v>0</v>
      </c>
      <c r="U115" s="178">
        <f t="shared" si="6"/>
        <v>0</v>
      </c>
      <c r="V115" s="178">
        <f t="shared" si="6"/>
        <v>0</v>
      </c>
      <c r="W115" s="178">
        <f t="shared" si="6"/>
        <v>0</v>
      </c>
      <c r="X115" s="178">
        <f t="shared" si="6"/>
        <v>6</v>
      </c>
      <c r="Y115" s="178">
        <f t="shared" si="7"/>
        <v>39</v>
      </c>
    </row>
    <row r="116" spans="1:25" ht="14.25" customHeight="1">
      <c r="A116" s="178" t="s">
        <v>13</v>
      </c>
      <c r="B116" s="178">
        <f t="shared" si="5"/>
        <v>0</v>
      </c>
      <c r="C116" s="178">
        <f t="shared" si="5"/>
        <v>0</v>
      </c>
      <c r="D116" s="178">
        <f t="shared" si="5"/>
        <v>0</v>
      </c>
      <c r="E116" s="58">
        <f t="shared" si="5"/>
        <v>0</v>
      </c>
      <c r="F116" s="178">
        <f t="shared" si="5"/>
        <v>0</v>
      </c>
      <c r="G116" s="178">
        <f t="shared" si="5"/>
        <v>7</v>
      </c>
      <c r="H116" s="178">
        <f t="shared" si="5"/>
        <v>0</v>
      </c>
      <c r="I116" s="178">
        <f t="shared" si="5"/>
        <v>4</v>
      </c>
      <c r="J116" s="178">
        <f t="shared" si="5"/>
        <v>0</v>
      </c>
      <c r="K116" s="178">
        <f t="shared" si="5"/>
        <v>0</v>
      </c>
      <c r="L116" s="178">
        <f t="shared" si="6"/>
        <v>0</v>
      </c>
      <c r="M116" s="178">
        <f t="shared" si="6"/>
        <v>0</v>
      </c>
      <c r="N116" s="178">
        <f t="shared" si="6"/>
        <v>0</v>
      </c>
      <c r="O116" s="178">
        <f t="shared" si="6"/>
        <v>0</v>
      </c>
      <c r="P116" s="178">
        <f t="shared" si="6"/>
        <v>8</v>
      </c>
      <c r="Q116" s="178">
        <f t="shared" si="6"/>
        <v>0</v>
      </c>
      <c r="R116" s="178">
        <f t="shared" si="6"/>
        <v>10</v>
      </c>
      <c r="S116" s="178">
        <f t="shared" si="6"/>
        <v>0</v>
      </c>
      <c r="T116" s="178">
        <f t="shared" si="6"/>
        <v>0</v>
      </c>
      <c r="U116" s="178">
        <f t="shared" si="6"/>
        <v>9</v>
      </c>
      <c r="V116" s="178">
        <f t="shared" si="6"/>
        <v>0</v>
      </c>
      <c r="W116" s="178">
        <f t="shared" si="6"/>
        <v>0</v>
      </c>
      <c r="X116" s="178">
        <f t="shared" si="6"/>
        <v>1</v>
      </c>
      <c r="Y116" s="178">
        <f t="shared" si="7"/>
        <v>39</v>
      </c>
    </row>
    <row r="117" spans="1:25" ht="14.25" customHeight="1">
      <c r="E117" s="58"/>
    </row>
    <row r="118" spans="1:25" ht="14.25" customHeight="1">
      <c r="E118" s="58"/>
    </row>
    <row r="119" spans="1:25" ht="14.25" customHeight="1">
      <c r="E119" s="58"/>
    </row>
    <row r="120" spans="1:25" ht="14.25" customHeight="1">
      <c r="E120" s="58"/>
    </row>
    <row r="121" spans="1:25" ht="14.25" customHeight="1">
      <c r="E121" s="58"/>
    </row>
    <row r="122" spans="1:25" ht="14.25" customHeight="1">
      <c r="E122" s="58"/>
    </row>
    <row r="123" spans="1:25" ht="14.25" customHeight="1">
      <c r="E123" s="58"/>
    </row>
    <row r="124" spans="1:25" ht="14.25" customHeight="1">
      <c r="E124" s="58"/>
    </row>
    <row r="125" spans="1:25" ht="14.25" customHeight="1">
      <c r="E125" s="58"/>
    </row>
    <row r="126" spans="1:25" ht="14.25" customHeight="1">
      <c r="E126" s="58"/>
    </row>
    <row r="127" spans="1:25" ht="14.25" customHeight="1">
      <c r="E127" s="58"/>
    </row>
    <row r="128" spans="1:25" ht="14.25" customHeight="1">
      <c r="E128" s="58"/>
    </row>
    <row r="129" spans="5:5" ht="14.25" customHeight="1">
      <c r="E129" s="58"/>
    </row>
    <row r="130" spans="5:5" ht="14.25" customHeight="1">
      <c r="E130" s="58"/>
    </row>
    <row r="131" spans="5:5" ht="14.25" customHeight="1">
      <c r="E131" s="58"/>
    </row>
    <row r="132" spans="5:5" ht="14.25" customHeight="1">
      <c r="E132" s="58"/>
    </row>
    <row r="133" spans="5:5" ht="14.25" customHeight="1">
      <c r="E133" s="58"/>
    </row>
    <row r="134" spans="5:5" ht="14.25" customHeight="1">
      <c r="E134" s="58"/>
    </row>
    <row r="135" spans="5:5" ht="14.25" customHeight="1">
      <c r="E135" s="58"/>
    </row>
    <row r="136" spans="5:5" ht="14.25" customHeight="1">
      <c r="E136" s="58"/>
    </row>
    <row r="137" spans="5:5" ht="14.25" customHeight="1">
      <c r="E137" s="58"/>
    </row>
    <row r="138" spans="5:5" ht="14.25" customHeight="1">
      <c r="E138" s="58"/>
    </row>
    <row r="139" spans="5:5" ht="14.25" customHeight="1">
      <c r="E139" s="58"/>
    </row>
    <row r="140" spans="5:5" ht="14.25" customHeight="1">
      <c r="E140" s="58"/>
    </row>
    <row r="141" spans="5:5" ht="14.25" customHeight="1">
      <c r="E141" s="58"/>
    </row>
    <row r="142" spans="5:5" ht="14.25" customHeight="1">
      <c r="E142" s="58"/>
    </row>
    <row r="143" spans="5:5" ht="14.25" customHeight="1">
      <c r="E143" s="58"/>
    </row>
    <row r="144" spans="5:5" ht="14.25" customHeight="1">
      <c r="E144" s="58"/>
    </row>
    <row r="145" spans="5:5" ht="14.25" customHeight="1">
      <c r="E145" s="58"/>
    </row>
    <row r="146" spans="5:5" ht="14.25" customHeight="1">
      <c r="E146" s="58"/>
    </row>
    <row r="147" spans="5:5" ht="14.25" customHeight="1">
      <c r="E147" s="58"/>
    </row>
    <row r="148" spans="5:5" ht="14.25" customHeight="1">
      <c r="E148" s="58"/>
    </row>
    <row r="149" spans="5:5" ht="14.25" customHeight="1">
      <c r="E149" s="58"/>
    </row>
    <row r="150" spans="5:5" ht="14.25" customHeight="1">
      <c r="E150" s="58"/>
    </row>
    <row r="151" spans="5:5" ht="14.25" customHeight="1">
      <c r="E151" s="58"/>
    </row>
    <row r="152" spans="5:5" ht="14.25" customHeight="1">
      <c r="E152" s="58"/>
    </row>
    <row r="153" spans="5:5" ht="14.25" customHeight="1">
      <c r="E153" s="58"/>
    </row>
    <row r="154" spans="5:5" ht="14.25" customHeight="1">
      <c r="E154" s="58"/>
    </row>
    <row r="155" spans="5:5" ht="14.25" customHeight="1">
      <c r="E155" s="58"/>
    </row>
    <row r="156" spans="5:5" ht="14.25" customHeight="1">
      <c r="E156" s="58"/>
    </row>
    <row r="157" spans="5:5" ht="14.25" customHeight="1">
      <c r="E157" s="58"/>
    </row>
    <row r="158" spans="5:5" ht="14.25" customHeight="1">
      <c r="E158" s="58"/>
    </row>
    <row r="159" spans="5:5" ht="14.25" customHeight="1">
      <c r="E159" s="58"/>
    </row>
    <row r="160" spans="5:5" ht="14.25" customHeight="1">
      <c r="E160" s="58"/>
    </row>
    <row r="161" spans="5:5" ht="14.25" customHeight="1">
      <c r="E161" s="58"/>
    </row>
    <row r="162" spans="5:5" ht="14.25" customHeight="1">
      <c r="E162" s="58"/>
    </row>
    <row r="163" spans="5:5" ht="14.25" customHeight="1">
      <c r="E163" s="58"/>
    </row>
    <row r="164" spans="5:5" ht="14.25" customHeight="1">
      <c r="E164" s="58"/>
    </row>
    <row r="165" spans="5:5" ht="14.25" customHeight="1">
      <c r="E165" s="58"/>
    </row>
    <row r="166" spans="5:5" ht="14.25" customHeight="1">
      <c r="E166" s="58"/>
    </row>
    <row r="167" spans="5:5" ht="14.25" customHeight="1">
      <c r="E167" s="58"/>
    </row>
    <row r="168" spans="5:5" ht="14.25" customHeight="1">
      <c r="E168" s="58"/>
    </row>
    <row r="169" spans="5:5" ht="14.25" customHeight="1">
      <c r="E169" s="58"/>
    </row>
    <row r="170" spans="5:5" ht="14.25" customHeight="1">
      <c r="E170" s="58"/>
    </row>
    <row r="171" spans="5:5" ht="14.25" customHeight="1">
      <c r="E171" s="58"/>
    </row>
    <row r="172" spans="5:5" ht="14.25" customHeight="1">
      <c r="E172" s="58"/>
    </row>
    <row r="173" spans="5:5" ht="14.25" customHeight="1">
      <c r="E173" s="58"/>
    </row>
    <row r="174" spans="5:5" ht="14.25" customHeight="1">
      <c r="E174" s="58"/>
    </row>
    <row r="175" spans="5:5" ht="14.25" customHeight="1">
      <c r="E175" s="58"/>
    </row>
    <row r="176" spans="5:5" ht="14.25" customHeight="1">
      <c r="E176" s="58"/>
    </row>
    <row r="177" spans="5:5" ht="14.25" customHeight="1">
      <c r="E177" s="58"/>
    </row>
    <row r="178" spans="5:5" ht="14.25" customHeight="1">
      <c r="E178" s="58"/>
    </row>
    <row r="179" spans="5:5" ht="14.25" customHeight="1">
      <c r="E179" s="58"/>
    </row>
    <row r="180" spans="5:5" ht="14.25" customHeight="1">
      <c r="E180" s="58"/>
    </row>
    <row r="181" spans="5:5" ht="14.25" customHeight="1">
      <c r="E181" s="58"/>
    </row>
    <row r="182" spans="5:5" ht="14.25" customHeight="1">
      <c r="E182" s="58"/>
    </row>
    <row r="183" spans="5:5" ht="14.25" customHeight="1">
      <c r="E183" s="58"/>
    </row>
    <row r="184" spans="5:5" ht="14.25" customHeight="1">
      <c r="E184" s="58"/>
    </row>
    <row r="185" spans="5:5" ht="14.25" customHeight="1">
      <c r="E185" s="58"/>
    </row>
    <row r="186" spans="5:5" ht="14.25" customHeight="1">
      <c r="E186" s="58"/>
    </row>
    <row r="187" spans="5:5" ht="14.25" customHeight="1">
      <c r="E187" s="58"/>
    </row>
    <row r="188" spans="5:5" ht="14.25" customHeight="1">
      <c r="E188" s="58"/>
    </row>
    <row r="189" spans="5:5" ht="14.25" customHeight="1">
      <c r="E189" s="58"/>
    </row>
    <row r="190" spans="5:5" ht="14.25" customHeight="1">
      <c r="E190" s="58"/>
    </row>
    <row r="191" spans="5:5" ht="14.25" customHeight="1">
      <c r="E191" s="58"/>
    </row>
    <row r="192" spans="5:5" ht="14.25" customHeight="1">
      <c r="E192" s="58"/>
    </row>
    <row r="193" spans="5:5" ht="14.25" customHeight="1">
      <c r="E193" s="58"/>
    </row>
    <row r="194" spans="5:5" ht="14.25" customHeight="1">
      <c r="E194" s="58"/>
    </row>
    <row r="195" spans="5:5" ht="14.25" customHeight="1">
      <c r="E195" s="58"/>
    </row>
    <row r="196" spans="5:5" ht="14.25" customHeight="1">
      <c r="E196" s="58"/>
    </row>
    <row r="197" spans="5:5" ht="14.25" customHeight="1">
      <c r="E197" s="58"/>
    </row>
    <row r="198" spans="5:5" ht="14.25" customHeight="1">
      <c r="E198" s="58"/>
    </row>
    <row r="199" spans="5:5" ht="14.25" customHeight="1">
      <c r="E199" s="58"/>
    </row>
    <row r="200" spans="5:5" ht="14.25" customHeight="1">
      <c r="E200" s="58"/>
    </row>
    <row r="201" spans="5:5" ht="14.25" customHeight="1">
      <c r="E201" s="58"/>
    </row>
    <row r="202" spans="5:5" ht="14.25" customHeight="1">
      <c r="E202" s="58"/>
    </row>
    <row r="203" spans="5:5" ht="14.25" customHeight="1">
      <c r="E203" s="58"/>
    </row>
    <row r="204" spans="5:5" ht="14.25" customHeight="1">
      <c r="E204" s="58"/>
    </row>
    <row r="205" spans="5:5" ht="14.25" customHeight="1">
      <c r="E205" s="58"/>
    </row>
    <row r="206" spans="5:5" ht="14.25" customHeight="1">
      <c r="E206" s="58"/>
    </row>
    <row r="207" spans="5:5" ht="14.25" customHeight="1">
      <c r="E207" s="58"/>
    </row>
    <row r="208" spans="5:5" ht="14.25" customHeight="1">
      <c r="E208" s="58"/>
    </row>
    <row r="209" spans="5:5" ht="14.25" customHeight="1">
      <c r="E209" s="58"/>
    </row>
    <row r="210" spans="5:5" ht="14.25" customHeight="1">
      <c r="E210" s="58"/>
    </row>
    <row r="211" spans="5:5" ht="14.25" customHeight="1">
      <c r="E211" s="58"/>
    </row>
    <row r="212" spans="5:5" ht="14.25" customHeight="1">
      <c r="E212" s="58"/>
    </row>
    <row r="213" spans="5:5" ht="14.25" customHeight="1">
      <c r="E213" s="58"/>
    </row>
    <row r="214" spans="5:5" ht="14.25" customHeight="1">
      <c r="E214" s="58"/>
    </row>
    <row r="215" spans="5:5" ht="14.25" customHeight="1">
      <c r="E215" s="58"/>
    </row>
    <row r="216" spans="5:5" ht="14.25" customHeight="1">
      <c r="E216" s="58"/>
    </row>
    <row r="217" spans="5:5" ht="14.25" customHeight="1">
      <c r="E217" s="58"/>
    </row>
    <row r="218" spans="5:5" ht="14.25" customHeight="1">
      <c r="E218" s="58"/>
    </row>
    <row r="219" spans="5:5" ht="14.25" customHeight="1">
      <c r="E219" s="58"/>
    </row>
    <row r="220" spans="5:5" ht="14.25" customHeight="1">
      <c r="E220" s="58"/>
    </row>
    <row r="221" spans="5:5" ht="14.25" customHeight="1">
      <c r="E221" s="58"/>
    </row>
    <row r="222" spans="5:5" ht="14.25" customHeight="1">
      <c r="E222" s="58"/>
    </row>
    <row r="223" spans="5:5" ht="14.25" customHeight="1">
      <c r="E223" s="58"/>
    </row>
    <row r="224" spans="5:5" ht="14.25" customHeight="1">
      <c r="E224" s="58"/>
    </row>
    <row r="225" spans="5:5" ht="14.25" customHeight="1">
      <c r="E225" s="58"/>
    </row>
    <row r="226" spans="5:5" ht="14.25" customHeight="1">
      <c r="E226" s="58"/>
    </row>
    <row r="227" spans="5:5" ht="14.25" customHeight="1">
      <c r="E227" s="58"/>
    </row>
    <row r="228" spans="5:5" ht="14.25" customHeight="1">
      <c r="E228" s="58"/>
    </row>
    <row r="229" spans="5:5" ht="14.25" customHeight="1">
      <c r="E229" s="58"/>
    </row>
    <row r="230" spans="5:5" ht="14.25" customHeight="1">
      <c r="E230" s="58"/>
    </row>
    <row r="231" spans="5:5" ht="14.25" customHeight="1">
      <c r="E231" s="58"/>
    </row>
    <row r="232" spans="5:5" ht="14.25" customHeight="1">
      <c r="E232" s="58"/>
    </row>
    <row r="233" spans="5:5" ht="14.25" customHeight="1">
      <c r="E233" s="58"/>
    </row>
    <row r="234" spans="5:5" ht="14.25" customHeight="1">
      <c r="E234" s="58"/>
    </row>
    <row r="235" spans="5:5" ht="14.25" customHeight="1">
      <c r="E235" s="58"/>
    </row>
    <row r="236" spans="5:5" ht="14.25" customHeight="1">
      <c r="E236" s="58"/>
    </row>
    <row r="237" spans="5:5" ht="14.25" customHeight="1">
      <c r="E237" s="58"/>
    </row>
    <row r="238" spans="5:5" ht="14.25" customHeight="1">
      <c r="E238" s="58"/>
    </row>
    <row r="239" spans="5:5" ht="14.25" customHeight="1">
      <c r="E239" s="58"/>
    </row>
    <row r="240" spans="5:5" ht="14.25" customHeight="1">
      <c r="E240" s="58"/>
    </row>
    <row r="241" spans="5:5" ht="14.25" customHeight="1">
      <c r="E241" s="58"/>
    </row>
    <row r="242" spans="5:5" ht="14.25" customHeight="1">
      <c r="E242" s="58"/>
    </row>
    <row r="243" spans="5:5" ht="14.25" customHeight="1">
      <c r="E243" s="58"/>
    </row>
    <row r="244" spans="5:5" ht="14.25" customHeight="1">
      <c r="E244" s="58"/>
    </row>
    <row r="245" spans="5:5" ht="14.25" customHeight="1">
      <c r="E245" s="58"/>
    </row>
    <row r="246" spans="5:5" ht="14.25" customHeight="1">
      <c r="E246" s="58"/>
    </row>
    <row r="247" spans="5:5" ht="14.25" customHeight="1">
      <c r="E247" s="58"/>
    </row>
    <row r="248" spans="5:5" ht="14.25" customHeight="1">
      <c r="E248" s="58"/>
    </row>
    <row r="249" spans="5:5" ht="14.25" customHeight="1">
      <c r="E249" s="58"/>
    </row>
    <row r="250" spans="5:5" ht="14.25" customHeight="1">
      <c r="E250" s="58"/>
    </row>
    <row r="251" spans="5:5" ht="14.25" customHeight="1">
      <c r="E251" s="58"/>
    </row>
    <row r="252" spans="5:5" ht="14.25" customHeight="1">
      <c r="E252" s="58"/>
    </row>
    <row r="253" spans="5:5" ht="14.25" customHeight="1">
      <c r="E253" s="58"/>
    </row>
    <row r="254" spans="5:5" ht="14.25" customHeight="1">
      <c r="E254" s="58"/>
    </row>
    <row r="255" spans="5:5" ht="14.25" customHeight="1">
      <c r="E255" s="58"/>
    </row>
    <row r="256" spans="5:5" ht="14.25" customHeight="1">
      <c r="E256" s="58"/>
    </row>
    <row r="257" spans="5:5" ht="14.25" customHeight="1">
      <c r="E257" s="58"/>
    </row>
    <row r="258" spans="5:5" ht="14.25" customHeight="1">
      <c r="E258" s="58"/>
    </row>
    <row r="259" spans="5:5" ht="14.25" customHeight="1">
      <c r="E259" s="58"/>
    </row>
    <row r="260" spans="5:5" ht="14.25" customHeight="1">
      <c r="E260" s="58"/>
    </row>
    <row r="261" spans="5:5" ht="14.25" customHeight="1">
      <c r="E261" s="58"/>
    </row>
    <row r="262" spans="5:5" ht="14.25" customHeight="1">
      <c r="E262" s="58"/>
    </row>
    <row r="263" spans="5:5" ht="14.25" customHeight="1">
      <c r="E263" s="58"/>
    </row>
    <row r="264" spans="5:5" ht="14.25" customHeight="1">
      <c r="E264" s="58"/>
    </row>
    <row r="265" spans="5:5" ht="14.25" customHeight="1">
      <c r="E265" s="58"/>
    </row>
    <row r="266" spans="5:5" ht="14.25" customHeight="1">
      <c r="E266" s="58"/>
    </row>
    <row r="267" spans="5:5" ht="14.25" customHeight="1">
      <c r="E267" s="58"/>
    </row>
    <row r="268" spans="5:5" ht="14.25" customHeight="1">
      <c r="E268" s="58"/>
    </row>
    <row r="269" spans="5:5" ht="14.25" customHeight="1">
      <c r="E269" s="58"/>
    </row>
    <row r="270" spans="5:5" ht="14.25" customHeight="1">
      <c r="E270" s="58"/>
    </row>
    <row r="271" spans="5:5" ht="14.25" customHeight="1">
      <c r="E271" s="58"/>
    </row>
    <row r="272" spans="5:5" ht="14.25" customHeight="1">
      <c r="E272" s="58"/>
    </row>
    <row r="273" spans="5:5" ht="14.25" customHeight="1">
      <c r="E273" s="58"/>
    </row>
    <row r="274" spans="5:5" ht="14.25" customHeight="1">
      <c r="E274" s="58"/>
    </row>
    <row r="275" spans="5:5" ht="14.25" customHeight="1">
      <c r="E275" s="58"/>
    </row>
    <row r="276" spans="5:5" ht="14.25" customHeight="1">
      <c r="E276" s="58"/>
    </row>
    <row r="277" spans="5:5" ht="14.25" customHeight="1">
      <c r="E277" s="58"/>
    </row>
    <row r="278" spans="5:5" ht="14.25" customHeight="1">
      <c r="E278" s="58"/>
    </row>
    <row r="279" spans="5:5" ht="14.25" customHeight="1">
      <c r="E279" s="58"/>
    </row>
    <row r="280" spans="5:5" ht="14.25" customHeight="1">
      <c r="E280" s="58"/>
    </row>
    <row r="281" spans="5:5" ht="14.25" customHeight="1">
      <c r="E281" s="58"/>
    </row>
    <row r="282" spans="5:5" ht="14.25" customHeight="1">
      <c r="E282" s="58"/>
    </row>
    <row r="283" spans="5:5" ht="14.25" customHeight="1">
      <c r="E283" s="58"/>
    </row>
    <row r="284" spans="5:5" ht="14.25" customHeight="1">
      <c r="E284" s="58"/>
    </row>
    <row r="285" spans="5:5" ht="14.25" customHeight="1">
      <c r="E285" s="58"/>
    </row>
    <row r="286" spans="5:5" ht="14.25" customHeight="1">
      <c r="E286" s="58"/>
    </row>
    <row r="287" spans="5:5" ht="14.25" customHeight="1">
      <c r="E287" s="58"/>
    </row>
    <row r="288" spans="5:5" ht="14.25" customHeight="1">
      <c r="E288" s="58"/>
    </row>
    <row r="289" spans="5:5" ht="14.25" customHeight="1">
      <c r="E289" s="58"/>
    </row>
    <row r="290" spans="5:5" ht="14.25" customHeight="1">
      <c r="E290" s="58"/>
    </row>
    <row r="291" spans="5:5" ht="14.25" customHeight="1">
      <c r="E291" s="58"/>
    </row>
    <row r="292" spans="5:5" ht="14.25" customHeight="1">
      <c r="E292" s="58"/>
    </row>
    <row r="293" spans="5:5" ht="14.25" customHeight="1">
      <c r="E293" s="58"/>
    </row>
    <row r="294" spans="5:5" ht="14.25" customHeight="1">
      <c r="E294" s="58"/>
    </row>
    <row r="295" spans="5:5" ht="14.25" customHeight="1">
      <c r="E295" s="58"/>
    </row>
    <row r="296" spans="5:5" ht="14.25" customHeight="1">
      <c r="E296" s="58"/>
    </row>
    <row r="297" spans="5:5" ht="14.25" customHeight="1">
      <c r="E297" s="58"/>
    </row>
    <row r="298" spans="5:5" ht="14.25" customHeight="1">
      <c r="E298" s="58"/>
    </row>
    <row r="299" spans="5:5" ht="14.25" customHeight="1">
      <c r="E299" s="58"/>
    </row>
    <row r="300" spans="5:5" ht="14.25" customHeight="1">
      <c r="E300" s="58"/>
    </row>
    <row r="301" spans="5:5" ht="14.25" customHeight="1">
      <c r="E301" s="58"/>
    </row>
    <row r="302" spans="5:5" ht="14.25" customHeight="1">
      <c r="E302" s="58"/>
    </row>
    <row r="303" spans="5:5" ht="14.25" customHeight="1">
      <c r="E303" s="58"/>
    </row>
    <row r="304" spans="5:5" ht="14.25" customHeight="1">
      <c r="E304" s="58"/>
    </row>
    <row r="305" spans="5:5" ht="14.25" customHeight="1">
      <c r="E305" s="58"/>
    </row>
    <row r="306" spans="5:5" ht="14.25" customHeight="1">
      <c r="E306" s="58"/>
    </row>
    <row r="307" spans="5:5" ht="14.25" customHeight="1">
      <c r="E307" s="58"/>
    </row>
    <row r="308" spans="5:5" ht="14.25" customHeight="1">
      <c r="E308" s="58"/>
    </row>
    <row r="309" spans="5:5" ht="14.25" customHeight="1">
      <c r="E309" s="58"/>
    </row>
    <row r="310" spans="5:5" ht="14.25" customHeight="1">
      <c r="E310" s="58"/>
    </row>
    <row r="311" spans="5:5" ht="14.25" customHeight="1">
      <c r="E311" s="58"/>
    </row>
    <row r="312" spans="5:5" ht="14.25" customHeight="1">
      <c r="E312" s="58"/>
    </row>
    <row r="313" spans="5:5" ht="14.25" customHeight="1">
      <c r="E313" s="58"/>
    </row>
    <row r="314" spans="5:5" ht="14.25" customHeight="1">
      <c r="E314" s="58"/>
    </row>
    <row r="315" spans="5:5" ht="15.75" customHeight="1"/>
    <row r="316" spans="5:5" ht="15.75" customHeight="1"/>
    <row r="317" spans="5:5" ht="15.75" customHeight="1"/>
    <row r="318" spans="5:5" ht="15.75" customHeight="1"/>
    <row r="319" spans="5:5" ht="15.75" customHeight="1"/>
    <row r="320" spans="5: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sortState xmlns:xlrd2="http://schemas.microsoft.com/office/spreadsheetml/2017/richdata2" ref="C2:J20">
    <sortCondition ref="C2:C20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90"/>
  <sheetViews>
    <sheetView workbookViewId="0">
      <pane ySplit="2" topLeftCell="A30" activePane="bottomLeft" state="frozen"/>
      <selection pane="bottomLeft" activeCell="M52" sqref="M52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93" t="s">
        <v>717</v>
      </c>
      <c r="C1" s="93"/>
      <c r="D1" s="94"/>
      <c r="E1" s="93"/>
      <c r="F1" s="93"/>
      <c r="G1" s="93"/>
      <c r="H1" s="93"/>
      <c r="I1" s="93"/>
      <c r="J1" s="93"/>
      <c r="K1" s="95"/>
      <c r="L1" s="93"/>
      <c r="M1" s="93"/>
      <c r="P1" s="83"/>
      <c r="Q1" s="83"/>
      <c r="R1" s="83"/>
      <c r="S1" s="83"/>
      <c r="T1" s="83"/>
      <c r="U1" s="83"/>
      <c r="V1" s="83"/>
      <c r="W1" s="83"/>
    </row>
    <row r="2" spans="1:26" ht="14.25" customHeight="1">
      <c r="A2" s="68"/>
      <c r="B2" s="68"/>
      <c r="C2" s="68" t="s">
        <v>680</v>
      </c>
      <c r="D2" s="69" t="s">
        <v>682</v>
      </c>
      <c r="E2" s="68" t="s">
        <v>683</v>
      </c>
      <c r="F2" s="68" t="s">
        <v>691</v>
      </c>
      <c r="G2" s="68" t="s">
        <v>3</v>
      </c>
      <c r="H2" s="68" t="s">
        <v>684</v>
      </c>
      <c r="I2" s="68" t="s">
        <v>2</v>
      </c>
      <c r="J2" s="68" t="s">
        <v>5</v>
      </c>
      <c r="K2" s="70" t="s">
        <v>681</v>
      </c>
      <c r="L2" s="68" t="s">
        <v>685</v>
      </c>
      <c r="M2" s="68" t="s">
        <v>686</v>
      </c>
      <c r="N2" s="68" t="s">
        <v>692</v>
      </c>
      <c r="O2" s="46"/>
      <c r="P2" s="71" t="s">
        <v>693</v>
      </c>
      <c r="Q2" s="71" t="s">
        <v>691</v>
      </c>
      <c r="R2" s="71" t="s">
        <v>694</v>
      </c>
      <c r="S2" s="71" t="s">
        <v>691</v>
      </c>
      <c r="T2" s="71" t="s">
        <v>695</v>
      </c>
      <c r="U2" s="71" t="s">
        <v>691</v>
      </c>
      <c r="V2" s="71" t="s">
        <v>696</v>
      </c>
      <c r="W2" s="71" t="s">
        <v>691</v>
      </c>
      <c r="X2" s="46"/>
      <c r="Y2" s="46"/>
      <c r="Z2" s="46"/>
    </row>
    <row r="3" spans="1:26" ht="14.25" customHeight="1">
      <c r="A3" s="72"/>
      <c r="B3" s="96" t="s">
        <v>718</v>
      </c>
      <c r="C3" s="98">
        <v>2</v>
      </c>
      <c r="D3" s="98">
        <v>2</v>
      </c>
      <c r="E3" s="53">
        <v>540</v>
      </c>
      <c r="F3" s="50" t="str">
        <f>+VLOOKUP(E3,Participants!$A$1:$F$1000,2,FALSE)</f>
        <v>Avery Arendosh</v>
      </c>
      <c r="G3" s="50" t="str">
        <f>+VLOOKUP(E3,Participants!$A$1:$F$1000,4,FALSE)</f>
        <v>BFS</v>
      </c>
      <c r="H3" s="50" t="str">
        <f>+VLOOKUP(E3,Participants!$A$1:$F$1000,5,FALSE)</f>
        <v>F</v>
      </c>
      <c r="I3" s="50">
        <f>+VLOOKUP(E3,Participants!$A$1:$F$1000,3,FALSE)</f>
        <v>4</v>
      </c>
      <c r="J3" s="50" t="str">
        <f>+VLOOKUP(E3,Participants!$A$1:$G$1000,7,FALSE)</f>
        <v>DEV GIRLS</v>
      </c>
      <c r="K3" s="162" t="s">
        <v>1274</v>
      </c>
      <c r="L3" s="54">
        <v>1</v>
      </c>
      <c r="M3" s="54">
        <v>10</v>
      </c>
      <c r="N3" s="72" t="str">
        <f t="shared" ref="N3:N52" si="0">+J3</f>
        <v>DEV GIRLS</v>
      </c>
      <c r="O3" s="72"/>
      <c r="P3" s="77"/>
      <c r="Q3" s="77" t="e">
        <f>+VLOOKUP(P3,Participants!$A$1:$F$366,2,FALSE)</f>
        <v>#N/A</v>
      </c>
      <c r="R3" s="77"/>
      <c r="S3" s="77" t="e">
        <f>+VLOOKUP(R3,Participants!$A$1:$F$366,2,FALSE)</f>
        <v>#N/A</v>
      </c>
      <c r="T3" s="77"/>
      <c r="U3" s="77" t="e">
        <f>+VLOOKUP(T3,Participants!$A$1:$F$366,2,FALSE)</f>
        <v>#N/A</v>
      </c>
      <c r="V3" s="77"/>
      <c r="W3" s="77" t="e">
        <f>+VLOOKUP(V3,Participants!$A$1:$F$366,2,FALSE)</f>
        <v>#N/A</v>
      </c>
    </row>
    <row r="4" spans="1:26" ht="14.25" customHeight="1">
      <c r="A4" s="72"/>
      <c r="B4" s="96" t="s">
        <v>718</v>
      </c>
      <c r="C4" s="98">
        <v>2</v>
      </c>
      <c r="D4" s="98">
        <v>7</v>
      </c>
      <c r="E4" s="53">
        <v>1439</v>
      </c>
      <c r="F4" s="50" t="str">
        <f>+VLOOKUP(E4,Participants!$A$1:$F$1000,2,FALSE)</f>
        <v>Aspen Viehmann</v>
      </c>
      <c r="G4" s="50" t="str">
        <f>+VLOOKUP(E4,Participants!$A$1:$F$1000,4,FALSE)</f>
        <v>BCS</v>
      </c>
      <c r="H4" s="50" t="str">
        <f>+VLOOKUP(E4,Participants!$A$1:$F$1000,5,FALSE)</f>
        <v>F</v>
      </c>
      <c r="I4" s="50">
        <f>+VLOOKUP(E4,Participants!$A$1:$F$1000,3,FALSE)</f>
        <v>4</v>
      </c>
      <c r="J4" s="50" t="str">
        <f>+VLOOKUP(E4,Participants!$A$1:$G$1000,7,FALSE)</f>
        <v>DEV GIRLS</v>
      </c>
      <c r="K4" s="162" t="s">
        <v>1275</v>
      </c>
      <c r="L4" s="54">
        <f>L3+1</f>
        <v>2</v>
      </c>
      <c r="M4" s="54">
        <v>8</v>
      </c>
      <c r="N4" s="72" t="str">
        <f t="shared" si="0"/>
        <v>DEV GIRLS</v>
      </c>
      <c r="O4" s="72"/>
      <c r="P4" s="77"/>
      <c r="Q4" s="77" t="e">
        <f>+VLOOKUP(P4,Participants!$A$1:$F$366,2,FALSE)</f>
        <v>#N/A</v>
      </c>
      <c r="R4" s="77"/>
      <c r="S4" s="77" t="e">
        <f>+VLOOKUP(R4,Participants!$A$1:$F$366,2,FALSE)</f>
        <v>#N/A</v>
      </c>
      <c r="T4" s="77"/>
      <c r="U4" s="77" t="e">
        <f>+VLOOKUP(T4,Participants!$A$1:$F$366,2,FALSE)</f>
        <v>#N/A</v>
      </c>
      <c r="V4" s="77"/>
      <c r="W4" s="77" t="e">
        <f>+VLOOKUP(V4,Participants!$A$1:$F$366,2,FALSE)</f>
        <v>#N/A</v>
      </c>
    </row>
    <row r="5" spans="1:26" ht="14.25" customHeight="1">
      <c r="A5" s="72"/>
      <c r="B5" s="96" t="s">
        <v>718</v>
      </c>
      <c r="C5" s="98">
        <v>2</v>
      </c>
      <c r="D5" s="98">
        <v>8</v>
      </c>
      <c r="E5" s="53">
        <v>172</v>
      </c>
      <c r="F5" s="50" t="str">
        <f>+VLOOKUP(E5,Participants!$A$1:$F$1000,2,FALSE)</f>
        <v>Finley Schran</v>
      </c>
      <c r="G5" s="50" t="str">
        <f>+VLOOKUP(E5,Participants!$A$1:$F$1000,4,FALSE)</f>
        <v>AMA</v>
      </c>
      <c r="H5" s="50" t="str">
        <f>+VLOOKUP(E5,Participants!$A$1:$F$1000,5,FALSE)</f>
        <v>F</v>
      </c>
      <c r="I5" s="50">
        <f>+VLOOKUP(E5,Participants!$A$1:$F$1000,3,FALSE)</f>
        <v>3</v>
      </c>
      <c r="J5" s="50" t="str">
        <f>+VLOOKUP(E5,Participants!$A$1:$G$1000,7,FALSE)</f>
        <v>DEV GIRLS</v>
      </c>
      <c r="K5" s="162" t="s">
        <v>1276</v>
      </c>
      <c r="L5" s="54">
        <f t="shared" ref="L5:L16" si="1">L4+1</f>
        <v>3</v>
      </c>
      <c r="M5" s="54">
        <v>6</v>
      </c>
      <c r="N5" s="72" t="str">
        <f t="shared" si="0"/>
        <v>DEV GIRLS</v>
      </c>
      <c r="O5" s="72"/>
      <c r="P5" s="77"/>
      <c r="Q5" s="77" t="e">
        <f>+VLOOKUP(P5,Participants!$A$1:$F$366,2,FALSE)</f>
        <v>#N/A</v>
      </c>
      <c r="R5" s="77"/>
      <c r="S5" s="77" t="e">
        <f>+VLOOKUP(R5,Participants!$A$1:$F$366,2,FALSE)</f>
        <v>#N/A</v>
      </c>
      <c r="T5" s="77"/>
      <c r="U5" s="77" t="e">
        <f>+VLOOKUP(T5,Participants!$A$1:$F$366,2,FALSE)</f>
        <v>#N/A</v>
      </c>
      <c r="V5" s="77"/>
      <c r="W5" s="77" t="e">
        <f>+VLOOKUP(V5,Participants!$A$1:$F$366,2,FALSE)</f>
        <v>#N/A</v>
      </c>
    </row>
    <row r="6" spans="1:26" ht="14.25" customHeight="1">
      <c r="A6" s="72"/>
      <c r="B6" s="96" t="s">
        <v>718</v>
      </c>
      <c r="C6" s="98">
        <v>2</v>
      </c>
      <c r="D6" s="98">
        <v>3</v>
      </c>
      <c r="E6" s="53">
        <v>959</v>
      </c>
      <c r="F6" s="50" t="str">
        <f>+VLOOKUP(E6,Participants!$A$1:$F$1000,2,FALSE)</f>
        <v>Rowan Blauvelt</v>
      </c>
      <c r="G6" s="50" t="str">
        <f>+VLOOKUP(E6,Participants!$A$1:$F$1000,4,FALSE)</f>
        <v>BTA</v>
      </c>
      <c r="H6" s="50" t="str">
        <f>+VLOOKUP(E6,Participants!$A$1:$F$1000,5,FALSE)</f>
        <v>F</v>
      </c>
      <c r="I6" s="50">
        <f>+VLOOKUP(E6,Participants!$A$1:$F$1000,3,FALSE)</f>
        <v>4</v>
      </c>
      <c r="J6" s="50" t="str">
        <f>+VLOOKUP(E6,Participants!$A$1:$G$1000,7,FALSE)</f>
        <v>DEV GIRLS</v>
      </c>
      <c r="K6" s="162" t="s">
        <v>1277</v>
      </c>
      <c r="L6" s="54">
        <f t="shared" si="1"/>
        <v>4</v>
      </c>
      <c r="M6" s="54">
        <v>5</v>
      </c>
      <c r="N6" s="72" t="str">
        <f t="shared" si="0"/>
        <v>DEV GIRLS</v>
      </c>
      <c r="O6" s="72"/>
      <c r="P6" s="77"/>
      <c r="Q6" s="77" t="e">
        <f>+VLOOKUP(P6,Participants!$A$1:$F$366,2,FALSE)</f>
        <v>#N/A</v>
      </c>
      <c r="R6" s="77"/>
      <c r="S6" s="77" t="e">
        <f>+VLOOKUP(R6,Participants!$A$1:$F$366,2,FALSE)</f>
        <v>#N/A</v>
      </c>
      <c r="T6" s="77"/>
      <c r="U6" s="77" t="e">
        <f>+VLOOKUP(T6,Participants!$A$1:$F$366,2,FALSE)</f>
        <v>#N/A</v>
      </c>
      <c r="V6" s="77"/>
      <c r="W6" s="77" t="e">
        <f>+VLOOKUP(V6,Participants!$A$1:$F$366,2,FALSE)</f>
        <v>#N/A</v>
      </c>
    </row>
    <row r="7" spans="1:26" ht="14.25" customHeight="1">
      <c r="A7" s="72"/>
      <c r="B7" s="96" t="s">
        <v>718</v>
      </c>
      <c r="C7" s="98">
        <v>2</v>
      </c>
      <c r="D7" s="98">
        <v>5</v>
      </c>
      <c r="E7" s="53">
        <v>424</v>
      </c>
      <c r="F7" s="50" t="str">
        <f>+VLOOKUP(E7,Participants!$A$1:$F$1000,2,FALSE)</f>
        <v>Eve Bovee</v>
      </c>
      <c r="G7" s="50" t="str">
        <f>+VLOOKUP(E7,Participants!$A$1:$F$1000,4,FALSE)</f>
        <v>STT</v>
      </c>
      <c r="H7" s="50" t="str">
        <f>+VLOOKUP(E7,Participants!$A$1:$F$1000,5,FALSE)</f>
        <v xml:space="preserve">F </v>
      </c>
      <c r="I7" s="50">
        <f>+VLOOKUP(E7,Participants!$A$1:$F$1000,3,FALSE)</f>
        <v>2</v>
      </c>
      <c r="J7" s="50" t="str">
        <f>+VLOOKUP(E7,Participants!$A$1:$G$1000,7,FALSE)</f>
        <v>DEV GIRLS</v>
      </c>
      <c r="K7" s="162" t="s">
        <v>1278</v>
      </c>
      <c r="L7" s="54">
        <f t="shared" si="1"/>
        <v>5</v>
      </c>
      <c r="M7" s="54">
        <v>4</v>
      </c>
      <c r="N7" s="72" t="str">
        <f t="shared" si="0"/>
        <v>DEV GIRLS</v>
      </c>
      <c r="O7" s="72"/>
      <c r="P7" s="77"/>
      <c r="Q7" s="77" t="e">
        <f>+VLOOKUP(P7,Participants!$A$1:$F$366,2,FALSE)</f>
        <v>#N/A</v>
      </c>
      <c r="R7" s="77"/>
      <c r="S7" s="77" t="e">
        <f>+VLOOKUP(R7,Participants!$A$1:$F$366,2,FALSE)</f>
        <v>#N/A</v>
      </c>
      <c r="T7" s="77"/>
      <c r="U7" s="77" t="e">
        <f>+VLOOKUP(T7,Participants!$A$1:$F$366,2,FALSE)</f>
        <v>#N/A</v>
      </c>
      <c r="V7" s="77"/>
      <c r="W7" s="77" t="e">
        <f>+VLOOKUP(V7,Participants!$A$1:$F$366,2,FALSE)</f>
        <v>#N/A</v>
      </c>
    </row>
    <row r="8" spans="1:26" ht="14.25" customHeight="1">
      <c r="A8" s="72"/>
      <c r="B8" s="96" t="s">
        <v>718</v>
      </c>
      <c r="C8" s="98">
        <v>2</v>
      </c>
      <c r="D8" s="98">
        <v>1</v>
      </c>
      <c r="E8" s="53">
        <v>1006</v>
      </c>
      <c r="F8" s="50" t="str">
        <f>+VLOOKUP(E8,Participants!$A$1:$F$1000,2,FALSE)</f>
        <v>Olivia colangelo</v>
      </c>
      <c r="G8" s="50" t="str">
        <f>+VLOOKUP(E8,Participants!$A$1:$F$1000,4,FALSE)</f>
        <v>KIL</v>
      </c>
      <c r="H8" s="50" t="str">
        <f>+VLOOKUP(E8,Participants!$A$1:$F$1000,5,FALSE)</f>
        <v xml:space="preserve">F </v>
      </c>
      <c r="I8" s="50">
        <f>+VLOOKUP(E8,Participants!$A$1:$F$1000,3,FALSE)</f>
        <v>3</v>
      </c>
      <c r="J8" s="50" t="str">
        <f>+VLOOKUP(E8,Participants!$A$1:$G$1000,7,FALSE)</f>
        <v>DEV GIRLS</v>
      </c>
      <c r="K8" s="162" t="s">
        <v>1279</v>
      </c>
      <c r="L8" s="54">
        <f t="shared" si="1"/>
        <v>6</v>
      </c>
      <c r="M8" s="54">
        <v>3</v>
      </c>
      <c r="N8" s="72" t="str">
        <f t="shared" si="0"/>
        <v>DEV GIRLS</v>
      </c>
      <c r="O8" s="72"/>
      <c r="P8" s="77"/>
      <c r="Q8" s="77" t="e">
        <f>+VLOOKUP(P8,Participants!$A$1:$F$366,2,FALSE)</f>
        <v>#N/A</v>
      </c>
      <c r="R8" s="77"/>
      <c r="S8" s="77" t="e">
        <f>+VLOOKUP(R8,Participants!$A$1:$F$366,2,FALSE)</f>
        <v>#N/A</v>
      </c>
      <c r="T8" s="77"/>
      <c r="U8" s="77" t="e">
        <f>+VLOOKUP(T8,Participants!$A$1:$F$366,2,FALSE)</f>
        <v>#N/A</v>
      </c>
      <c r="V8" s="77"/>
      <c r="W8" s="77" t="e">
        <f>+VLOOKUP(V8,Participants!$A$1:$F$366,2,FALSE)</f>
        <v>#N/A</v>
      </c>
    </row>
    <row r="9" spans="1:26" ht="14.25" customHeight="1">
      <c r="A9" s="72"/>
      <c r="B9" s="96" t="s">
        <v>718</v>
      </c>
      <c r="C9" s="98">
        <v>2</v>
      </c>
      <c r="D9" s="98">
        <v>6</v>
      </c>
      <c r="E9" s="53">
        <v>873</v>
      </c>
      <c r="F9" s="50" t="str">
        <f>+VLOOKUP(E9,Participants!$A$1:$F$1000,2,FALSE)</f>
        <v>Joelle Berringer</v>
      </c>
      <c r="G9" s="50" t="str">
        <f>+VLOOKUP(E9,Participants!$A$1:$F$1000,4,FALSE)</f>
        <v>SSPP</v>
      </c>
      <c r="H9" s="50" t="str">
        <f>+VLOOKUP(E9,Participants!$A$1:$F$1000,5,FALSE)</f>
        <v>F</v>
      </c>
      <c r="I9" s="50">
        <f>+VLOOKUP(E9,Participants!$A$1:$F$1000,3,FALSE)</f>
        <v>3</v>
      </c>
      <c r="J9" s="50" t="str">
        <f>+VLOOKUP(E9,Participants!$A$1:$G$1000,7,FALSE)</f>
        <v>DEV GIRLS</v>
      </c>
      <c r="K9" s="162" t="s">
        <v>1280</v>
      </c>
      <c r="L9" s="54">
        <f t="shared" si="1"/>
        <v>7</v>
      </c>
      <c r="M9" s="54">
        <v>2</v>
      </c>
      <c r="N9" s="72" t="str">
        <f t="shared" si="0"/>
        <v>DEV GIRLS</v>
      </c>
      <c r="O9" s="72"/>
      <c r="P9" s="77"/>
      <c r="Q9" s="77" t="e">
        <f>+VLOOKUP(P9,Participants!$A$1:$F$366,2,FALSE)</f>
        <v>#N/A</v>
      </c>
      <c r="R9" s="77"/>
      <c r="S9" s="77" t="e">
        <f>+VLOOKUP(R9,Participants!$A$1:$F$366,2,FALSE)</f>
        <v>#N/A</v>
      </c>
      <c r="T9" s="77"/>
      <c r="U9" s="77" t="e">
        <f>+VLOOKUP(T9,Participants!$A$1:$F$366,2,FALSE)</f>
        <v>#N/A</v>
      </c>
      <c r="V9" s="77"/>
      <c r="W9" s="77" t="e">
        <f>+VLOOKUP(V9,Participants!$A$1:$F$366,2,FALSE)</f>
        <v>#N/A</v>
      </c>
    </row>
    <row r="10" spans="1:26" ht="14.25" customHeight="1">
      <c r="A10" s="72"/>
      <c r="B10" s="96" t="s">
        <v>718</v>
      </c>
      <c r="C10" s="97">
        <v>1</v>
      </c>
      <c r="D10" s="97">
        <v>1</v>
      </c>
      <c r="E10" s="49">
        <v>1004</v>
      </c>
      <c r="F10" s="50" t="str">
        <f>+VLOOKUP(E10,Participants!$A$1:$F$1000,2,FALSE)</f>
        <v>Alexa Smarrelli</v>
      </c>
      <c r="G10" s="50" t="str">
        <f>+VLOOKUP(E10,Participants!$A$1:$F$1000,4,FALSE)</f>
        <v>KIL</v>
      </c>
      <c r="H10" s="50" t="str">
        <f>+VLOOKUP(E10,Participants!$A$1:$F$1000,5,FALSE)</f>
        <v xml:space="preserve">F </v>
      </c>
      <c r="I10" s="50">
        <f>+VLOOKUP(E10,Participants!$A$1:$F$1000,3,FALSE)</f>
        <v>3</v>
      </c>
      <c r="J10" s="50" t="str">
        <f>+VLOOKUP(E10,Participants!$A$1:$G$1000,7,FALSE)</f>
        <v>DEV GIRLS</v>
      </c>
      <c r="K10" s="75" t="s">
        <v>1268</v>
      </c>
      <c r="L10" s="54">
        <f t="shared" si="1"/>
        <v>8</v>
      </c>
      <c r="M10" s="50" t="s">
        <v>1288</v>
      </c>
      <c r="N10" s="72" t="str">
        <f t="shared" si="0"/>
        <v>DEV GIRLS</v>
      </c>
      <c r="O10" s="72"/>
      <c r="P10" s="77"/>
      <c r="Q10" s="77" t="e">
        <f>+VLOOKUP(P10,Participants!$A$1:$F$366,2,FALSE)</f>
        <v>#N/A</v>
      </c>
      <c r="R10" s="77"/>
      <c r="S10" s="77" t="e">
        <f>+VLOOKUP(R10,Participants!$A$1:$F$366,2,FALSE)</f>
        <v>#N/A</v>
      </c>
      <c r="T10" s="77"/>
      <c r="U10" s="77" t="e">
        <f>+VLOOKUP(T10,Participants!$A$1:$F$366,2,FALSE)</f>
        <v>#N/A</v>
      </c>
      <c r="V10" s="77"/>
      <c r="W10" s="77" t="e">
        <f>+VLOOKUP(V10,Participants!$A$1:$F$366,2,FALSE)</f>
        <v>#N/A</v>
      </c>
    </row>
    <row r="11" spans="1:26" ht="14.25" customHeight="1">
      <c r="B11" s="93" t="s">
        <v>718</v>
      </c>
      <c r="C11" s="97">
        <v>1</v>
      </c>
      <c r="D11" s="97">
        <v>4</v>
      </c>
      <c r="E11" s="49">
        <v>163</v>
      </c>
      <c r="F11" s="50" t="str">
        <f>+VLOOKUP(E11,Participants!$A$1:$F$1000,2,FALSE)</f>
        <v>Olivia Evans</v>
      </c>
      <c r="G11" s="50" t="str">
        <f>+VLOOKUP(E11,Participants!$A$1:$F$1000,4,FALSE)</f>
        <v>AMA</v>
      </c>
      <c r="H11" s="50" t="str">
        <f>+VLOOKUP(E11,Participants!$A$1:$F$1000,5,FALSE)</f>
        <v>F</v>
      </c>
      <c r="I11" s="50">
        <f>+VLOOKUP(E11,Participants!$A$1:$F$1000,3,FALSE)</f>
        <v>3</v>
      </c>
      <c r="J11" s="50" t="str">
        <f>+VLOOKUP(E11,Participants!$A$1:$G$1000,7,FALSE)</f>
        <v>DEV GIRLS</v>
      </c>
      <c r="K11" s="163" t="s">
        <v>1269</v>
      </c>
      <c r="L11" s="54">
        <f t="shared" si="1"/>
        <v>9</v>
      </c>
      <c r="M11" s="50" t="s">
        <v>1288</v>
      </c>
      <c r="N11" s="61" t="str">
        <f t="shared" si="0"/>
        <v>DEV GIRLS</v>
      </c>
      <c r="O11" s="61"/>
      <c r="P11" s="82"/>
      <c r="Q11" s="82" t="e">
        <f>+VLOOKUP(P11,Participants!$A$1:$F$366,2,FALSE)</f>
        <v>#N/A</v>
      </c>
      <c r="R11" s="82"/>
      <c r="S11" s="82" t="e">
        <f>+VLOOKUP(R11,Participants!$A$1:$F$366,2,FALSE)</f>
        <v>#N/A</v>
      </c>
      <c r="T11" s="82"/>
      <c r="U11" s="82" t="e">
        <f>+VLOOKUP(T11,Participants!$A$1:$F$366,2,FALSE)</f>
        <v>#N/A</v>
      </c>
      <c r="V11" s="82"/>
      <c r="W11" s="82" t="e">
        <f>+VLOOKUP(V11,Participants!$A$1:$F$366,2,FALSE)</f>
        <v>#N/A</v>
      </c>
      <c r="X11" s="61"/>
      <c r="Y11" s="61"/>
    </row>
    <row r="12" spans="1:26" ht="14.25" customHeight="1">
      <c r="A12" s="61"/>
      <c r="B12" s="93" t="s">
        <v>718</v>
      </c>
      <c r="C12" s="97">
        <v>1</v>
      </c>
      <c r="D12" s="97">
        <v>6</v>
      </c>
      <c r="E12" s="51">
        <v>1448</v>
      </c>
      <c r="F12" s="50" t="str">
        <f>+VLOOKUP(E12,Participants!$A$1:$F$1000,2,FALSE)</f>
        <v>Penelope Cummings</v>
      </c>
      <c r="G12" s="50" t="str">
        <f>+VLOOKUP(E12,Participants!$A$1:$F$1000,4,FALSE)</f>
        <v>BCS</v>
      </c>
      <c r="H12" s="50" t="str">
        <f>+VLOOKUP(E12,Participants!$A$1:$F$1000,5,FALSE)</f>
        <v>F</v>
      </c>
      <c r="I12" s="50">
        <f>+VLOOKUP(E12,Participants!$A$1:$F$1000,3,FALSE)</f>
        <v>4</v>
      </c>
      <c r="J12" s="50" t="str">
        <f>+VLOOKUP(E12,Participants!$A$1:$G$1000,7,FALSE)</f>
        <v>DEV GIRLS</v>
      </c>
      <c r="K12" s="163" t="s">
        <v>1270</v>
      </c>
      <c r="L12" s="54">
        <f t="shared" si="1"/>
        <v>10</v>
      </c>
      <c r="M12" s="50" t="s">
        <v>1288</v>
      </c>
      <c r="N12" s="61" t="str">
        <f t="shared" si="0"/>
        <v>DEV GIRLS</v>
      </c>
      <c r="O12" s="61"/>
      <c r="P12" s="82"/>
      <c r="Q12" s="82" t="e">
        <f>+VLOOKUP(P12,Participants!$A$1:$F$366,2,FALSE)</f>
        <v>#N/A</v>
      </c>
      <c r="R12" s="82"/>
      <c r="S12" s="82" t="e">
        <f>+VLOOKUP(R12,Participants!$A$1:$F$366,2,FALSE)</f>
        <v>#N/A</v>
      </c>
      <c r="T12" s="82"/>
      <c r="U12" s="82" t="e">
        <f>+VLOOKUP(T12,Participants!$A$1:$F$366,2,FALSE)</f>
        <v>#N/A</v>
      </c>
      <c r="V12" s="82"/>
      <c r="W12" s="82" t="e">
        <f>+VLOOKUP(V12,Participants!$A$1:$F$366,2,FALSE)</f>
        <v>#N/A</v>
      </c>
      <c r="X12" s="61"/>
      <c r="Y12" s="61"/>
    </row>
    <row r="13" spans="1:26" ht="14.25" customHeight="1">
      <c r="A13" s="61"/>
      <c r="B13" s="93" t="s">
        <v>718</v>
      </c>
      <c r="C13" s="98">
        <v>2</v>
      </c>
      <c r="D13" s="98">
        <v>4</v>
      </c>
      <c r="E13" s="53">
        <v>1103</v>
      </c>
      <c r="F13" s="50" t="str">
        <f>+VLOOKUP(E13,Participants!$A$1:$F$1000,2,FALSE)</f>
        <v>Talyah Cira</v>
      </c>
      <c r="G13" s="50" t="str">
        <f>+VLOOKUP(E13,Participants!$A$1:$F$1000,4,FALSE)</f>
        <v>PHA</v>
      </c>
      <c r="H13" s="50" t="str">
        <f>+VLOOKUP(E13,Participants!$A$1:$F$1000,5,FALSE)</f>
        <v xml:space="preserve">F </v>
      </c>
      <c r="I13" s="50" t="str">
        <f>+VLOOKUP(E13,Participants!$A$1:$F$1000,3,FALSE)</f>
        <v>k</v>
      </c>
      <c r="J13" s="50" t="str">
        <f>+VLOOKUP(E13,Participants!$A$1:$G$1000,7,FALSE)</f>
        <v>DEV GIRLS</v>
      </c>
      <c r="K13" s="80" t="s">
        <v>1281</v>
      </c>
      <c r="L13" s="54">
        <f t="shared" si="1"/>
        <v>11</v>
      </c>
      <c r="M13" s="54">
        <v>1</v>
      </c>
      <c r="N13" s="61" t="str">
        <f t="shared" si="0"/>
        <v>DEV GIRLS</v>
      </c>
      <c r="O13" s="61"/>
      <c r="P13" s="82"/>
      <c r="Q13" s="82" t="e">
        <f>+VLOOKUP(P13,Participants!$A$1:$F$366,2,FALSE)</f>
        <v>#N/A</v>
      </c>
      <c r="R13" s="82"/>
      <c r="S13" s="82" t="e">
        <f>+VLOOKUP(R13,Participants!$A$1:$F$366,2,FALSE)</f>
        <v>#N/A</v>
      </c>
      <c r="T13" s="82"/>
      <c r="U13" s="82" t="e">
        <f>+VLOOKUP(T13,Participants!$A$1:$F$366,2,FALSE)</f>
        <v>#N/A</v>
      </c>
      <c r="V13" s="82"/>
      <c r="W13" s="82" t="e">
        <f>+VLOOKUP(V13,Participants!$A$1:$F$366,2,FALSE)</f>
        <v>#N/A</v>
      </c>
      <c r="X13" s="61"/>
      <c r="Y13" s="61"/>
    </row>
    <row r="14" spans="1:26" ht="14.25" customHeight="1">
      <c r="A14" s="61"/>
      <c r="B14" s="93" t="s">
        <v>718</v>
      </c>
      <c r="C14" s="97">
        <v>1</v>
      </c>
      <c r="D14" s="97">
        <v>3</v>
      </c>
      <c r="E14" s="49">
        <v>1435</v>
      </c>
      <c r="F14" s="50" t="str">
        <f>+VLOOKUP(E14,Participants!$A$1:$F$1000,2,FALSE)</f>
        <v>Madelyn Miklavic</v>
      </c>
      <c r="G14" s="50" t="str">
        <f>+VLOOKUP(E14,Participants!$A$1:$F$1000,4,FALSE)</f>
        <v>BCS</v>
      </c>
      <c r="H14" s="50" t="str">
        <f>+VLOOKUP(E14,Participants!$A$1:$F$1000,5,FALSE)</f>
        <v>F</v>
      </c>
      <c r="I14" s="50">
        <f>+VLOOKUP(E14,Participants!$A$1:$F$1000,3,FALSE)</f>
        <v>3</v>
      </c>
      <c r="J14" s="50" t="str">
        <f>+VLOOKUP(E14,Participants!$A$1:$G$1000,7,FALSE)</f>
        <v>DEV GIRLS</v>
      </c>
      <c r="K14" s="163" t="s">
        <v>1271</v>
      </c>
      <c r="L14" s="54">
        <f t="shared" si="1"/>
        <v>12</v>
      </c>
      <c r="M14" s="50" t="s">
        <v>1288</v>
      </c>
      <c r="N14" s="61" t="str">
        <f t="shared" si="0"/>
        <v>DEV GIRLS</v>
      </c>
      <c r="O14" s="61"/>
      <c r="P14" s="82"/>
      <c r="Q14" s="82" t="e">
        <f>+VLOOKUP(P14,Participants!$A$1:$F$366,2,FALSE)</f>
        <v>#N/A</v>
      </c>
      <c r="R14" s="82"/>
      <c r="S14" s="82" t="e">
        <f>+VLOOKUP(R14,Participants!$A$1:$F$366,2,FALSE)</f>
        <v>#N/A</v>
      </c>
      <c r="T14" s="82"/>
      <c r="U14" s="82" t="e">
        <f>+VLOOKUP(T14,Participants!$A$1:$F$366,2,FALSE)</f>
        <v>#N/A</v>
      </c>
      <c r="V14" s="82"/>
      <c r="W14" s="82" t="e">
        <f>+VLOOKUP(V14,Participants!$A$1:$F$366,2,FALSE)</f>
        <v>#N/A</v>
      </c>
      <c r="X14" s="61"/>
      <c r="Y14" s="61"/>
    </row>
    <row r="15" spans="1:26" ht="14.25" customHeight="1">
      <c r="A15" s="61"/>
      <c r="B15" s="93" t="s">
        <v>718</v>
      </c>
      <c r="C15" s="97">
        <v>1</v>
      </c>
      <c r="D15" s="97">
        <v>2</v>
      </c>
      <c r="E15" s="49">
        <v>952</v>
      </c>
      <c r="F15" s="50" t="str">
        <f>+VLOOKUP(E15,Participants!$A$1:$F$1000,2,FALSE)</f>
        <v>Jaidlyn Megill</v>
      </c>
      <c r="G15" s="50" t="str">
        <f>+VLOOKUP(E15,Participants!$A$1:$F$1000,4,FALSE)</f>
        <v>BTA</v>
      </c>
      <c r="H15" s="50" t="str">
        <f>+VLOOKUP(E15,Participants!$A$1:$F$1000,5,FALSE)</f>
        <v>F</v>
      </c>
      <c r="I15" s="50">
        <f>+VLOOKUP(E15,Participants!$A$1:$F$1000,3,FALSE)</f>
        <v>2</v>
      </c>
      <c r="J15" s="50" t="str">
        <f>+VLOOKUP(E15,Participants!$A$1:$G$1000,7,FALSE)</f>
        <v>DEV GIRLS</v>
      </c>
      <c r="K15" s="163" t="s">
        <v>1272</v>
      </c>
      <c r="L15" s="54">
        <f t="shared" si="1"/>
        <v>13</v>
      </c>
      <c r="M15" s="50" t="s">
        <v>1288</v>
      </c>
      <c r="N15" s="61" t="str">
        <f t="shared" si="0"/>
        <v>DEV GIRLS</v>
      </c>
      <c r="O15" s="61"/>
      <c r="P15" s="82"/>
      <c r="Q15" s="82" t="e">
        <f>+VLOOKUP(P15,Participants!$A$1:$F$366,2,FALSE)</f>
        <v>#N/A</v>
      </c>
      <c r="R15" s="82"/>
      <c r="S15" s="82" t="e">
        <f>+VLOOKUP(R15,Participants!$A$1:$F$366,2,FALSE)</f>
        <v>#N/A</v>
      </c>
      <c r="T15" s="82"/>
      <c r="U15" s="82" t="e">
        <f>+VLOOKUP(T15,Participants!$A$1:$F$366,2,FALSE)</f>
        <v>#N/A</v>
      </c>
      <c r="V15" s="82"/>
      <c r="W15" s="82" t="e">
        <f>+VLOOKUP(V15,Participants!$A$1:$F$366,2,FALSE)</f>
        <v>#N/A</v>
      </c>
      <c r="X15" s="61"/>
      <c r="Y15" s="61"/>
    </row>
    <row r="16" spans="1:26" ht="14.25" customHeight="1">
      <c r="A16" s="61"/>
      <c r="B16" s="93" t="s">
        <v>718</v>
      </c>
      <c r="C16" s="97">
        <v>1</v>
      </c>
      <c r="D16" s="97">
        <v>5</v>
      </c>
      <c r="E16" s="51">
        <v>991</v>
      </c>
      <c r="F16" s="50" t="str">
        <f>+VLOOKUP(E16,Participants!$A$1:$F$1000,2,FALSE)</f>
        <v>Lindsey Sulkowski</v>
      </c>
      <c r="G16" s="50" t="str">
        <f>+VLOOKUP(E16,Participants!$A$1:$F$1000,4,FALSE)</f>
        <v>BTA</v>
      </c>
      <c r="H16" s="50" t="str">
        <f>+VLOOKUP(E16,Participants!$A$1:$F$1000,5,FALSE)</f>
        <v>F</v>
      </c>
      <c r="I16" s="50">
        <f>+VLOOKUP(E16,Participants!$A$1:$F$1000,3,FALSE)</f>
        <v>4</v>
      </c>
      <c r="J16" s="50" t="str">
        <f>+VLOOKUP(E16,Participants!$A$1:$G$1000,7,FALSE)</f>
        <v>DEV GIRLS</v>
      </c>
      <c r="K16" s="163" t="s">
        <v>1273</v>
      </c>
      <c r="L16" s="54">
        <f t="shared" si="1"/>
        <v>14</v>
      </c>
      <c r="M16" s="50" t="s">
        <v>1288</v>
      </c>
      <c r="N16" s="61" t="str">
        <f t="shared" si="0"/>
        <v>DEV GIRLS</v>
      </c>
      <c r="O16" s="61"/>
      <c r="P16" s="82"/>
      <c r="Q16" s="82" t="e">
        <f>+VLOOKUP(P16,Participants!$A$1:$F$366,2,FALSE)</f>
        <v>#N/A</v>
      </c>
      <c r="R16" s="82"/>
      <c r="S16" s="82" t="e">
        <f>+VLOOKUP(R16,Participants!$A$1:$F$366,2,FALSE)</f>
        <v>#N/A</v>
      </c>
      <c r="T16" s="82"/>
      <c r="U16" s="82" t="e">
        <f>+VLOOKUP(T16,Participants!$A$1:$F$366,2,FALSE)</f>
        <v>#N/A</v>
      </c>
      <c r="V16" s="82"/>
      <c r="W16" s="82" t="e">
        <f>+VLOOKUP(V16,Participants!$A$1:$F$366,2,FALSE)</f>
        <v>#N/A</v>
      </c>
      <c r="X16" s="61"/>
      <c r="Y16" s="61"/>
    </row>
    <row r="17" spans="1:25" ht="14.25" customHeight="1">
      <c r="A17" s="61"/>
      <c r="B17" s="93" t="s">
        <v>718</v>
      </c>
      <c r="C17" s="97">
        <v>1</v>
      </c>
      <c r="D17" s="97">
        <v>7</v>
      </c>
      <c r="E17" s="51"/>
      <c r="F17" s="50" t="e">
        <f>+VLOOKUP(E17,Participants!$A$1:$F$1000,2,FALSE)</f>
        <v>#N/A</v>
      </c>
      <c r="G17" s="50" t="e">
        <f>+VLOOKUP(E17,Participants!$A$1:$F$1000,4,FALSE)</f>
        <v>#N/A</v>
      </c>
      <c r="H17" s="50" t="e">
        <f>+VLOOKUP(E17,Participants!$A$1:$F$1000,5,FALSE)</f>
        <v>#N/A</v>
      </c>
      <c r="I17" s="50" t="e">
        <f>+VLOOKUP(E17,Participants!$A$1:$F$1000,3,FALSE)</f>
        <v>#N/A</v>
      </c>
      <c r="J17" s="50" t="e">
        <f>+VLOOKUP(E17,Participants!$A$1:$G$1000,7,FALSE)</f>
        <v>#N/A</v>
      </c>
      <c r="K17" s="163"/>
      <c r="L17" s="50"/>
      <c r="M17" s="50"/>
      <c r="N17" s="61" t="e">
        <f t="shared" si="0"/>
        <v>#N/A</v>
      </c>
      <c r="O17" s="61"/>
      <c r="P17" s="82"/>
      <c r="Q17" s="82" t="e">
        <f>+VLOOKUP(P17,Participants!$A$1:$F$366,2,FALSE)</f>
        <v>#N/A</v>
      </c>
      <c r="R17" s="82"/>
      <c r="S17" s="82" t="e">
        <f>+VLOOKUP(R17,Participants!$A$1:$F$366,2,FALSE)</f>
        <v>#N/A</v>
      </c>
      <c r="T17" s="82"/>
      <c r="U17" s="82" t="e">
        <f>+VLOOKUP(T17,Participants!$A$1:$F$366,2,FALSE)</f>
        <v>#N/A</v>
      </c>
      <c r="V17" s="82"/>
      <c r="W17" s="82" t="e">
        <f>+VLOOKUP(V17,Participants!$A$1:$F$366,2,FALSE)</f>
        <v>#N/A</v>
      </c>
      <c r="X17" s="61"/>
      <c r="Y17" s="61"/>
    </row>
    <row r="18" spans="1:25" ht="14.25" customHeight="1">
      <c r="A18" s="61"/>
      <c r="B18" s="93" t="s">
        <v>718</v>
      </c>
      <c r="C18" s="97">
        <v>1</v>
      </c>
      <c r="D18" s="97">
        <v>8</v>
      </c>
      <c r="E18" s="51"/>
      <c r="F18" s="50" t="e">
        <f>+VLOOKUP(E18,Participants!$A$1:$F$1000,2,FALSE)</f>
        <v>#N/A</v>
      </c>
      <c r="G18" s="50" t="e">
        <f>+VLOOKUP(E18,Participants!$A$1:$F$1000,4,FALSE)</f>
        <v>#N/A</v>
      </c>
      <c r="H18" s="50" t="e">
        <f>+VLOOKUP(E18,Participants!$A$1:$F$1000,5,FALSE)</f>
        <v>#N/A</v>
      </c>
      <c r="I18" s="50" t="e">
        <f>+VLOOKUP(E18,Participants!$A$1:$F$1000,3,FALSE)</f>
        <v>#N/A</v>
      </c>
      <c r="J18" s="50" t="e">
        <f>+VLOOKUP(E18,Participants!$A$1:$G$1000,7,FALSE)</f>
        <v>#N/A</v>
      </c>
      <c r="K18" s="163"/>
      <c r="L18" s="50"/>
      <c r="M18" s="50"/>
      <c r="N18" s="61" t="e">
        <f t="shared" si="0"/>
        <v>#N/A</v>
      </c>
      <c r="O18" s="61"/>
      <c r="P18" s="82"/>
      <c r="Q18" s="82" t="e">
        <f>+VLOOKUP(P18,Participants!$A$1:$F$366,2,FALSE)</f>
        <v>#N/A</v>
      </c>
      <c r="R18" s="82"/>
      <c r="S18" s="82" t="e">
        <f>+VLOOKUP(R18,Participants!$A$1:$F$366,2,FALSE)</f>
        <v>#N/A</v>
      </c>
      <c r="T18" s="82"/>
      <c r="U18" s="82" t="e">
        <f>+VLOOKUP(T18,Participants!$A$1:$F$366,2,FALSE)</f>
        <v>#N/A</v>
      </c>
      <c r="V18" s="82"/>
      <c r="W18" s="82" t="e">
        <f>+VLOOKUP(V18,Participants!$A$1:$F$366,2,FALSE)</f>
        <v>#N/A</v>
      </c>
      <c r="X18" s="61"/>
      <c r="Y18" s="61"/>
    </row>
    <row r="19" spans="1:25" ht="14.25" customHeight="1">
      <c r="A19" s="72"/>
      <c r="B19" s="96" t="s">
        <v>718</v>
      </c>
      <c r="C19" s="97">
        <v>3</v>
      </c>
      <c r="D19" s="97">
        <v>1</v>
      </c>
      <c r="E19" s="49">
        <v>1016</v>
      </c>
      <c r="F19" s="50" t="str">
        <f>+VLOOKUP(E19,Participants!$A$1:$F$1000,2,FALSE)</f>
        <v>Vito Cersosimo</v>
      </c>
      <c r="G19" s="50" t="str">
        <f>+VLOOKUP(E19,Participants!$A$1:$F$1000,4,FALSE)</f>
        <v>KIL</v>
      </c>
      <c r="H19" s="50" t="str">
        <f>+VLOOKUP(E19,Participants!$A$1:$F$1000,5,FALSE)</f>
        <v>M</v>
      </c>
      <c r="I19" s="50">
        <f>+VLOOKUP(E19,Participants!$A$1:$F$1000,3,FALSE)</f>
        <v>3</v>
      </c>
      <c r="J19" s="50" t="str">
        <f>+VLOOKUP(E19,Participants!$A$1:$G$1000,7,FALSE)</f>
        <v>DEV BOYS</v>
      </c>
      <c r="K19" s="75" t="s">
        <v>1282</v>
      </c>
      <c r="L19" s="50">
        <v>1</v>
      </c>
      <c r="M19" s="50">
        <v>10</v>
      </c>
      <c r="N19" s="72" t="str">
        <f t="shared" si="0"/>
        <v>DEV BOYS</v>
      </c>
      <c r="O19" s="72"/>
      <c r="P19" s="77"/>
      <c r="Q19" s="77" t="e">
        <f>+VLOOKUP(P19,Participants!$A$1:$F$366,2,FALSE)</f>
        <v>#N/A</v>
      </c>
      <c r="R19" s="77"/>
      <c r="S19" s="77" t="e">
        <f>+VLOOKUP(R19,Participants!$A$1:$F$366,2,FALSE)</f>
        <v>#N/A</v>
      </c>
      <c r="T19" s="77"/>
      <c r="U19" s="77" t="e">
        <f>+VLOOKUP(T19,Participants!$A$1:$F$366,2,FALSE)</f>
        <v>#N/A</v>
      </c>
      <c r="V19" s="77"/>
      <c r="W19" s="77" t="e">
        <f>+VLOOKUP(V19,Participants!$A$1:$F$366,2,FALSE)</f>
        <v>#N/A</v>
      </c>
    </row>
    <row r="20" spans="1:25" ht="14.25" customHeight="1">
      <c r="A20" s="72"/>
      <c r="B20" s="96" t="s">
        <v>718</v>
      </c>
      <c r="C20" s="97">
        <v>3</v>
      </c>
      <c r="D20" s="97">
        <v>2</v>
      </c>
      <c r="E20" s="49">
        <v>565</v>
      </c>
      <c r="F20" s="50" t="str">
        <f>+VLOOKUP(E20,Participants!$A$1:$F$1000,2,FALSE)</f>
        <v>Jacob Feigel</v>
      </c>
      <c r="G20" s="50" t="str">
        <f>+VLOOKUP(E20,Participants!$A$1:$F$1000,4,FALSE)</f>
        <v>BFS</v>
      </c>
      <c r="H20" s="50" t="str">
        <f>+VLOOKUP(E20,Participants!$A$1:$F$1000,5,FALSE)</f>
        <v>M</v>
      </c>
      <c r="I20" s="50">
        <f>+VLOOKUP(E20,Participants!$A$1:$F$1000,3,FALSE)</f>
        <v>3</v>
      </c>
      <c r="J20" s="50" t="str">
        <f>+VLOOKUP(E20,Participants!$A$1:$G$1000,7,FALSE)</f>
        <v>DEV BOYS</v>
      </c>
      <c r="K20" s="75" t="s">
        <v>1283</v>
      </c>
      <c r="L20" s="50">
        <v>2</v>
      </c>
      <c r="M20" s="50">
        <v>8</v>
      </c>
      <c r="N20" s="72" t="str">
        <f t="shared" si="0"/>
        <v>DEV BOYS</v>
      </c>
      <c r="O20" s="72"/>
      <c r="P20" s="77"/>
      <c r="Q20" s="77" t="e">
        <f>+VLOOKUP(P20,Participants!$A$1:$F$366,2,FALSE)</f>
        <v>#N/A</v>
      </c>
      <c r="R20" s="77"/>
      <c r="S20" s="77" t="e">
        <f>+VLOOKUP(R20,Participants!$A$1:$F$366,2,FALSE)</f>
        <v>#N/A</v>
      </c>
      <c r="T20" s="77"/>
      <c r="U20" s="77" t="e">
        <f>+VLOOKUP(T20,Participants!$A$1:$F$366,2,FALSE)</f>
        <v>#N/A</v>
      </c>
      <c r="V20" s="77"/>
      <c r="W20" s="77" t="e">
        <f>+VLOOKUP(V20,Participants!$A$1:$F$366,2,FALSE)</f>
        <v>#N/A</v>
      </c>
    </row>
    <row r="21" spans="1:25" ht="14.25" customHeight="1">
      <c r="A21" s="72"/>
      <c r="B21" s="96" t="s">
        <v>718</v>
      </c>
      <c r="C21" s="97">
        <v>3</v>
      </c>
      <c r="D21" s="97">
        <v>4</v>
      </c>
      <c r="E21" s="49">
        <v>460</v>
      </c>
      <c r="F21" s="50" t="str">
        <f>+VLOOKUP(E21,Participants!$A$1:$F$1000,2,FALSE)</f>
        <v>Ashton Barrett</v>
      </c>
      <c r="G21" s="50" t="str">
        <f>+VLOOKUP(E21,Participants!$A$1:$F$1000,4,FALSE)</f>
        <v>STT</v>
      </c>
      <c r="H21" s="50" t="str">
        <f>+VLOOKUP(E21,Participants!$A$1:$F$1000,5,FALSE)</f>
        <v>M</v>
      </c>
      <c r="I21" s="50">
        <f>+VLOOKUP(E21,Participants!$A$1:$F$1000,3,FALSE)</f>
        <v>1</v>
      </c>
      <c r="J21" s="50" t="str">
        <f>+VLOOKUP(E21,Participants!$A$1:$G$1000,7,FALSE)</f>
        <v>DEV BOYS</v>
      </c>
      <c r="K21" s="75" t="s">
        <v>1284</v>
      </c>
      <c r="L21" s="50">
        <v>3</v>
      </c>
      <c r="M21" s="50">
        <v>6</v>
      </c>
      <c r="N21" s="72" t="str">
        <f t="shared" si="0"/>
        <v>DEV BOYS</v>
      </c>
      <c r="O21" s="72"/>
      <c r="P21" s="77"/>
      <c r="Q21" s="77" t="e">
        <f>+VLOOKUP(P21,Participants!$A$1:$F$366,2,FALSE)</f>
        <v>#N/A</v>
      </c>
      <c r="R21" s="77"/>
      <c r="S21" s="77" t="e">
        <f>+VLOOKUP(R21,Participants!$A$1:$F$366,2,FALSE)</f>
        <v>#N/A</v>
      </c>
      <c r="T21" s="77"/>
      <c r="U21" s="77" t="e">
        <f>+VLOOKUP(T21,Participants!$A$1:$F$366,2,FALSE)</f>
        <v>#N/A</v>
      </c>
      <c r="V21" s="77"/>
      <c r="W21" s="77" t="e">
        <f>+VLOOKUP(V21,Participants!$A$1:$F$366,2,FALSE)</f>
        <v>#N/A</v>
      </c>
    </row>
    <row r="22" spans="1:25" ht="14.25" customHeight="1">
      <c r="A22" s="72"/>
      <c r="B22" s="96" t="s">
        <v>718</v>
      </c>
      <c r="C22" s="97">
        <v>3</v>
      </c>
      <c r="D22" s="97">
        <v>5</v>
      </c>
      <c r="E22" s="51">
        <v>895</v>
      </c>
      <c r="F22" s="50" t="str">
        <f>+VLOOKUP(E22,Participants!$A$1:$F$1000,2,FALSE)</f>
        <v>Liller Jacob</v>
      </c>
      <c r="G22" s="50" t="str">
        <f>+VLOOKUP(E22,Participants!$A$1:$F$1000,4,FALSE)</f>
        <v>SSPP</v>
      </c>
      <c r="H22" s="50" t="str">
        <f>+VLOOKUP(E22,Participants!$A$1:$F$1000,5,FALSE)</f>
        <v>M</v>
      </c>
      <c r="I22" s="50">
        <f>+VLOOKUP(E22,Participants!$A$1:$F$1000,3,FALSE)</f>
        <v>4</v>
      </c>
      <c r="J22" s="50" t="str">
        <f>+VLOOKUP(E22,Participants!$A$1:$G$1000,7,FALSE)</f>
        <v>DEV BOYS</v>
      </c>
      <c r="K22" s="75" t="s">
        <v>1285</v>
      </c>
      <c r="L22" s="50">
        <v>4</v>
      </c>
      <c r="M22" s="50">
        <v>5</v>
      </c>
      <c r="N22" s="72" t="str">
        <f t="shared" si="0"/>
        <v>DEV BOYS</v>
      </c>
      <c r="O22" s="72"/>
      <c r="P22" s="77"/>
      <c r="Q22" s="77" t="e">
        <f>+VLOOKUP(P22,Participants!$A$1:$F$366,2,FALSE)</f>
        <v>#N/A</v>
      </c>
      <c r="R22" s="77"/>
      <c r="S22" s="77" t="e">
        <f>+VLOOKUP(R22,Participants!$A$1:$F$366,2,FALSE)</f>
        <v>#N/A</v>
      </c>
      <c r="T22" s="77"/>
      <c r="U22" s="77" t="e">
        <f>+VLOOKUP(T22,Participants!$A$1:$F$366,2,FALSE)</f>
        <v>#N/A</v>
      </c>
      <c r="V22" s="77"/>
      <c r="W22" s="77" t="e">
        <f>+VLOOKUP(V22,Participants!$A$1:$F$366,2,FALSE)</f>
        <v>#N/A</v>
      </c>
    </row>
    <row r="23" spans="1:25" ht="14.25" customHeight="1">
      <c r="A23" s="72"/>
      <c r="B23" s="96" t="s">
        <v>718</v>
      </c>
      <c r="C23" s="97">
        <v>3</v>
      </c>
      <c r="D23" s="97">
        <v>6</v>
      </c>
      <c r="E23" s="51">
        <v>1437</v>
      </c>
      <c r="F23" s="50" t="str">
        <f>+VLOOKUP(E23,Participants!$A$1:$F$1000,2,FALSE)</f>
        <v>lucas Stewart</v>
      </c>
      <c r="G23" s="50" t="str">
        <f>+VLOOKUP(E23,Participants!$A$1:$F$1000,4,FALSE)</f>
        <v>BCS</v>
      </c>
      <c r="H23" s="50" t="str">
        <f>+VLOOKUP(E23,Participants!$A$1:$F$1000,5,FALSE)</f>
        <v>M</v>
      </c>
      <c r="I23" s="50">
        <f>+VLOOKUP(E23,Participants!$A$1:$F$1000,3,FALSE)</f>
        <v>3</v>
      </c>
      <c r="J23" s="50" t="str">
        <f>+VLOOKUP(E23,Participants!$A$1:$G$1000,7,FALSE)</f>
        <v>DEV BOYS</v>
      </c>
      <c r="K23" s="75" t="s">
        <v>1286</v>
      </c>
      <c r="L23" s="50">
        <v>5</v>
      </c>
      <c r="M23" s="50">
        <v>4</v>
      </c>
      <c r="N23" s="72" t="str">
        <f t="shared" si="0"/>
        <v>DEV BOYS</v>
      </c>
      <c r="O23" s="72"/>
      <c r="P23" s="77"/>
      <c r="Q23" s="77" t="e">
        <f>+VLOOKUP(P23,Participants!$A$1:$F$366,2,FALSE)</f>
        <v>#N/A</v>
      </c>
      <c r="R23" s="77"/>
      <c r="S23" s="77" t="e">
        <f>+VLOOKUP(R23,Participants!$A$1:$F$366,2,FALSE)</f>
        <v>#N/A</v>
      </c>
      <c r="T23" s="77"/>
      <c r="U23" s="77" t="e">
        <f>+VLOOKUP(T23,Participants!$A$1:$F$366,2,FALSE)</f>
        <v>#N/A</v>
      </c>
      <c r="V23" s="77"/>
      <c r="W23" s="77" t="e">
        <f>+VLOOKUP(V23,Participants!$A$1:$F$366,2,FALSE)</f>
        <v>#N/A</v>
      </c>
    </row>
    <row r="24" spans="1:25" ht="14.25" customHeight="1">
      <c r="A24" s="72"/>
      <c r="B24" s="96" t="s">
        <v>718</v>
      </c>
      <c r="C24" s="97">
        <v>3</v>
      </c>
      <c r="D24" s="97">
        <v>3</v>
      </c>
      <c r="E24" s="49">
        <v>556</v>
      </c>
      <c r="F24" s="50" t="str">
        <f>+VLOOKUP(E24,Participants!$A$1:$F$1000,2,FALSE)</f>
        <v>Isaac White</v>
      </c>
      <c r="G24" s="50" t="str">
        <f>+VLOOKUP(E24,Participants!$A$1:$F$1000,4,FALSE)</f>
        <v>BFS</v>
      </c>
      <c r="H24" s="50" t="str">
        <f>+VLOOKUP(E24,Participants!$A$1:$F$1000,5,FALSE)</f>
        <v>M</v>
      </c>
      <c r="I24" s="50">
        <f>+VLOOKUP(E24,Participants!$A$1:$F$1000,3,FALSE)</f>
        <v>1</v>
      </c>
      <c r="J24" s="50" t="str">
        <f>+VLOOKUP(E24,Participants!$A$1:$G$1000,7,FALSE)</f>
        <v>DEV BOYS</v>
      </c>
      <c r="K24" s="75" t="s">
        <v>1287</v>
      </c>
      <c r="L24" s="50">
        <v>6</v>
      </c>
      <c r="M24" s="50"/>
      <c r="N24" s="72" t="str">
        <f t="shared" si="0"/>
        <v>DEV BOYS</v>
      </c>
      <c r="O24" s="72"/>
      <c r="P24" s="77"/>
      <c r="Q24" s="77" t="e">
        <f>+VLOOKUP(P24,Participants!$A$1:$F$366,2,FALSE)</f>
        <v>#N/A</v>
      </c>
      <c r="R24" s="77"/>
      <c r="S24" s="77" t="e">
        <f>+VLOOKUP(R24,Participants!$A$1:$F$366,2,FALSE)</f>
        <v>#N/A</v>
      </c>
      <c r="T24" s="77"/>
      <c r="U24" s="77" t="e">
        <f>+VLOOKUP(T24,Participants!$A$1:$F$366,2,FALSE)</f>
        <v>#N/A</v>
      </c>
      <c r="V24" s="77"/>
      <c r="W24" s="77" t="e">
        <f>+VLOOKUP(V24,Participants!$A$1:$F$366,2,FALSE)</f>
        <v>#N/A</v>
      </c>
    </row>
    <row r="25" spans="1:25" ht="14.25" customHeight="1">
      <c r="A25" s="72"/>
      <c r="B25" s="96" t="s">
        <v>718</v>
      </c>
      <c r="C25" s="97">
        <v>3</v>
      </c>
      <c r="D25" s="97">
        <v>7</v>
      </c>
      <c r="E25" s="48"/>
      <c r="F25" s="50" t="e">
        <f>+VLOOKUP(E25,Participants!$A$1:$F$1000,2,FALSE)</f>
        <v>#N/A</v>
      </c>
      <c r="G25" s="50" t="e">
        <f>+VLOOKUP(E25,Participants!$A$1:$F$1000,4,FALSE)</f>
        <v>#N/A</v>
      </c>
      <c r="H25" s="50" t="e">
        <f>+VLOOKUP(E25,Participants!$A$1:$F$1000,5,FALSE)</f>
        <v>#N/A</v>
      </c>
      <c r="I25" s="50" t="e">
        <f>+VLOOKUP(E25,Participants!$A$1:$F$1000,3,FALSE)</f>
        <v>#N/A</v>
      </c>
      <c r="J25" s="50" t="e">
        <f>+VLOOKUP(E25,Participants!$A$1:$G$1000,7,FALSE)</f>
        <v>#N/A</v>
      </c>
      <c r="K25" s="75"/>
      <c r="L25" s="50"/>
      <c r="M25" s="50"/>
      <c r="N25" s="72" t="e">
        <f t="shared" si="0"/>
        <v>#N/A</v>
      </c>
      <c r="O25" s="72"/>
      <c r="P25" s="77"/>
      <c r="Q25" s="77" t="e">
        <f>+VLOOKUP(P25,Participants!$A$1:$F$366,2,FALSE)</f>
        <v>#N/A</v>
      </c>
      <c r="R25" s="77"/>
      <c r="S25" s="77" t="e">
        <f>+VLOOKUP(R25,Participants!$A$1:$F$366,2,FALSE)</f>
        <v>#N/A</v>
      </c>
      <c r="T25" s="77"/>
      <c r="U25" s="77" t="e">
        <f>+VLOOKUP(T25,Participants!$A$1:$F$366,2,FALSE)</f>
        <v>#N/A</v>
      </c>
      <c r="V25" s="77"/>
      <c r="W25" s="77" t="e">
        <f>+VLOOKUP(V25,Participants!$A$1:$F$366,2,FALSE)</f>
        <v>#N/A</v>
      </c>
    </row>
    <row r="26" spans="1:25" ht="14.25" customHeight="1">
      <c r="A26" s="72"/>
      <c r="B26" s="96" t="s">
        <v>718</v>
      </c>
      <c r="C26" s="97">
        <v>3</v>
      </c>
      <c r="D26" s="97">
        <v>8</v>
      </c>
      <c r="E26" s="48"/>
      <c r="F26" s="50" t="e">
        <f>+VLOOKUP(E26,Participants!$A$1:$F$1000,2,FALSE)</f>
        <v>#N/A</v>
      </c>
      <c r="G26" s="50" t="e">
        <f>+VLOOKUP(E26,Participants!$A$1:$F$1000,4,FALSE)</f>
        <v>#N/A</v>
      </c>
      <c r="H26" s="50" t="e">
        <f>+VLOOKUP(E26,Participants!$A$1:$F$1000,5,FALSE)</f>
        <v>#N/A</v>
      </c>
      <c r="I26" s="50" t="e">
        <f>+VLOOKUP(E26,Participants!$A$1:$F$1000,3,FALSE)</f>
        <v>#N/A</v>
      </c>
      <c r="J26" s="50" t="e">
        <f>+VLOOKUP(E26,Participants!$A$1:$G$1000,7,FALSE)</f>
        <v>#N/A</v>
      </c>
      <c r="K26" s="75"/>
      <c r="L26" s="50"/>
      <c r="M26" s="50"/>
      <c r="N26" s="72" t="e">
        <f t="shared" si="0"/>
        <v>#N/A</v>
      </c>
      <c r="O26" s="72"/>
      <c r="P26" s="77"/>
      <c r="Q26" s="77" t="e">
        <f>+VLOOKUP(P26,Participants!$A$1:$F$366,2,FALSE)</f>
        <v>#N/A</v>
      </c>
      <c r="R26" s="77"/>
      <c r="S26" s="77" t="e">
        <f>+VLOOKUP(R26,Participants!$A$1:$F$366,2,FALSE)</f>
        <v>#N/A</v>
      </c>
      <c r="T26" s="77"/>
      <c r="U26" s="77" t="e">
        <f>+VLOOKUP(T26,Participants!$A$1:$F$366,2,FALSE)</f>
        <v>#N/A</v>
      </c>
      <c r="V26" s="77"/>
      <c r="W26" s="77" t="e">
        <f>+VLOOKUP(V26,Participants!$A$1:$F$366,2,FALSE)</f>
        <v>#N/A</v>
      </c>
    </row>
    <row r="27" spans="1:25" ht="14.25" customHeight="1">
      <c r="B27" s="93" t="s">
        <v>718</v>
      </c>
      <c r="C27" s="98">
        <v>4</v>
      </c>
      <c r="D27" s="98">
        <v>1</v>
      </c>
      <c r="E27" s="49">
        <v>1053</v>
      </c>
      <c r="F27" s="50" t="str">
        <f>+VLOOKUP(E27,Participants!$A$1:$F$1000,2,FALSE)</f>
        <v>Dominic Verdi</v>
      </c>
      <c r="G27" s="50" t="str">
        <f>+VLOOKUP(E27,Participants!$A$1:$F$1000,4,FALSE)</f>
        <v>KIL</v>
      </c>
      <c r="H27" s="50" t="str">
        <f>+VLOOKUP(E27,Participants!$A$1:$F$1000,5,FALSE)</f>
        <v>M</v>
      </c>
      <c r="I27" s="50">
        <f>+VLOOKUP(E27,Participants!$A$1:$F$1000,3,FALSE)</f>
        <v>6</v>
      </c>
      <c r="J27" s="50" t="str">
        <f>+VLOOKUP(E27,Participants!$A$1:$G$1000,7,FALSE)</f>
        <v>JV BOYS</v>
      </c>
      <c r="K27" s="163" t="s">
        <v>1297</v>
      </c>
      <c r="L27" s="50">
        <v>1</v>
      </c>
      <c r="M27" s="50">
        <v>10</v>
      </c>
      <c r="N27" s="61" t="str">
        <f t="shared" si="0"/>
        <v>JV BOYS</v>
      </c>
      <c r="O27" s="61"/>
      <c r="P27" s="82"/>
      <c r="Q27" s="82" t="e">
        <f>+VLOOKUP(P27,Participants!$A$1:$F$366,2,FALSE)</f>
        <v>#N/A</v>
      </c>
      <c r="R27" s="82"/>
      <c r="S27" s="82" t="e">
        <f>+VLOOKUP(R27,Participants!$A$1:$F$366,2,FALSE)</f>
        <v>#N/A</v>
      </c>
      <c r="T27" s="82"/>
      <c r="U27" s="82" t="e">
        <f>+VLOOKUP(T27,Participants!$A$1:$F$366,2,FALSE)</f>
        <v>#N/A</v>
      </c>
      <c r="V27" s="82"/>
      <c r="W27" s="82" t="e">
        <f>+VLOOKUP(V27,Participants!$A$1:$F$366,2,FALSE)</f>
        <v>#N/A</v>
      </c>
    </row>
    <row r="28" spans="1:25" ht="14.25" customHeight="1">
      <c r="A28" s="61"/>
      <c r="B28" s="93" t="s">
        <v>718</v>
      </c>
      <c r="C28" s="98">
        <v>4</v>
      </c>
      <c r="D28" s="98">
        <v>2</v>
      </c>
      <c r="E28" s="49">
        <v>1449</v>
      </c>
      <c r="F28" s="50" t="str">
        <f>+VLOOKUP(E28,Participants!$A$1:$F$1000,2,FALSE)</f>
        <v>Wyatt Adley</v>
      </c>
      <c r="G28" s="50" t="str">
        <f>+VLOOKUP(E28,Participants!$A$1:$F$1000,4,FALSE)</f>
        <v>BCS</v>
      </c>
      <c r="H28" s="50" t="str">
        <f>+VLOOKUP(E28,Participants!$A$1:$F$1000,5,FALSE)</f>
        <v>M</v>
      </c>
      <c r="I28" s="50">
        <f>+VLOOKUP(E28,Participants!$A$1:$F$1000,3,FALSE)</f>
        <v>5</v>
      </c>
      <c r="J28" s="50" t="str">
        <f>+VLOOKUP(E28,Participants!$A$1:$G$1000,7,FALSE)</f>
        <v>JV BOYS</v>
      </c>
      <c r="K28" s="163" t="s">
        <v>1298</v>
      </c>
      <c r="L28" s="50">
        <v>2</v>
      </c>
      <c r="M28" s="50">
        <v>8</v>
      </c>
      <c r="N28" s="61" t="str">
        <f t="shared" si="0"/>
        <v>JV BOYS</v>
      </c>
      <c r="O28" s="61"/>
      <c r="P28" s="82"/>
      <c r="Q28" s="82" t="e">
        <f>+VLOOKUP(P28,Participants!$A$1:$F$366,2,FALSE)</f>
        <v>#N/A</v>
      </c>
      <c r="R28" s="82"/>
      <c r="S28" s="82" t="e">
        <f>+VLOOKUP(R28,Participants!$A$1:$F$366,2,FALSE)</f>
        <v>#N/A</v>
      </c>
      <c r="T28" s="82"/>
      <c r="U28" s="82" t="e">
        <f>+VLOOKUP(T28,Participants!$A$1:$F$366,2,FALSE)</f>
        <v>#N/A</v>
      </c>
      <c r="V28" s="82"/>
      <c r="W28" s="82" t="e">
        <f>+VLOOKUP(V28,Participants!$A$1:$F$366,2,FALSE)</f>
        <v>#N/A</v>
      </c>
    </row>
    <row r="29" spans="1:25" ht="14.25" customHeight="1">
      <c r="A29" s="61"/>
      <c r="B29" s="93" t="s">
        <v>718</v>
      </c>
      <c r="C29" s="98">
        <v>4</v>
      </c>
      <c r="D29" s="98">
        <v>3</v>
      </c>
      <c r="E29" s="49">
        <v>417</v>
      </c>
      <c r="F29" s="50" t="str">
        <f>+VLOOKUP(E29,Participants!$A$1:$F$1000,2,FALSE)</f>
        <v>Beau Peterson</v>
      </c>
      <c r="G29" s="50" t="str">
        <f>+VLOOKUP(E29,Participants!$A$1:$F$1000,4,FALSE)</f>
        <v>STT</v>
      </c>
      <c r="H29" s="50" t="str">
        <f>+VLOOKUP(E29,Participants!$A$1:$F$1000,5,FALSE)</f>
        <v>M</v>
      </c>
      <c r="I29" s="50">
        <f>+VLOOKUP(E29,Participants!$A$1:$F$1000,3,FALSE)</f>
        <v>5</v>
      </c>
      <c r="J29" s="50" t="str">
        <f>+VLOOKUP(E29,Participants!$A$1:$G$1000,7,FALSE)</f>
        <v>JV BOYS</v>
      </c>
      <c r="K29" s="163" t="s">
        <v>1299</v>
      </c>
      <c r="L29" s="50">
        <v>3</v>
      </c>
      <c r="M29" s="50">
        <v>6</v>
      </c>
      <c r="N29" s="61" t="str">
        <f t="shared" si="0"/>
        <v>JV BOYS</v>
      </c>
      <c r="O29" s="61"/>
      <c r="P29" s="82"/>
      <c r="Q29" s="82" t="e">
        <f>+VLOOKUP(P29,Participants!$A$1:$F$366,2,FALSE)</f>
        <v>#N/A</v>
      </c>
      <c r="R29" s="82"/>
      <c r="S29" s="82" t="e">
        <f>+VLOOKUP(R29,Participants!$A$1:$F$366,2,FALSE)</f>
        <v>#N/A</v>
      </c>
      <c r="T29" s="82"/>
      <c r="U29" s="82" t="e">
        <f>+VLOOKUP(T29,Participants!$A$1:$F$366,2,FALSE)</f>
        <v>#N/A</v>
      </c>
      <c r="V29" s="82"/>
      <c r="W29" s="82" t="e">
        <f>+VLOOKUP(V29,Participants!$A$1:$F$366,2,FALSE)</f>
        <v>#N/A</v>
      </c>
    </row>
    <row r="30" spans="1:25" ht="14.25" customHeight="1">
      <c r="A30" s="61"/>
      <c r="B30" s="93" t="s">
        <v>718</v>
      </c>
      <c r="C30" s="98">
        <v>4</v>
      </c>
      <c r="D30" s="98">
        <v>4</v>
      </c>
      <c r="E30" s="51">
        <v>594</v>
      </c>
      <c r="F30" s="50" t="str">
        <f>+VLOOKUP(E30,Participants!$A$1:$F$1000,2,FALSE)</f>
        <v>Isaiah Thomas</v>
      </c>
      <c r="G30" s="50" t="str">
        <f>+VLOOKUP(E30,Participants!$A$1:$F$1000,4,FALSE)</f>
        <v>BFS</v>
      </c>
      <c r="H30" s="50" t="str">
        <f>+VLOOKUP(E30,Participants!$A$1:$F$1000,5,FALSE)</f>
        <v>M</v>
      </c>
      <c r="I30" s="50">
        <f>+VLOOKUP(E30,Participants!$A$1:$F$1000,3,FALSE)</f>
        <v>5</v>
      </c>
      <c r="J30" s="50" t="str">
        <f>+VLOOKUP(E30,Participants!$A$1:$G$1000,7,FALSE)</f>
        <v>JV BOYS</v>
      </c>
      <c r="K30" s="163" t="s">
        <v>1300</v>
      </c>
      <c r="L30" s="50">
        <v>4</v>
      </c>
      <c r="M30" s="50">
        <v>5</v>
      </c>
      <c r="N30" s="61" t="str">
        <f t="shared" si="0"/>
        <v>JV BOYS</v>
      </c>
      <c r="O30" s="61"/>
      <c r="P30" s="82"/>
      <c r="Q30" s="82" t="e">
        <f>+VLOOKUP(P30,Participants!$A$1:$F$366,2,FALSE)</f>
        <v>#N/A</v>
      </c>
      <c r="R30" s="82"/>
      <c r="S30" s="82" t="e">
        <f>+VLOOKUP(R30,Participants!$A$1:$F$366,2,FALSE)</f>
        <v>#N/A</v>
      </c>
      <c r="T30" s="82"/>
      <c r="U30" s="82" t="e">
        <f>+VLOOKUP(T30,Participants!$A$1:$F$366,2,FALSE)</f>
        <v>#N/A</v>
      </c>
      <c r="V30" s="82"/>
      <c r="W30" s="82" t="e">
        <f>+VLOOKUP(V30,Participants!$A$1:$F$366,2,FALSE)</f>
        <v>#N/A</v>
      </c>
    </row>
    <row r="31" spans="1:25" ht="14.25" customHeight="1">
      <c r="A31" s="61"/>
      <c r="B31" s="93" t="s">
        <v>718</v>
      </c>
      <c r="C31" s="98">
        <v>4</v>
      </c>
      <c r="D31" s="98">
        <v>5</v>
      </c>
      <c r="E31" s="49">
        <v>182</v>
      </c>
      <c r="F31" s="50" t="str">
        <f>+VLOOKUP(E31,Participants!$A$1:$F$1000,2,FALSE)</f>
        <v>Daniel D'Alo</v>
      </c>
      <c r="G31" s="50" t="str">
        <f>+VLOOKUP(E31,Participants!$A$1:$F$1000,4,FALSE)</f>
        <v>AMA</v>
      </c>
      <c r="H31" s="50" t="str">
        <f>+VLOOKUP(E31,Participants!$A$1:$F$1000,5,FALSE)</f>
        <v>M</v>
      </c>
      <c r="I31" s="50">
        <f>+VLOOKUP(E31,Participants!$A$1:$F$1000,3,FALSE)</f>
        <v>5</v>
      </c>
      <c r="J31" s="50" t="str">
        <f>+VLOOKUP(E31,Participants!$A$1:$G$1000,7,FALSE)</f>
        <v>JV BOYS</v>
      </c>
      <c r="K31" s="163" t="s">
        <v>1301</v>
      </c>
      <c r="L31" s="50">
        <v>5</v>
      </c>
      <c r="M31" s="50">
        <v>4</v>
      </c>
      <c r="N31" s="61" t="str">
        <f t="shared" si="0"/>
        <v>JV BOYS</v>
      </c>
      <c r="O31" s="61"/>
      <c r="P31" s="82"/>
      <c r="Q31" s="82" t="e">
        <f>+VLOOKUP(P31,Participants!$A$1:$F$366,2,FALSE)</f>
        <v>#N/A</v>
      </c>
      <c r="R31" s="82"/>
      <c r="S31" s="82" t="e">
        <f>+VLOOKUP(R31,Participants!$A$1:$F$366,2,FALSE)</f>
        <v>#N/A</v>
      </c>
      <c r="T31" s="82"/>
      <c r="U31" s="82" t="e">
        <f>+VLOOKUP(T31,Participants!$A$1:$F$366,2,FALSE)</f>
        <v>#N/A</v>
      </c>
      <c r="V31" s="82"/>
      <c r="W31" s="82" t="e">
        <f>+VLOOKUP(V31,Participants!$A$1:$F$366,2,FALSE)</f>
        <v>#N/A</v>
      </c>
    </row>
    <row r="32" spans="1:25" ht="14.25" customHeight="1">
      <c r="A32" s="61"/>
      <c r="B32" s="93"/>
      <c r="C32" s="98"/>
      <c r="D32" s="98"/>
      <c r="E32" s="49"/>
      <c r="F32" s="50"/>
      <c r="G32" s="50"/>
      <c r="H32" s="50"/>
      <c r="I32" s="50"/>
      <c r="J32" s="50"/>
      <c r="K32" s="163"/>
      <c r="L32" s="50"/>
      <c r="M32" s="50"/>
      <c r="N32" s="61"/>
      <c r="O32" s="61"/>
      <c r="P32" s="82"/>
      <c r="Q32" s="82"/>
      <c r="R32" s="82"/>
      <c r="S32" s="82"/>
      <c r="T32" s="82"/>
      <c r="U32" s="82"/>
      <c r="V32" s="82"/>
      <c r="W32" s="82"/>
    </row>
    <row r="33" spans="1:23" ht="14.25" customHeight="1">
      <c r="A33" s="61"/>
      <c r="B33" s="93" t="s">
        <v>718</v>
      </c>
      <c r="C33" s="98">
        <v>4</v>
      </c>
      <c r="D33" s="98">
        <v>6</v>
      </c>
      <c r="E33" s="53">
        <v>1031</v>
      </c>
      <c r="F33" s="50" t="str">
        <f>+VLOOKUP(E33,Participants!$A$1:$F$1000,2,FALSE)</f>
        <v>Evangeline Offi</v>
      </c>
      <c r="G33" s="50" t="str">
        <f>+VLOOKUP(E33,Participants!$A$1:$F$1000,4,FALSE)</f>
        <v>KIL</v>
      </c>
      <c r="H33" s="50" t="str">
        <f>+VLOOKUP(E33,Participants!$A$1:$F$1000,5,FALSE)</f>
        <v xml:space="preserve">F </v>
      </c>
      <c r="I33" s="50">
        <f>+VLOOKUP(E33,Participants!$A$1:$F$1000,3,FALSE)</f>
        <v>5</v>
      </c>
      <c r="J33" s="50" t="str">
        <f>+VLOOKUP(E33,Participants!$A$1:$G$1000,7,FALSE)</f>
        <v>JV GIRLS</v>
      </c>
      <c r="K33" s="80" t="s">
        <v>1289</v>
      </c>
      <c r="L33" s="54">
        <v>1</v>
      </c>
      <c r="M33" s="54">
        <v>10</v>
      </c>
      <c r="N33" s="61" t="str">
        <f t="shared" ref="N33:N40" si="2">+J33</f>
        <v>JV GIRLS</v>
      </c>
      <c r="O33" s="61"/>
      <c r="P33" s="82"/>
      <c r="Q33" s="82" t="e">
        <f>+VLOOKUP(P33,Participants!$A$1:$F$366,2,FALSE)</f>
        <v>#N/A</v>
      </c>
      <c r="R33" s="82"/>
      <c r="S33" s="82" t="e">
        <f>+VLOOKUP(R33,Participants!$A$1:$F$366,2,FALSE)</f>
        <v>#N/A</v>
      </c>
      <c r="T33" s="82"/>
      <c r="U33" s="82" t="e">
        <f>+VLOOKUP(T33,Participants!$A$1:$F$366,2,FALSE)</f>
        <v>#N/A</v>
      </c>
      <c r="V33" s="82"/>
      <c r="W33" s="82" t="e">
        <f>+VLOOKUP(V33,Participants!$A$1:$F$366,2,FALSE)</f>
        <v>#N/A</v>
      </c>
    </row>
    <row r="34" spans="1:23" ht="14.25" customHeight="1">
      <c r="A34" s="61"/>
      <c r="B34" s="93" t="s">
        <v>718</v>
      </c>
      <c r="C34" s="98">
        <v>4</v>
      </c>
      <c r="D34" s="98">
        <v>7</v>
      </c>
      <c r="E34" s="53">
        <v>1124</v>
      </c>
      <c r="F34" s="50" t="str">
        <f>+VLOOKUP(E34,Participants!$A$1:$F$1000,2,FALSE)</f>
        <v>Claire Anthony</v>
      </c>
      <c r="G34" s="50" t="str">
        <f>+VLOOKUP(E34,Participants!$A$1:$F$1000,4,FALSE)</f>
        <v>PHA</v>
      </c>
      <c r="H34" s="50" t="str">
        <f>+VLOOKUP(E34,Participants!$A$1:$F$1000,5,FALSE)</f>
        <v xml:space="preserve">F </v>
      </c>
      <c r="I34" s="50">
        <f>+VLOOKUP(E34,Participants!$A$1:$F$1000,3,FALSE)</f>
        <v>6</v>
      </c>
      <c r="J34" s="50" t="str">
        <f>+VLOOKUP(E34,Participants!$A$1:$G$1000,7,FALSE)</f>
        <v>JV GIRLS</v>
      </c>
      <c r="K34" s="80" t="s">
        <v>1290</v>
      </c>
      <c r="L34" s="54">
        <v>2</v>
      </c>
      <c r="M34" s="54">
        <v>8</v>
      </c>
      <c r="N34" s="61" t="str">
        <f t="shared" si="2"/>
        <v>JV GIRLS</v>
      </c>
      <c r="O34" s="61"/>
      <c r="P34" s="82"/>
      <c r="Q34" s="82" t="e">
        <f>+VLOOKUP(P34,Participants!$A$1:$F$366,2,FALSE)</f>
        <v>#N/A</v>
      </c>
      <c r="R34" s="82"/>
      <c r="S34" s="82" t="e">
        <f>+VLOOKUP(R34,Participants!$A$1:$F$366,2,FALSE)</f>
        <v>#N/A</v>
      </c>
      <c r="T34" s="82"/>
      <c r="U34" s="82" t="e">
        <f>+VLOOKUP(T34,Participants!$A$1:$F$366,2,FALSE)</f>
        <v>#N/A</v>
      </c>
      <c r="V34" s="82"/>
      <c r="W34" s="82" t="e">
        <f>+VLOOKUP(V34,Participants!$A$1:$F$366,2,FALSE)</f>
        <v>#N/A</v>
      </c>
    </row>
    <row r="35" spans="1:23" ht="14.25" customHeight="1">
      <c r="A35" s="61"/>
      <c r="B35" s="93" t="s">
        <v>718</v>
      </c>
      <c r="C35" s="98">
        <v>4</v>
      </c>
      <c r="D35" s="98">
        <v>8</v>
      </c>
      <c r="E35" s="53">
        <v>970</v>
      </c>
      <c r="F35" s="50" t="str">
        <f>+VLOOKUP(E35,Participants!$A$1:$F$1000,2,FALSE)</f>
        <v>Sara Pomietto</v>
      </c>
      <c r="G35" s="50" t="str">
        <f>+VLOOKUP(E35,Participants!$A$1:$F$1000,4,FALSE)</f>
        <v>BTA</v>
      </c>
      <c r="H35" s="50" t="str">
        <f>+VLOOKUP(E35,Participants!$A$1:$F$1000,5,FALSE)</f>
        <v>F</v>
      </c>
      <c r="I35" s="50">
        <f>+VLOOKUP(E35,Participants!$A$1:$F$1000,3,FALSE)</f>
        <v>5</v>
      </c>
      <c r="J35" s="50" t="str">
        <f>+VLOOKUP(E35,Participants!$A$1:$G$1000,7,FALSE)</f>
        <v>JV GIRLS</v>
      </c>
      <c r="K35" s="80" t="s">
        <v>1291</v>
      </c>
      <c r="L35" s="54">
        <v>3</v>
      </c>
      <c r="M35" s="54">
        <v>6</v>
      </c>
      <c r="N35" s="61" t="str">
        <f t="shared" si="2"/>
        <v>JV GIRLS</v>
      </c>
      <c r="O35" s="61"/>
      <c r="P35" s="82"/>
      <c r="Q35" s="82" t="e">
        <f>+VLOOKUP(P35,Participants!$A$1:$F$366,2,FALSE)</f>
        <v>#N/A</v>
      </c>
      <c r="R35" s="82"/>
      <c r="S35" s="82" t="e">
        <f>+VLOOKUP(R35,Participants!$A$1:$F$366,2,FALSE)</f>
        <v>#N/A</v>
      </c>
      <c r="T35" s="82"/>
      <c r="U35" s="82" t="e">
        <f>+VLOOKUP(T35,Participants!$A$1:$F$366,2,FALSE)</f>
        <v>#N/A</v>
      </c>
      <c r="V35" s="82"/>
      <c r="W35" s="82" t="e">
        <f>+VLOOKUP(V35,Participants!$A$1:$F$366,2,FALSE)</f>
        <v>#N/A</v>
      </c>
    </row>
    <row r="36" spans="1:23" ht="14.25" customHeight="1">
      <c r="A36" s="72"/>
      <c r="B36" s="96" t="s">
        <v>718</v>
      </c>
      <c r="C36" s="97">
        <v>5</v>
      </c>
      <c r="D36" s="97">
        <v>1</v>
      </c>
      <c r="E36" s="53">
        <v>973</v>
      </c>
      <c r="F36" s="50" t="str">
        <f>+VLOOKUP(E36,Participants!$A$1:$F$1000,2,FALSE)</f>
        <v>Caroline Tatar</v>
      </c>
      <c r="G36" s="50" t="str">
        <f>+VLOOKUP(E36,Participants!$A$1:$F$1000,4,FALSE)</f>
        <v>BTA</v>
      </c>
      <c r="H36" s="50" t="str">
        <f>+VLOOKUP(E36,Participants!$A$1:$F$1000,5,FALSE)</f>
        <v>F</v>
      </c>
      <c r="I36" s="50">
        <f>+VLOOKUP(E36,Participants!$A$1:$F$1000,3,FALSE)</f>
        <v>5</v>
      </c>
      <c r="J36" s="50" t="str">
        <f>+VLOOKUP(E36,Participants!$A$1:$G$1000,7,FALSE)</f>
        <v>JV GIRLS</v>
      </c>
      <c r="K36" s="162" t="s">
        <v>1292</v>
      </c>
      <c r="L36" s="54">
        <v>4</v>
      </c>
      <c r="M36" s="54" t="s">
        <v>1288</v>
      </c>
      <c r="N36" s="72" t="str">
        <f t="shared" si="2"/>
        <v>JV GIRLS</v>
      </c>
      <c r="O36" s="72"/>
      <c r="P36" s="77"/>
      <c r="Q36" s="77" t="e">
        <f>+VLOOKUP(P36,Participants!$A$1:$F$366,2,FALSE)</f>
        <v>#N/A</v>
      </c>
      <c r="R36" s="77"/>
      <c r="S36" s="77" t="e">
        <f>+VLOOKUP(R36,Participants!$A$1:$F$366,2,FALSE)</f>
        <v>#N/A</v>
      </c>
      <c r="T36" s="77"/>
      <c r="U36" s="77" t="e">
        <f>+VLOOKUP(T36,Participants!$A$1:$F$366,2,FALSE)</f>
        <v>#N/A</v>
      </c>
      <c r="V36" s="77"/>
      <c r="W36" s="77" t="e">
        <f>+VLOOKUP(V36,Participants!$A$1:$F$366,2,FALSE)</f>
        <v>#N/A</v>
      </c>
    </row>
    <row r="37" spans="1:23" ht="14.25" customHeight="1">
      <c r="A37" s="72"/>
      <c r="B37" s="96" t="s">
        <v>718</v>
      </c>
      <c r="C37" s="97">
        <v>5</v>
      </c>
      <c r="D37" s="97">
        <v>2</v>
      </c>
      <c r="E37" s="53">
        <v>419</v>
      </c>
      <c r="F37" s="50" t="str">
        <f>+VLOOKUP(E37,Participants!$A$1:$F$1000,2,FALSE)</f>
        <v>Madison Bachner</v>
      </c>
      <c r="G37" s="50" t="str">
        <f>+VLOOKUP(E37,Participants!$A$1:$F$1000,4,FALSE)</f>
        <v>STT</v>
      </c>
      <c r="H37" s="50" t="str">
        <f>+VLOOKUP(E37,Participants!$A$1:$F$1000,5,FALSE)</f>
        <v xml:space="preserve">F </v>
      </c>
      <c r="I37" s="50">
        <f>+VLOOKUP(E37,Participants!$A$1:$F$1000,3,FALSE)</f>
        <v>5</v>
      </c>
      <c r="J37" s="50" t="str">
        <f>+VLOOKUP(E37,Participants!$A$1:$G$1000,7,FALSE)</f>
        <v>JV GIRLS</v>
      </c>
      <c r="K37" s="162" t="s">
        <v>1293</v>
      </c>
      <c r="L37" s="54">
        <v>5</v>
      </c>
      <c r="M37" s="54">
        <v>5</v>
      </c>
      <c r="N37" s="72" t="str">
        <f t="shared" si="2"/>
        <v>JV GIRLS</v>
      </c>
      <c r="O37" s="72"/>
      <c r="P37" s="77"/>
      <c r="Q37" s="77" t="e">
        <f>+VLOOKUP(P37,Participants!$A$1:$F$366,2,FALSE)</f>
        <v>#N/A</v>
      </c>
      <c r="R37" s="77"/>
      <c r="S37" s="77" t="e">
        <f>+VLOOKUP(R37,Participants!$A$1:$F$366,2,FALSE)</f>
        <v>#N/A</v>
      </c>
      <c r="T37" s="77"/>
      <c r="U37" s="77" t="e">
        <f>+VLOOKUP(T37,Participants!$A$1:$F$366,2,FALSE)</f>
        <v>#N/A</v>
      </c>
      <c r="V37" s="77"/>
      <c r="W37" s="77" t="e">
        <f>+VLOOKUP(V37,Participants!$A$1:$F$366,2,FALSE)</f>
        <v>#N/A</v>
      </c>
    </row>
    <row r="38" spans="1:23" ht="14.25" customHeight="1">
      <c r="A38" s="72"/>
      <c r="B38" s="96" t="s">
        <v>718</v>
      </c>
      <c r="C38" s="97">
        <v>5</v>
      </c>
      <c r="D38" s="97">
        <v>3</v>
      </c>
      <c r="E38" s="53">
        <v>219</v>
      </c>
      <c r="F38" s="50" t="str">
        <f>+VLOOKUP(E38,Participants!$A$1:$F$1000,2,FALSE)</f>
        <v>Fiona O'Neill</v>
      </c>
      <c r="G38" s="50" t="str">
        <f>+VLOOKUP(E38,Participants!$A$1:$F$1000,4,FALSE)</f>
        <v>AMA</v>
      </c>
      <c r="H38" s="50" t="str">
        <f>+VLOOKUP(E38,Participants!$A$1:$F$1000,5,FALSE)</f>
        <v>F</v>
      </c>
      <c r="I38" s="50">
        <f>+VLOOKUP(E38,Participants!$A$1:$F$1000,3,FALSE)</f>
        <v>6</v>
      </c>
      <c r="J38" s="50" t="str">
        <f>+VLOOKUP(E38,Participants!$A$1:$G$1000,7,FALSE)</f>
        <v>JV GIRLS</v>
      </c>
      <c r="K38" s="162" t="s">
        <v>1294</v>
      </c>
      <c r="L38" s="54">
        <v>6</v>
      </c>
      <c r="M38" s="54">
        <v>4</v>
      </c>
      <c r="N38" s="72" t="str">
        <f t="shared" si="2"/>
        <v>JV GIRLS</v>
      </c>
      <c r="O38" s="72"/>
      <c r="P38" s="77"/>
      <c r="Q38" s="77" t="e">
        <f>+VLOOKUP(P38,Participants!$A$1:$F$366,2,FALSE)</f>
        <v>#N/A</v>
      </c>
      <c r="R38" s="77"/>
      <c r="S38" s="77" t="e">
        <f>+VLOOKUP(R38,Participants!$A$1:$F$366,2,FALSE)</f>
        <v>#N/A</v>
      </c>
      <c r="T38" s="77"/>
      <c r="U38" s="77" t="e">
        <f>+VLOOKUP(T38,Participants!$A$1:$F$366,2,FALSE)</f>
        <v>#N/A</v>
      </c>
      <c r="V38" s="77"/>
      <c r="W38" s="77" t="e">
        <f>+VLOOKUP(V38,Participants!$A$1:$F$366,2,FALSE)</f>
        <v>#N/A</v>
      </c>
    </row>
    <row r="39" spans="1:23" ht="14.25" customHeight="1">
      <c r="A39" s="72"/>
      <c r="B39" s="96" t="s">
        <v>718</v>
      </c>
      <c r="C39" s="97">
        <v>5</v>
      </c>
      <c r="D39" s="97">
        <v>4</v>
      </c>
      <c r="E39" s="53">
        <v>508</v>
      </c>
      <c r="F39" s="50" t="str">
        <f>+VLOOKUP(E39,Participants!$A$1:$F$1000,2,FALSE)</f>
        <v>Colleen Lee</v>
      </c>
      <c r="G39" s="50" t="str">
        <f>+VLOOKUP(E39,Participants!$A$1:$F$1000,4,FALSE)</f>
        <v>STT</v>
      </c>
      <c r="H39" s="50" t="str">
        <f>+VLOOKUP(E39,Participants!$A$1:$F$1000,5,FALSE)</f>
        <v xml:space="preserve">F </v>
      </c>
      <c r="I39" s="50">
        <f>+VLOOKUP(E39,Participants!$A$1:$F$1000,3,FALSE)</f>
        <v>6</v>
      </c>
      <c r="J39" s="50" t="str">
        <f>+VLOOKUP(E39,Participants!$A$1:$G$1000,7,FALSE)</f>
        <v>JV GIRLS</v>
      </c>
      <c r="K39" s="162" t="s">
        <v>1295</v>
      </c>
      <c r="L39" s="54">
        <v>7</v>
      </c>
      <c r="M39" s="54" t="s">
        <v>1288</v>
      </c>
      <c r="N39" s="72" t="str">
        <f t="shared" si="2"/>
        <v>JV GIRLS</v>
      </c>
      <c r="O39" s="72"/>
      <c r="P39" s="77"/>
      <c r="Q39" s="77" t="e">
        <f>+VLOOKUP(P39,Participants!$A$1:$F$366,2,FALSE)</f>
        <v>#N/A</v>
      </c>
      <c r="R39" s="77"/>
      <c r="S39" s="77" t="e">
        <f>+VLOOKUP(R39,Participants!$A$1:$F$366,2,FALSE)</f>
        <v>#N/A</v>
      </c>
      <c r="T39" s="77"/>
      <c r="U39" s="77" t="e">
        <f>+VLOOKUP(T39,Participants!$A$1:$F$366,2,FALSE)</f>
        <v>#N/A</v>
      </c>
      <c r="V39" s="77"/>
      <c r="W39" s="77" t="e">
        <f>+VLOOKUP(V39,Participants!$A$1:$F$366,2,FALSE)</f>
        <v>#N/A</v>
      </c>
    </row>
    <row r="40" spans="1:23" ht="14.25" customHeight="1">
      <c r="A40" s="72"/>
      <c r="B40" s="96" t="s">
        <v>718</v>
      </c>
      <c r="C40" s="97">
        <v>5</v>
      </c>
      <c r="D40" s="97">
        <v>5</v>
      </c>
      <c r="E40" s="53">
        <v>585</v>
      </c>
      <c r="F40" s="50" t="str">
        <f>+VLOOKUP(E40,Participants!$A$1:$F$1000,2,FALSE)</f>
        <v>Catarina Perri</v>
      </c>
      <c r="G40" s="50" t="str">
        <f>+VLOOKUP(E40,Participants!$A$1:$F$1000,4,FALSE)</f>
        <v>BFS</v>
      </c>
      <c r="H40" s="50" t="str">
        <f>+VLOOKUP(E40,Participants!$A$1:$F$1000,5,FALSE)</f>
        <v>F</v>
      </c>
      <c r="I40" s="50">
        <f>+VLOOKUP(E40,Participants!$A$1:$F$1000,3,FALSE)</f>
        <v>6</v>
      </c>
      <c r="J40" s="50" t="str">
        <f>+VLOOKUP(E40,Participants!$A$1:$G$1000,7,FALSE)</f>
        <v>JV GIRLS</v>
      </c>
      <c r="K40" s="162" t="s">
        <v>1296</v>
      </c>
      <c r="L40" s="54">
        <v>8</v>
      </c>
      <c r="M40" s="54">
        <v>3</v>
      </c>
      <c r="N40" s="72" t="str">
        <f t="shared" si="2"/>
        <v>JV GIRLS</v>
      </c>
      <c r="O40" s="72"/>
      <c r="P40" s="77"/>
      <c r="Q40" s="77" t="e">
        <f>+VLOOKUP(P40,Participants!$A$1:$F$366,2,FALSE)</f>
        <v>#N/A</v>
      </c>
      <c r="R40" s="77"/>
      <c r="S40" s="77" t="e">
        <f>+VLOOKUP(R40,Participants!$A$1:$F$366,2,FALSE)</f>
        <v>#N/A</v>
      </c>
      <c r="T40" s="77"/>
      <c r="U40" s="77" t="e">
        <f>+VLOOKUP(T40,Participants!$A$1:$F$366,2,FALSE)</f>
        <v>#N/A</v>
      </c>
      <c r="V40" s="77"/>
      <c r="W40" s="77" t="e">
        <f>+VLOOKUP(V40,Participants!$A$1:$F$366,2,FALSE)</f>
        <v>#N/A</v>
      </c>
    </row>
    <row r="41" spans="1:23" ht="14.25" customHeight="1">
      <c r="A41" s="166"/>
      <c r="B41" s="167"/>
      <c r="C41" s="97"/>
      <c r="D41" s="97"/>
      <c r="E41" s="53"/>
      <c r="F41" s="50"/>
      <c r="G41" s="50"/>
      <c r="H41" s="50"/>
      <c r="I41" s="50"/>
      <c r="J41" s="50"/>
      <c r="K41" s="80"/>
      <c r="L41" s="54"/>
      <c r="M41" s="54"/>
      <c r="N41" s="166"/>
      <c r="O41" s="166"/>
      <c r="P41" s="77"/>
      <c r="Q41" s="77"/>
      <c r="R41" s="77"/>
      <c r="S41" s="77"/>
      <c r="T41" s="77"/>
      <c r="U41" s="77"/>
      <c r="V41" s="77"/>
      <c r="W41" s="77"/>
    </row>
    <row r="42" spans="1:23" ht="14.25" customHeight="1">
      <c r="A42" s="72"/>
      <c r="B42" s="96" t="s">
        <v>718</v>
      </c>
      <c r="C42" s="97">
        <v>5</v>
      </c>
      <c r="D42" s="97">
        <v>6</v>
      </c>
      <c r="E42" s="49">
        <v>615</v>
      </c>
      <c r="F42" s="50" t="str">
        <f>+VLOOKUP(E42,Participants!$A$1:$F$1000,2,FALSE)</f>
        <v>Justin Peoples</v>
      </c>
      <c r="G42" s="50" t="str">
        <f>+VLOOKUP(E42,Participants!$A$1:$F$1000,4,FALSE)</f>
        <v>BFS</v>
      </c>
      <c r="H42" s="50" t="str">
        <f>+VLOOKUP(E42,Participants!$A$1:$F$1000,5,FALSE)</f>
        <v>M</v>
      </c>
      <c r="I42" s="50">
        <f>+VLOOKUP(E42,Participants!$A$1:$F$1000,3,FALSE)</f>
        <v>8</v>
      </c>
      <c r="J42" s="50" t="str">
        <f>+VLOOKUP(E42,Participants!$A$1:$G$1000,7,FALSE)</f>
        <v>VARSITY BOYS</v>
      </c>
      <c r="K42" s="75">
        <v>54.7</v>
      </c>
      <c r="L42" s="50">
        <v>1</v>
      </c>
      <c r="M42" s="50">
        <v>10</v>
      </c>
      <c r="N42" s="72" t="str">
        <f t="shared" si="0"/>
        <v>VARSITY BOYS</v>
      </c>
      <c r="O42" s="72"/>
      <c r="P42" s="77"/>
      <c r="Q42" s="77" t="e">
        <f>+VLOOKUP(P42,Participants!$A$1:$F$366,2,FALSE)</f>
        <v>#N/A</v>
      </c>
      <c r="R42" s="77"/>
      <c r="S42" s="77" t="e">
        <f>+VLOOKUP(R42,Participants!$A$1:$F$366,2,FALSE)</f>
        <v>#N/A</v>
      </c>
      <c r="T42" s="77"/>
      <c r="U42" s="77" t="e">
        <f>+VLOOKUP(T42,Participants!$A$1:$F$366,2,FALSE)</f>
        <v>#N/A</v>
      </c>
      <c r="V42" s="77"/>
      <c r="W42" s="77" t="e">
        <f>+VLOOKUP(V42,Participants!$A$1:$F$366,2,FALSE)</f>
        <v>#N/A</v>
      </c>
    </row>
    <row r="43" spans="1:23" ht="14.25" customHeight="1">
      <c r="A43" s="72"/>
      <c r="B43" s="96" t="s">
        <v>718</v>
      </c>
      <c r="C43" s="97">
        <v>5</v>
      </c>
      <c r="D43" s="97">
        <v>7</v>
      </c>
      <c r="E43" s="49">
        <v>1086</v>
      </c>
      <c r="F43" s="50" t="str">
        <f>+VLOOKUP(E43,Participants!$A$1:$F$1000,2,FALSE)</f>
        <v>Owen McKernan</v>
      </c>
      <c r="G43" s="50" t="str">
        <f>+VLOOKUP(E43,Participants!$A$1:$F$1000,4,FALSE)</f>
        <v>KIL</v>
      </c>
      <c r="H43" s="50" t="str">
        <f>+VLOOKUP(E43,Participants!$A$1:$F$1000,5,FALSE)</f>
        <v>M</v>
      </c>
      <c r="I43" s="50">
        <f>+VLOOKUP(E43,Participants!$A$1:$F$1000,3,FALSE)</f>
        <v>8</v>
      </c>
      <c r="J43" s="50" t="str">
        <f>+VLOOKUP(E43,Participants!$A$1:$G$1000,7,FALSE)</f>
        <v>VARSITY BOYS</v>
      </c>
      <c r="K43" s="75">
        <v>56.7</v>
      </c>
      <c r="L43" s="50">
        <v>2</v>
      </c>
      <c r="M43" s="50">
        <v>8</v>
      </c>
      <c r="N43" s="72" t="str">
        <f t="shared" si="0"/>
        <v>VARSITY BOYS</v>
      </c>
      <c r="O43" s="72"/>
      <c r="P43" s="77"/>
      <c r="Q43" s="77" t="e">
        <f>+VLOOKUP(P43,Participants!$A$1:$F$366,2,FALSE)</f>
        <v>#N/A</v>
      </c>
      <c r="R43" s="77"/>
      <c r="S43" s="77" t="e">
        <f>+VLOOKUP(R43,Participants!$A$1:$F$366,2,FALSE)</f>
        <v>#N/A</v>
      </c>
      <c r="T43" s="77"/>
      <c r="U43" s="77" t="e">
        <f>+VLOOKUP(T43,Participants!$A$1:$F$366,2,FALSE)</f>
        <v>#N/A</v>
      </c>
      <c r="V43" s="77"/>
      <c r="W43" s="77" t="e">
        <f>+VLOOKUP(V43,Participants!$A$1:$F$366,2,FALSE)</f>
        <v>#N/A</v>
      </c>
    </row>
    <row r="44" spans="1:23" ht="14.25" customHeight="1">
      <c r="A44" s="72"/>
      <c r="B44" s="96" t="s">
        <v>718</v>
      </c>
      <c r="C44" s="97">
        <v>5</v>
      </c>
      <c r="D44" s="97">
        <v>8</v>
      </c>
      <c r="E44" s="49">
        <v>494</v>
      </c>
      <c r="F44" s="50" t="str">
        <f>+VLOOKUP(E44,Participants!$A$1:$F$1000,2,FALSE)</f>
        <v>Jonathan Patton</v>
      </c>
      <c r="G44" s="50" t="str">
        <f>+VLOOKUP(E44,Participants!$A$1:$F$1000,4,FALSE)</f>
        <v>STT</v>
      </c>
      <c r="H44" s="50" t="str">
        <f>+VLOOKUP(E44,Participants!$A$1:$F$1000,5,FALSE)</f>
        <v>M</v>
      </c>
      <c r="I44" s="50">
        <f>+VLOOKUP(E44,Participants!$A$1:$F$1000,3,FALSE)</f>
        <v>7</v>
      </c>
      <c r="J44" s="50" t="str">
        <f>+VLOOKUP(E44,Participants!$A$1:$G$1000,7,FALSE)</f>
        <v>VARSITY BOYS</v>
      </c>
      <c r="K44" s="75">
        <v>59.06</v>
      </c>
      <c r="L44" s="50">
        <v>3</v>
      </c>
      <c r="M44" s="50">
        <v>6</v>
      </c>
      <c r="N44" s="72" t="str">
        <f t="shared" si="0"/>
        <v>VARSITY BOYS</v>
      </c>
      <c r="O44" s="72"/>
      <c r="P44" s="77"/>
      <c r="Q44" s="77" t="e">
        <f>+VLOOKUP(P44,Participants!$A$1:$F$366,2,FALSE)</f>
        <v>#N/A</v>
      </c>
      <c r="R44" s="77"/>
      <c r="S44" s="77" t="e">
        <f>+VLOOKUP(R44,Participants!$A$1:$F$366,2,FALSE)</f>
        <v>#N/A</v>
      </c>
      <c r="T44" s="77"/>
      <c r="U44" s="77" t="e">
        <f>+VLOOKUP(T44,Participants!$A$1:$F$366,2,FALSE)</f>
        <v>#N/A</v>
      </c>
      <c r="V44" s="77"/>
      <c r="W44" s="77" t="e">
        <f>+VLOOKUP(V44,Participants!$A$1:$F$366,2,FALSE)</f>
        <v>#N/A</v>
      </c>
    </row>
    <row r="45" spans="1:23" ht="14.25" customHeight="1">
      <c r="B45" s="93" t="s">
        <v>718</v>
      </c>
      <c r="C45" s="98">
        <v>6</v>
      </c>
      <c r="D45" s="98">
        <v>1</v>
      </c>
      <c r="E45" s="49">
        <v>990</v>
      </c>
      <c r="F45" s="50" t="str">
        <f>+VLOOKUP(E45,Participants!$A$1:$F$1000,2,FALSE)</f>
        <v>Alex Miros</v>
      </c>
      <c r="G45" s="50" t="str">
        <f>+VLOOKUP(E45,Participants!$A$1:$F$1000,4,FALSE)</f>
        <v>BTA</v>
      </c>
      <c r="H45" s="50" t="str">
        <f>+VLOOKUP(E45,Participants!$A$1:$F$1000,5,FALSE)</f>
        <v>M</v>
      </c>
      <c r="I45" s="50">
        <f>+VLOOKUP(E45,Participants!$A$1:$F$1000,3,FALSE)</f>
        <v>8</v>
      </c>
      <c r="J45" s="50" t="str">
        <f>+VLOOKUP(E45,Participants!$A$1:$G$1000,7,FALSE)</f>
        <v>VARSITY BOYS</v>
      </c>
      <c r="K45" s="163" t="s">
        <v>1306</v>
      </c>
      <c r="L45" s="50">
        <v>4</v>
      </c>
      <c r="M45" s="50">
        <v>5</v>
      </c>
      <c r="N45" s="61" t="str">
        <f t="shared" si="0"/>
        <v>VARSITY BOYS</v>
      </c>
      <c r="O45" s="61"/>
      <c r="P45" s="82"/>
      <c r="Q45" s="82" t="e">
        <f>+VLOOKUP(P45,Participants!$A$1:$F$366,2,FALSE)</f>
        <v>#N/A</v>
      </c>
      <c r="R45" s="82"/>
      <c r="S45" s="82" t="e">
        <f>+VLOOKUP(R45,Participants!$A$1:$F$366,2,FALSE)</f>
        <v>#N/A</v>
      </c>
      <c r="T45" s="82"/>
      <c r="U45" s="82" t="e">
        <f>+VLOOKUP(T45,Participants!$A$1:$F$366,2,FALSE)</f>
        <v>#N/A</v>
      </c>
      <c r="V45" s="82"/>
      <c r="W45" s="82" t="e">
        <f>+VLOOKUP(V45,Participants!$A$1:$F$366,2,FALSE)</f>
        <v>#N/A</v>
      </c>
    </row>
    <row r="46" spans="1:23" ht="14.25" customHeight="1">
      <c r="B46" s="93"/>
      <c r="C46" s="98"/>
      <c r="D46" s="98"/>
      <c r="E46" s="49"/>
      <c r="F46" s="50"/>
      <c r="G46" s="50"/>
      <c r="H46" s="50"/>
      <c r="I46" s="50"/>
      <c r="J46" s="50"/>
      <c r="K46" s="163"/>
      <c r="L46" s="50"/>
      <c r="M46" s="50"/>
      <c r="N46" s="61"/>
      <c r="O46" s="61"/>
      <c r="P46" s="82"/>
      <c r="Q46" s="82"/>
      <c r="R46" s="82"/>
      <c r="S46" s="82"/>
      <c r="T46" s="82"/>
      <c r="U46" s="82"/>
      <c r="V46" s="82"/>
      <c r="W46" s="82"/>
    </row>
    <row r="47" spans="1:23" ht="14.25" customHeight="1">
      <c r="A47" s="61"/>
      <c r="B47" s="93" t="s">
        <v>718</v>
      </c>
      <c r="C47" s="98">
        <v>6</v>
      </c>
      <c r="D47" s="98">
        <v>2</v>
      </c>
      <c r="E47" s="53">
        <v>1066</v>
      </c>
      <c r="F47" s="50" t="str">
        <f>+VLOOKUP(E47,Participants!$A$1:$F$1000,2,FALSE)</f>
        <v>Arianna Rhedrick</v>
      </c>
      <c r="G47" s="50" t="str">
        <f>+VLOOKUP(E47,Participants!$A$1:$F$1000,4,FALSE)</f>
        <v>KIL</v>
      </c>
      <c r="H47" s="50" t="str">
        <f>+VLOOKUP(E47,Participants!$A$1:$F$1000,5,FALSE)</f>
        <v xml:space="preserve">F </v>
      </c>
      <c r="I47" s="50">
        <f>+VLOOKUP(E47,Participants!$A$1:$F$1000,3,FALSE)</f>
        <v>7</v>
      </c>
      <c r="J47" s="50" t="str">
        <f>+VLOOKUP(E47,Participants!$A$1:$G$1000,7,FALSE)</f>
        <v>VARSITY GIRLS</v>
      </c>
      <c r="K47" s="80">
        <v>56.48</v>
      </c>
      <c r="L47" s="54">
        <v>1</v>
      </c>
      <c r="M47" s="54">
        <v>10</v>
      </c>
      <c r="N47" s="61" t="str">
        <f t="shared" si="0"/>
        <v>VARSITY GIRLS</v>
      </c>
      <c r="O47" s="61"/>
      <c r="P47" s="82"/>
      <c r="Q47" s="82" t="e">
        <f>+VLOOKUP(P47,Participants!$A$1:$F$366,2,FALSE)</f>
        <v>#N/A</v>
      </c>
      <c r="R47" s="82"/>
      <c r="S47" s="82" t="e">
        <f>+VLOOKUP(R47,Participants!$A$1:$F$366,2,FALSE)</f>
        <v>#N/A</v>
      </c>
      <c r="T47" s="82"/>
      <c r="U47" s="82" t="e">
        <f>+VLOOKUP(T47,Participants!$A$1:$F$366,2,FALSE)</f>
        <v>#N/A</v>
      </c>
      <c r="V47" s="82"/>
      <c r="W47" s="82" t="e">
        <f>+VLOOKUP(V47,Participants!$A$1:$F$366,2,FALSE)</f>
        <v>#N/A</v>
      </c>
    </row>
    <row r="48" spans="1:23" ht="14.25" customHeight="1">
      <c r="A48" s="61"/>
      <c r="B48" s="93" t="s">
        <v>718</v>
      </c>
      <c r="C48" s="98">
        <v>6</v>
      </c>
      <c r="D48" s="98">
        <v>3</v>
      </c>
      <c r="E48" s="53">
        <v>989</v>
      </c>
      <c r="F48" s="50" t="str">
        <f>+VLOOKUP(E48,Participants!$A$1:$F$1000,2,FALSE)</f>
        <v>Mia Tavella</v>
      </c>
      <c r="G48" s="50" t="str">
        <f>+VLOOKUP(E48,Participants!$A$1:$F$1000,4,FALSE)</f>
        <v>BTA</v>
      </c>
      <c r="H48" s="50" t="str">
        <f>+VLOOKUP(E48,Participants!$A$1:$F$1000,5,FALSE)</f>
        <v>F</v>
      </c>
      <c r="I48" s="50">
        <f>+VLOOKUP(E48,Participants!$A$1:$F$1000,3,FALSE)</f>
        <v>8</v>
      </c>
      <c r="J48" s="50" t="str">
        <f>+VLOOKUP(E48,Participants!$A$1:$G$1000,7,FALSE)</f>
        <v>VARSITY GIRLS</v>
      </c>
      <c r="K48" s="80">
        <v>56.95</v>
      </c>
      <c r="L48" s="54">
        <v>2</v>
      </c>
      <c r="M48" s="54">
        <v>8</v>
      </c>
      <c r="N48" s="61" t="str">
        <f t="shared" si="0"/>
        <v>VARSITY GIRLS</v>
      </c>
      <c r="O48" s="61"/>
      <c r="P48" s="82"/>
      <c r="Q48" s="82" t="e">
        <f>+VLOOKUP(P48,Participants!$A$1:$F$366,2,FALSE)</f>
        <v>#N/A</v>
      </c>
      <c r="R48" s="82"/>
      <c r="S48" s="82" t="e">
        <f>+VLOOKUP(R48,Participants!$A$1:$F$366,2,FALSE)</f>
        <v>#N/A</v>
      </c>
      <c r="T48" s="82"/>
      <c r="U48" s="82" t="e">
        <f>+VLOOKUP(T48,Participants!$A$1:$F$366,2,FALSE)</f>
        <v>#N/A</v>
      </c>
      <c r="V48" s="82"/>
      <c r="W48" s="82" t="e">
        <f>+VLOOKUP(V48,Participants!$A$1:$F$366,2,FALSE)</f>
        <v>#N/A</v>
      </c>
    </row>
    <row r="49" spans="1:25" ht="14.25" customHeight="1">
      <c r="A49" s="61"/>
      <c r="B49" s="93" t="s">
        <v>718</v>
      </c>
      <c r="C49" s="98">
        <v>6</v>
      </c>
      <c r="D49" s="98">
        <v>4</v>
      </c>
      <c r="E49" s="53">
        <v>241</v>
      </c>
      <c r="F49" s="50" t="str">
        <f>+VLOOKUP(E49,Participants!$A$1:$F$1000,2,FALSE)</f>
        <v>Vienna DiPaolo</v>
      </c>
      <c r="G49" s="50" t="str">
        <f>+VLOOKUP(E49,Participants!$A$1:$F$1000,4,FALSE)</f>
        <v>AMA</v>
      </c>
      <c r="H49" s="50" t="str">
        <f>+VLOOKUP(E49,Participants!$A$1:$F$1000,5,FALSE)</f>
        <v>F</v>
      </c>
      <c r="I49" s="50">
        <f>+VLOOKUP(E49,Participants!$A$1:$F$1000,3,FALSE)</f>
        <v>7</v>
      </c>
      <c r="J49" s="50" t="str">
        <f>+VLOOKUP(E49,Participants!$A$1:$G$1000,7,FALSE)</f>
        <v>VARSITY GIRLS</v>
      </c>
      <c r="K49" s="80" t="s">
        <v>1303</v>
      </c>
      <c r="L49" s="54">
        <v>3</v>
      </c>
      <c r="M49" s="54">
        <v>6</v>
      </c>
      <c r="N49" s="61" t="str">
        <f t="shared" si="0"/>
        <v>VARSITY GIRLS</v>
      </c>
      <c r="O49" s="61"/>
      <c r="P49" s="82"/>
      <c r="Q49" s="82" t="e">
        <f>+VLOOKUP(P49,Participants!$A$1:$F$366,2,FALSE)</f>
        <v>#N/A</v>
      </c>
      <c r="R49" s="82"/>
      <c r="S49" s="82" t="e">
        <f>+VLOOKUP(R49,Participants!$A$1:$F$366,2,FALSE)</f>
        <v>#N/A</v>
      </c>
      <c r="T49" s="82"/>
      <c r="U49" s="82" t="e">
        <f>+VLOOKUP(T49,Participants!$A$1:$F$366,2,FALSE)</f>
        <v>#N/A</v>
      </c>
      <c r="V49" s="82"/>
      <c r="W49" s="82" t="e">
        <f>+VLOOKUP(V49,Participants!$A$1:$F$366,2,FALSE)</f>
        <v>#N/A</v>
      </c>
    </row>
    <row r="50" spans="1:25" ht="14.25" customHeight="1">
      <c r="A50" s="61"/>
      <c r="B50" s="93" t="s">
        <v>718</v>
      </c>
      <c r="C50" s="98">
        <v>6</v>
      </c>
      <c r="D50" s="98">
        <v>5</v>
      </c>
      <c r="E50" s="53">
        <v>604</v>
      </c>
      <c r="F50" s="50" t="str">
        <f>+VLOOKUP(E50,Participants!$A$1:$F$1000,2,FALSE)</f>
        <v>Stella Kunz</v>
      </c>
      <c r="G50" s="50" t="str">
        <f>+VLOOKUP(E50,Participants!$A$1:$F$1000,4,FALSE)</f>
        <v>BFS</v>
      </c>
      <c r="H50" s="50" t="str">
        <f>+VLOOKUP(E50,Participants!$A$1:$F$1000,5,FALSE)</f>
        <v>F</v>
      </c>
      <c r="I50" s="50">
        <f>+VLOOKUP(E50,Participants!$A$1:$F$1000,3,FALSE)</f>
        <v>7</v>
      </c>
      <c r="J50" s="50" t="str">
        <f>+VLOOKUP(E50,Participants!$A$1:$G$1000,7,FALSE)</f>
        <v>VARSITY GIRLS</v>
      </c>
      <c r="K50" s="80" t="s">
        <v>1304</v>
      </c>
      <c r="L50" s="54">
        <v>4</v>
      </c>
      <c r="M50" s="54">
        <v>5</v>
      </c>
      <c r="N50" s="61" t="str">
        <f t="shared" si="0"/>
        <v>VARSITY GIRLS</v>
      </c>
      <c r="O50" s="61"/>
      <c r="P50" s="82"/>
      <c r="Q50" s="82" t="e">
        <f>+VLOOKUP(P50,Participants!$A$1:$F$366,2,FALSE)</f>
        <v>#N/A</v>
      </c>
      <c r="R50" s="82"/>
      <c r="S50" s="82" t="e">
        <f>+VLOOKUP(R50,Participants!$A$1:$F$366,2,FALSE)</f>
        <v>#N/A</v>
      </c>
      <c r="T50" s="82"/>
      <c r="U50" s="82" t="e">
        <f>+VLOOKUP(T50,Participants!$A$1:$F$366,2,FALSE)</f>
        <v>#N/A</v>
      </c>
      <c r="V50" s="82"/>
      <c r="W50" s="82" t="e">
        <f>+VLOOKUP(V50,Participants!$A$1:$F$366,2,FALSE)</f>
        <v>#N/A</v>
      </c>
    </row>
    <row r="51" spans="1:25" ht="14.25" customHeight="1">
      <c r="A51" s="61"/>
      <c r="B51" s="93" t="s">
        <v>718</v>
      </c>
      <c r="C51" s="98">
        <v>6</v>
      </c>
      <c r="D51" s="98">
        <v>6</v>
      </c>
      <c r="E51" s="53">
        <v>885</v>
      </c>
      <c r="F51" s="50" t="str">
        <f>+VLOOKUP(E51,Participants!$A$1:$F$1000,2,FALSE)</f>
        <v>Abigail Getch</v>
      </c>
      <c r="G51" s="50" t="str">
        <f>+VLOOKUP(E51,Participants!$A$1:$F$1000,4,FALSE)</f>
        <v>SSPP</v>
      </c>
      <c r="H51" s="50" t="str">
        <f>+VLOOKUP(E51,Participants!$A$1:$F$1000,5,FALSE)</f>
        <v>F</v>
      </c>
      <c r="I51" s="50">
        <f>+VLOOKUP(E51,Participants!$A$1:$F$1000,3,FALSE)</f>
        <v>7</v>
      </c>
      <c r="J51" s="50" t="str">
        <f>+VLOOKUP(E51,Participants!$A$1:$G$1000,7,FALSE)</f>
        <v>VARSITY GIRLS</v>
      </c>
      <c r="K51" s="80" t="s">
        <v>1305</v>
      </c>
      <c r="L51" s="54">
        <v>5</v>
      </c>
      <c r="M51" s="54">
        <v>4</v>
      </c>
      <c r="N51" s="61" t="str">
        <f t="shared" si="0"/>
        <v>VARSITY GIRLS</v>
      </c>
      <c r="O51" s="61"/>
      <c r="P51" s="82"/>
      <c r="Q51" s="82" t="e">
        <f>+VLOOKUP(P51,Participants!$A$1:$F$366,2,FALSE)</f>
        <v>#N/A</v>
      </c>
      <c r="R51" s="82"/>
      <c r="S51" s="82" t="e">
        <f>+VLOOKUP(R51,Participants!$A$1:$F$366,2,FALSE)</f>
        <v>#N/A</v>
      </c>
      <c r="T51" s="82"/>
      <c r="U51" s="82" t="e">
        <f>+VLOOKUP(T51,Participants!$A$1:$F$366,2,FALSE)</f>
        <v>#N/A</v>
      </c>
      <c r="V51" s="82"/>
      <c r="W51" s="82" t="e">
        <f>+VLOOKUP(V51,Participants!$A$1:$F$366,2,FALSE)</f>
        <v>#N/A</v>
      </c>
    </row>
    <row r="52" spans="1:25" ht="14.25" customHeight="1">
      <c r="A52" s="61"/>
      <c r="B52" s="93" t="s">
        <v>718</v>
      </c>
      <c r="C52" s="98">
        <v>6</v>
      </c>
      <c r="D52" s="98">
        <v>7</v>
      </c>
      <c r="E52" s="52">
        <v>514</v>
      </c>
      <c r="F52" s="50" t="str">
        <f>+VLOOKUP(E52,Participants!$A$1:$F$1000,2,FALSE)</f>
        <v>Nahbila  Dinga</v>
      </c>
      <c r="G52" s="50" t="str">
        <f>+VLOOKUP(E52,Participants!$A$1:$F$1000,4,FALSE)</f>
        <v>STT</v>
      </c>
      <c r="H52" s="50" t="str">
        <f>+VLOOKUP(E52,Participants!$A$1:$F$1000,5,FALSE)</f>
        <v xml:space="preserve">F </v>
      </c>
      <c r="I52" s="50">
        <f>+VLOOKUP(E52,Participants!$A$1:$F$1000,3,FALSE)</f>
        <v>7</v>
      </c>
      <c r="J52" s="50" t="str">
        <f>+VLOOKUP(E52,Participants!$A$1:$G$1000,7,FALSE)</f>
        <v>VARSITY GIRLS</v>
      </c>
      <c r="K52" s="80" t="s">
        <v>1274</v>
      </c>
      <c r="L52" s="54">
        <v>6</v>
      </c>
      <c r="M52" s="54">
        <v>3</v>
      </c>
      <c r="N52" s="61" t="str">
        <f t="shared" si="0"/>
        <v>VARSITY GIRLS</v>
      </c>
      <c r="O52" s="61"/>
      <c r="P52" s="82"/>
      <c r="Q52" s="82" t="e">
        <f>+VLOOKUP(P52,Participants!$A$1:$F$366,2,FALSE)</f>
        <v>#N/A</v>
      </c>
      <c r="R52" s="82"/>
      <c r="S52" s="82" t="e">
        <f>+VLOOKUP(R52,Participants!$A$1:$F$366,2,FALSE)</f>
        <v>#N/A</v>
      </c>
      <c r="T52" s="82"/>
      <c r="U52" s="82" t="e">
        <f>+VLOOKUP(T52,Participants!$A$1:$F$366,2,FALSE)</f>
        <v>#N/A</v>
      </c>
      <c r="V52" s="82"/>
      <c r="W52" s="82" t="e">
        <f>+VLOOKUP(V52,Participants!$A$1:$F$366,2,FALSE)</f>
        <v>#N/A</v>
      </c>
    </row>
    <row r="53" spans="1:25" ht="14.25" customHeight="1">
      <c r="B53" s="93"/>
      <c r="D53" s="84"/>
      <c r="K53" s="56"/>
      <c r="P53" s="83"/>
      <c r="Q53" s="83"/>
      <c r="R53" s="83"/>
      <c r="S53" s="83"/>
      <c r="T53" s="83"/>
      <c r="U53" s="83"/>
      <c r="V53" s="83"/>
      <c r="W53" s="83"/>
    </row>
    <row r="54" spans="1:25" ht="14.25" customHeight="1">
      <c r="B54" s="93"/>
      <c r="D54" s="84"/>
      <c r="K54" s="56"/>
      <c r="P54" s="83"/>
      <c r="Q54" s="83"/>
      <c r="R54" s="83"/>
      <c r="S54" s="83"/>
      <c r="T54" s="83"/>
      <c r="U54" s="83"/>
      <c r="V54" s="83"/>
      <c r="W54" s="83"/>
    </row>
    <row r="55" spans="1:25" ht="14.25" customHeight="1">
      <c r="B55" s="93"/>
      <c r="D55" s="84"/>
      <c r="K55" s="56"/>
      <c r="P55" s="83"/>
      <c r="Q55" s="83"/>
      <c r="R55" s="83"/>
      <c r="S55" s="83"/>
      <c r="T55" s="83"/>
      <c r="U55" s="83"/>
      <c r="V55" s="83"/>
      <c r="W55" s="83"/>
    </row>
    <row r="56" spans="1:25" ht="14.25" customHeight="1">
      <c r="D56" s="84"/>
      <c r="K56" s="56"/>
      <c r="P56" s="83"/>
      <c r="Q56" s="83"/>
      <c r="R56" s="83"/>
      <c r="S56" s="83"/>
      <c r="T56" s="83"/>
      <c r="U56" s="83"/>
      <c r="V56" s="83"/>
      <c r="W56" s="83"/>
    </row>
    <row r="57" spans="1:25" ht="14.25" customHeight="1">
      <c r="D57" s="84"/>
      <c r="K57" s="56"/>
      <c r="P57" s="83"/>
      <c r="Q57" s="83"/>
      <c r="R57" s="83"/>
      <c r="S57" s="83"/>
      <c r="T57" s="83"/>
      <c r="U57" s="83"/>
      <c r="V57" s="83"/>
      <c r="W57" s="83"/>
    </row>
    <row r="58" spans="1:25" ht="14.25" customHeight="1">
      <c r="B58" s="59" t="s">
        <v>8</v>
      </c>
      <c r="C58" s="59" t="s">
        <v>15</v>
      </c>
      <c r="D58" s="59" t="s">
        <v>18</v>
      </c>
      <c r="E58" s="60" t="s">
        <v>21</v>
      </c>
      <c r="F58" s="59" t="s">
        <v>24</v>
      </c>
      <c r="G58" s="59" t="s">
        <v>27</v>
      </c>
      <c r="H58" s="59" t="s">
        <v>30</v>
      </c>
      <c r="I58" s="59" t="s">
        <v>33</v>
      </c>
      <c r="J58" s="59" t="s">
        <v>36</v>
      </c>
      <c r="K58" s="59" t="s">
        <v>39</v>
      </c>
      <c r="L58" s="59" t="s">
        <v>44</v>
      </c>
      <c r="M58" s="59" t="s">
        <v>47</v>
      </c>
      <c r="N58" s="59" t="s">
        <v>50</v>
      </c>
      <c r="O58" s="59" t="s">
        <v>53</v>
      </c>
      <c r="P58" s="59" t="s">
        <v>10</v>
      </c>
      <c r="Q58" s="59" t="s">
        <v>61</v>
      </c>
      <c r="R58" s="59" t="s">
        <v>67</v>
      </c>
      <c r="S58" s="59" t="s">
        <v>70</v>
      </c>
      <c r="T58" s="59" t="s">
        <v>73</v>
      </c>
      <c r="U58" s="59" t="s">
        <v>76</v>
      </c>
      <c r="V58" s="59" t="s">
        <v>79</v>
      </c>
      <c r="W58" s="59" t="s">
        <v>64</v>
      </c>
      <c r="X58" s="59" t="s">
        <v>82</v>
      </c>
      <c r="Y58" s="59" t="s">
        <v>688</v>
      </c>
    </row>
    <row r="59" spans="1:25" ht="14.25" customHeight="1">
      <c r="A59" s="61" t="s">
        <v>131</v>
      </c>
      <c r="B59" s="61">
        <f t="shared" ref="B59:K64" si="3">+SUMIFS($M$2:$M$52,$J$2:$J$52,$A59,$G$2:$G$52,B$58)</f>
        <v>0</v>
      </c>
      <c r="C59" s="61">
        <f t="shared" si="3"/>
        <v>0</v>
      </c>
      <c r="D59" s="61">
        <f t="shared" si="3"/>
        <v>6</v>
      </c>
      <c r="E59" s="61">
        <f t="shared" si="3"/>
        <v>0</v>
      </c>
      <c r="F59" s="61">
        <f t="shared" si="3"/>
        <v>0</v>
      </c>
      <c r="G59" s="61">
        <f t="shared" si="3"/>
        <v>3</v>
      </c>
      <c r="H59" s="61">
        <f t="shared" si="3"/>
        <v>0</v>
      </c>
      <c r="I59" s="61">
        <f t="shared" si="3"/>
        <v>10</v>
      </c>
      <c r="J59" s="61">
        <f t="shared" si="3"/>
        <v>0</v>
      </c>
      <c r="K59" s="61">
        <f t="shared" si="3"/>
        <v>0</v>
      </c>
      <c r="L59" s="61">
        <f t="shared" ref="L59:X64" si="4">+SUMIFS($M$2:$M$52,$J$2:$J$52,$A59,$G$2:$G$52,L$58)</f>
        <v>0</v>
      </c>
      <c r="M59" s="61">
        <f t="shared" si="4"/>
        <v>0</v>
      </c>
      <c r="N59" s="61">
        <f t="shared" si="4"/>
        <v>0</v>
      </c>
      <c r="O59" s="61">
        <f t="shared" si="4"/>
        <v>8</v>
      </c>
      <c r="P59" s="61">
        <f t="shared" si="4"/>
        <v>4</v>
      </c>
      <c r="Q59" s="61">
        <f t="shared" si="4"/>
        <v>0</v>
      </c>
      <c r="R59" s="61">
        <f t="shared" si="4"/>
        <v>5</v>
      </c>
      <c r="S59" s="61">
        <f t="shared" si="4"/>
        <v>0</v>
      </c>
      <c r="T59" s="61">
        <f t="shared" si="4"/>
        <v>0</v>
      </c>
      <c r="U59" s="61">
        <f t="shared" si="4"/>
        <v>0</v>
      </c>
      <c r="V59" s="61">
        <f t="shared" si="4"/>
        <v>0</v>
      </c>
      <c r="W59" s="61">
        <f t="shared" si="4"/>
        <v>0</v>
      </c>
      <c r="X59" s="61">
        <f t="shared" si="4"/>
        <v>0</v>
      </c>
      <c r="Y59" s="61">
        <f t="shared" ref="Y59:Y64" si="5">SUM(C59:X59)</f>
        <v>36</v>
      </c>
    </row>
    <row r="60" spans="1:25" ht="14.25" customHeight="1">
      <c r="A60" s="61" t="s">
        <v>94</v>
      </c>
      <c r="B60" s="61">
        <f t="shared" si="3"/>
        <v>0</v>
      </c>
      <c r="C60" s="61">
        <f t="shared" si="3"/>
        <v>0</v>
      </c>
      <c r="D60" s="61">
        <f t="shared" si="3"/>
        <v>0</v>
      </c>
      <c r="E60" s="61">
        <f t="shared" si="3"/>
        <v>0</v>
      </c>
      <c r="F60" s="61">
        <f t="shared" si="3"/>
        <v>0</v>
      </c>
      <c r="G60" s="61">
        <f t="shared" si="3"/>
        <v>5</v>
      </c>
      <c r="H60" s="61">
        <f t="shared" si="3"/>
        <v>0</v>
      </c>
      <c r="I60" s="61">
        <f t="shared" si="3"/>
        <v>10</v>
      </c>
      <c r="J60" s="61">
        <f t="shared" si="3"/>
        <v>0</v>
      </c>
      <c r="K60" s="61">
        <f t="shared" si="3"/>
        <v>0</v>
      </c>
      <c r="L60" s="61">
        <f t="shared" si="4"/>
        <v>0</v>
      </c>
      <c r="M60" s="61">
        <f t="shared" si="4"/>
        <v>0</v>
      </c>
      <c r="N60" s="61">
        <f t="shared" si="4"/>
        <v>0</v>
      </c>
      <c r="O60" s="61">
        <f t="shared" si="4"/>
        <v>0</v>
      </c>
      <c r="P60" s="61">
        <f t="shared" si="4"/>
        <v>4</v>
      </c>
      <c r="Q60" s="61">
        <f t="shared" si="4"/>
        <v>0</v>
      </c>
      <c r="R60" s="61">
        <f t="shared" si="4"/>
        <v>6</v>
      </c>
      <c r="S60" s="61">
        <f t="shared" si="4"/>
        <v>0</v>
      </c>
      <c r="T60" s="61">
        <f t="shared" si="4"/>
        <v>0</v>
      </c>
      <c r="U60" s="61">
        <f t="shared" si="4"/>
        <v>8</v>
      </c>
      <c r="V60" s="61">
        <f t="shared" si="4"/>
        <v>0</v>
      </c>
      <c r="W60" s="61">
        <f t="shared" si="4"/>
        <v>0</v>
      </c>
      <c r="X60" s="61">
        <f t="shared" si="4"/>
        <v>0</v>
      </c>
      <c r="Y60" s="61">
        <f t="shared" si="5"/>
        <v>33</v>
      </c>
    </row>
    <row r="61" spans="1:25" ht="14.25" customHeight="1">
      <c r="A61" s="61" t="s">
        <v>168</v>
      </c>
      <c r="B61" s="61">
        <f t="shared" si="3"/>
        <v>0</v>
      </c>
      <c r="C61" s="61">
        <f t="shared" si="3"/>
        <v>0</v>
      </c>
      <c r="D61" s="61">
        <f t="shared" si="3"/>
        <v>8</v>
      </c>
      <c r="E61" s="61">
        <f t="shared" si="3"/>
        <v>0</v>
      </c>
      <c r="F61" s="61">
        <f t="shared" si="3"/>
        <v>0</v>
      </c>
      <c r="G61" s="61">
        <f t="shared" si="3"/>
        <v>5</v>
      </c>
      <c r="H61" s="61">
        <f t="shared" si="3"/>
        <v>0</v>
      </c>
      <c r="I61" s="61">
        <f t="shared" si="3"/>
        <v>10</v>
      </c>
      <c r="J61" s="61">
        <f t="shared" si="3"/>
        <v>0</v>
      </c>
      <c r="K61" s="61">
        <f t="shared" si="3"/>
        <v>0</v>
      </c>
      <c r="L61" s="61">
        <f t="shared" si="4"/>
        <v>0</v>
      </c>
      <c r="M61" s="61">
        <f t="shared" si="4"/>
        <v>0</v>
      </c>
      <c r="N61" s="61">
        <f t="shared" si="4"/>
        <v>0</v>
      </c>
      <c r="O61" s="61">
        <f t="shared" si="4"/>
        <v>0</v>
      </c>
      <c r="P61" s="61">
        <f t="shared" si="4"/>
        <v>6</v>
      </c>
      <c r="Q61" s="61">
        <f t="shared" si="4"/>
        <v>0</v>
      </c>
      <c r="R61" s="61">
        <f t="shared" si="4"/>
        <v>3</v>
      </c>
      <c r="S61" s="61">
        <f t="shared" si="4"/>
        <v>0</v>
      </c>
      <c r="T61" s="61">
        <f t="shared" si="4"/>
        <v>0</v>
      </c>
      <c r="U61" s="61">
        <f t="shared" si="4"/>
        <v>0</v>
      </c>
      <c r="V61" s="61">
        <f t="shared" si="4"/>
        <v>0</v>
      </c>
      <c r="W61" s="61">
        <f t="shared" si="4"/>
        <v>0</v>
      </c>
      <c r="X61" s="61">
        <f t="shared" si="4"/>
        <v>4</v>
      </c>
      <c r="Y61" s="61">
        <f t="shared" si="5"/>
        <v>36</v>
      </c>
    </row>
    <row r="62" spans="1:25" ht="14.25" customHeight="1">
      <c r="A62" s="61" t="s">
        <v>156</v>
      </c>
      <c r="B62" s="61">
        <f t="shared" si="3"/>
        <v>0</v>
      </c>
      <c r="C62" s="61">
        <f t="shared" si="3"/>
        <v>0</v>
      </c>
      <c r="D62" s="61">
        <f t="shared" si="3"/>
        <v>5</v>
      </c>
      <c r="E62" s="61">
        <f t="shared" si="3"/>
        <v>0</v>
      </c>
      <c r="F62" s="61">
        <f t="shared" si="3"/>
        <v>0</v>
      </c>
      <c r="G62" s="61">
        <f t="shared" si="3"/>
        <v>10</v>
      </c>
      <c r="H62" s="61">
        <f t="shared" si="3"/>
        <v>0</v>
      </c>
      <c r="I62" s="61">
        <f t="shared" si="3"/>
        <v>8</v>
      </c>
      <c r="J62" s="61">
        <f t="shared" si="3"/>
        <v>0</v>
      </c>
      <c r="K62" s="61">
        <f t="shared" si="3"/>
        <v>0</v>
      </c>
      <c r="L62" s="61">
        <f t="shared" si="4"/>
        <v>0</v>
      </c>
      <c r="M62" s="61">
        <f t="shared" si="4"/>
        <v>0</v>
      </c>
      <c r="N62" s="61">
        <f t="shared" si="4"/>
        <v>0</v>
      </c>
      <c r="O62" s="61">
        <f t="shared" si="4"/>
        <v>0</v>
      </c>
      <c r="P62" s="61">
        <f t="shared" si="4"/>
        <v>0</v>
      </c>
      <c r="Q62" s="61">
        <f t="shared" si="4"/>
        <v>0</v>
      </c>
      <c r="R62" s="61">
        <f t="shared" si="4"/>
        <v>6</v>
      </c>
      <c r="S62" s="61">
        <f t="shared" si="4"/>
        <v>0</v>
      </c>
      <c r="T62" s="61">
        <f t="shared" si="4"/>
        <v>0</v>
      </c>
      <c r="U62" s="61">
        <f t="shared" si="4"/>
        <v>0</v>
      </c>
      <c r="V62" s="61">
        <f t="shared" si="4"/>
        <v>0</v>
      </c>
      <c r="W62" s="61">
        <f t="shared" si="4"/>
        <v>0</v>
      </c>
      <c r="X62" s="61">
        <f t="shared" si="4"/>
        <v>0</v>
      </c>
      <c r="Y62" s="61">
        <f t="shared" si="5"/>
        <v>29</v>
      </c>
    </row>
    <row r="63" spans="1:25" ht="14.25" customHeight="1">
      <c r="A63" s="178" t="s">
        <v>42</v>
      </c>
      <c r="B63" s="178">
        <f t="shared" si="3"/>
        <v>0</v>
      </c>
      <c r="C63" s="178">
        <f t="shared" si="3"/>
        <v>0</v>
      </c>
      <c r="D63" s="84">
        <f t="shared" si="3"/>
        <v>5</v>
      </c>
      <c r="E63" s="178">
        <f t="shared" si="3"/>
        <v>0</v>
      </c>
      <c r="F63" s="178">
        <f t="shared" si="3"/>
        <v>0</v>
      </c>
      <c r="G63" s="178">
        <f t="shared" si="3"/>
        <v>10</v>
      </c>
      <c r="H63" s="178">
        <f t="shared" si="3"/>
        <v>0</v>
      </c>
      <c r="I63" s="178">
        <f t="shared" si="3"/>
        <v>3</v>
      </c>
      <c r="J63" s="178">
        <f t="shared" si="3"/>
        <v>0</v>
      </c>
      <c r="K63" s="56">
        <f t="shared" si="3"/>
        <v>0</v>
      </c>
      <c r="L63" s="178">
        <f t="shared" si="4"/>
        <v>0</v>
      </c>
      <c r="M63" s="178">
        <f t="shared" si="4"/>
        <v>0</v>
      </c>
      <c r="N63" s="178">
        <f t="shared" si="4"/>
        <v>0</v>
      </c>
      <c r="O63" s="178">
        <f t="shared" si="4"/>
        <v>1</v>
      </c>
      <c r="P63" s="83">
        <f t="shared" si="4"/>
        <v>6</v>
      </c>
      <c r="Q63" s="83">
        <f t="shared" si="4"/>
        <v>0</v>
      </c>
      <c r="R63" s="83">
        <f t="shared" si="4"/>
        <v>4</v>
      </c>
      <c r="S63" s="83">
        <f t="shared" si="4"/>
        <v>0</v>
      </c>
      <c r="T63" s="83">
        <f t="shared" si="4"/>
        <v>0</v>
      </c>
      <c r="U63" s="83">
        <f t="shared" si="4"/>
        <v>8</v>
      </c>
      <c r="V63" s="83">
        <f t="shared" si="4"/>
        <v>0</v>
      </c>
      <c r="W63" s="83">
        <f t="shared" si="4"/>
        <v>0</v>
      </c>
      <c r="X63" s="178">
        <f t="shared" si="4"/>
        <v>2</v>
      </c>
      <c r="Y63" s="178">
        <f t="shared" si="5"/>
        <v>39</v>
      </c>
    </row>
    <row r="64" spans="1:25" ht="14.25" customHeight="1">
      <c r="A64" s="178" t="s">
        <v>13</v>
      </c>
      <c r="B64" s="178">
        <f t="shared" si="3"/>
        <v>0</v>
      </c>
      <c r="C64" s="178">
        <f t="shared" si="3"/>
        <v>0</v>
      </c>
      <c r="D64" s="84">
        <f t="shared" si="3"/>
        <v>0</v>
      </c>
      <c r="E64" s="178">
        <f t="shared" si="3"/>
        <v>0</v>
      </c>
      <c r="F64" s="178">
        <f t="shared" si="3"/>
        <v>0</v>
      </c>
      <c r="G64" s="178">
        <f t="shared" si="3"/>
        <v>8</v>
      </c>
      <c r="H64" s="178">
        <f t="shared" si="3"/>
        <v>0</v>
      </c>
      <c r="I64" s="178">
        <f t="shared" si="3"/>
        <v>10</v>
      </c>
      <c r="J64" s="178">
        <f t="shared" si="3"/>
        <v>0</v>
      </c>
      <c r="K64" s="56">
        <f t="shared" si="3"/>
        <v>0</v>
      </c>
      <c r="L64" s="178">
        <f t="shared" si="4"/>
        <v>0</v>
      </c>
      <c r="M64" s="178">
        <f t="shared" si="4"/>
        <v>0</v>
      </c>
      <c r="N64" s="178">
        <f t="shared" si="4"/>
        <v>0</v>
      </c>
      <c r="O64" s="178">
        <f t="shared" si="4"/>
        <v>0</v>
      </c>
      <c r="P64" s="83">
        <f t="shared" si="4"/>
        <v>0</v>
      </c>
      <c r="Q64" s="83">
        <f t="shared" si="4"/>
        <v>0</v>
      </c>
      <c r="R64" s="83">
        <f t="shared" si="4"/>
        <v>6</v>
      </c>
      <c r="S64" s="83">
        <f t="shared" si="4"/>
        <v>0</v>
      </c>
      <c r="T64" s="83">
        <f t="shared" si="4"/>
        <v>0</v>
      </c>
      <c r="U64" s="83">
        <f t="shared" si="4"/>
        <v>4</v>
      </c>
      <c r="V64" s="83">
        <f t="shared" si="4"/>
        <v>0</v>
      </c>
      <c r="W64" s="83">
        <f t="shared" si="4"/>
        <v>0</v>
      </c>
      <c r="X64" s="178">
        <f t="shared" si="4"/>
        <v>5</v>
      </c>
      <c r="Y64" s="178">
        <f t="shared" si="5"/>
        <v>33</v>
      </c>
    </row>
    <row r="65" spans="4:23" ht="14.25" customHeight="1">
      <c r="D65" s="84"/>
      <c r="K65" s="56"/>
      <c r="P65" s="83"/>
      <c r="Q65" s="83"/>
      <c r="R65" s="83"/>
      <c r="S65" s="83"/>
      <c r="T65" s="83"/>
      <c r="U65" s="83"/>
      <c r="V65" s="83"/>
      <c r="W65" s="83"/>
    </row>
    <row r="66" spans="4:23" ht="14.25" customHeight="1">
      <c r="D66" s="84"/>
      <c r="K66" s="56"/>
      <c r="P66" s="83"/>
      <c r="Q66" s="83"/>
      <c r="R66" s="83"/>
      <c r="S66" s="83"/>
      <c r="T66" s="83"/>
      <c r="U66" s="83"/>
      <c r="V66" s="83"/>
      <c r="W66" s="83"/>
    </row>
    <row r="67" spans="4:23" ht="14.25" customHeight="1">
      <c r="D67" s="84"/>
      <c r="K67" s="56"/>
      <c r="P67" s="83"/>
      <c r="Q67" s="83"/>
      <c r="R67" s="83"/>
      <c r="S67" s="83"/>
      <c r="T67" s="83"/>
      <c r="U67" s="83"/>
      <c r="V67" s="83"/>
      <c r="W67" s="83"/>
    </row>
    <row r="68" spans="4:23" ht="14.25" customHeight="1">
      <c r="D68" s="84"/>
      <c r="K68" s="56"/>
      <c r="P68" s="83"/>
      <c r="Q68" s="83"/>
      <c r="R68" s="83"/>
      <c r="S68" s="83"/>
      <c r="T68" s="83"/>
      <c r="U68" s="83"/>
      <c r="V68" s="83"/>
      <c r="W68" s="83"/>
    </row>
    <row r="69" spans="4:23" ht="14.25" customHeight="1">
      <c r="D69" s="84"/>
      <c r="K69" s="56"/>
      <c r="P69" s="83"/>
      <c r="Q69" s="83"/>
      <c r="R69" s="83"/>
      <c r="S69" s="83"/>
      <c r="T69" s="83"/>
      <c r="U69" s="83"/>
      <c r="V69" s="83"/>
      <c r="W69" s="83"/>
    </row>
    <row r="70" spans="4:23" ht="14.25" customHeight="1">
      <c r="D70" s="84"/>
      <c r="K70" s="56"/>
      <c r="P70" s="83"/>
      <c r="Q70" s="83"/>
      <c r="R70" s="83"/>
      <c r="S70" s="83"/>
      <c r="T70" s="83"/>
      <c r="U70" s="83"/>
      <c r="V70" s="83"/>
      <c r="W70" s="83"/>
    </row>
    <row r="71" spans="4:23" ht="14.25" customHeight="1">
      <c r="D71" s="84"/>
      <c r="K71" s="56"/>
      <c r="P71" s="83"/>
      <c r="Q71" s="83"/>
      <c r="R71" s="83"/>
      <c r="S71" s="83"/>
      <c r="T71" s="83"/>
      <c r="U71" s="83"/>
      <c r="V71" s="83"/>
      <c r="W71" s="83"/>
    </row>
    <row r="72" spans="4:23" ht="14.25" customHeight="1">
      <c r="D72" s="84"/>
      <c r="K72" s="56"/>
      <c r="P72" s="83"/>
      <c r="Q72" s="83"/>
      <c r="R72" s="83"/>
      <c r="S72" s="83"/>
      <c r="T72" s="83"/>
      <c r="U72" s="83"/>
      <c r="V72" s="83"/>
      <c r="W72" s="83"/>
    </row>
    <row r="73" spans="4:23" ht="14.25" customHeight="1">
      <c r="D73" s="84"/>
      <c r="K73" s="56"/>
      <c r="P73" s="83"/>
      <c r="Q73" s="83"/>
      <c r="R73" s="83"/>
      <c r="S73" s="83"/>
      <c r="T73" s="83"/>
      <c r="U73" s="83"/>
      <c r="V73" s="83"/>
      <c r="W73" s="83"/>
    </row>
    <row r="74" spans="4:23" ht="14.25" customHeight="1">
      <c r="D74" s="84"/>
      <c r="K74" s="56"/>
      <c r="P74" s="83"/>
      <c r="Q74" s="83"/>
      <c r="R74" s="83"/>
      <c r="S74" s="83"/>
      <c r="T74" s="83"/>
      <c r="U74" s="83"/>
      <c r="V74" s="83"/>
      <c r="W74" s="83"/>
    </row>
    <row r="75" spans="4:23" ht="14.25" customHeight="1">
      <c r="D75" s="84"/>
      <c r="K75" s="56"/>
      <c r="P75" s="83"/>
      <c r="Q75" s="83"/>
      <c r="R75" s="83"/>
      <c r="S75" s="83"/>
      <c r="T75" s="83"/>
      <c r="U75" s="83"/>
      <c r="V75" s="83"/>
      <c r="W75" s="83"/>
    </row>
    <row r="76" spans="4:23" ht="14.25" customHeight="1">
      <c r="D76" s="84"/>
      <c r="K76" s="56"/>
      <c r="P76" s="83"/>
      <c r="Q76" s="83"/>
      <c r="R76" s="83"/>
      <c r="S76" s="83"/>
      <c r="T76" s="83"/>
      <c r="U76" s="83"/>
      <c r="V76" s="83"/>
      <c r="W76" s="83"/>
    </row>
    <row r="77" spans="4:23" ht="14.25" customHeight="1">
      <c r="D77" s="84"/>
      <c r="K77" s="56"/>
      <c r="P77" s="83"/>
      <c r="Q77" s="83"/>
      <c r="R77" s="83"/>
      <c r="S77" s="83"/>
      <c r="T77" s="83"/>
      <c r="U77" s="83"/>
      <c r="V77" s="83"/>
      <c r="W77" s="83"/>
    </row>
    <row r="78" spans="4:23" ht="14.25" customHeight="1">
      <c r="D78" s="84"/>
      <c r="K78" s="56"/>
      <c r="P78" s="83"/>
      <c r="Q78" s="83"/>
      <c r="R78" s="83"/>
      <c r="S78" s="83"/>
      <c r="T78" s="83"/>
      <c r="U78" s="83"/>
      <c r="V78" s="83"/>
      <c r="W78" s="83"/>
    </row>
    <row r="79" spans="4:23" ht="14.25" customHeight="1">
      <c r="D79" s="84"/>
      <c r="K79" s="56"/>
      <c r="P79" s="83"/>
      <c r="Q79" s="83"/>
      <c r="R79" s="83"/>
      <c r="S79" s="83"/>
      <c r="T79" s="83"/>
      <c r="U79" s="83"/>
      <c r="V79" s="83"/>
      <c r="W79" s="83"/>
    </row>
    <row r="80" spans="4:23" ht="14.25" customHeight="1">
      <c r="D80" s="84"/>
      <c r="K80" s="56"/>
      <c r="P80" s="83"/>
      <c r="Q80" s="83"/>
      <c r="R80" s="83"/>
      <c r="S80" s="83"/>
      <c r="T80" s="83"/>
      <c r="U80" s="83"/>
      <c r="V80" s="83"/>
      <c r="W80" s="83"/>
    </row>
    <row r="81" spans="4:23" ht="14.25" customHeight="1">
      <c r="D81" s="84"/>
      <c r="K81" s="56"/>
      <c r="P81" s="83"/>
      <c r="Q81" s="83"/>
      <c r="R81" s="83"/>
      <c r="S81" s="83"/>
      <c r="T81" s="83"/>
      <c r="U81" s="83"/>
      <c r="V81" s="83"/>
      <c r="W81" s="83"/>
    </row>
    <row r="82" spans="4:23" ht="14.25" customHeight="1">
      <c r="D82" s="84"/>
      <c r="K82" s="56"/>
      <c r="P82" s="83"/>
      <c r="Q82" s="83"/>
      <c r="R82" s="83"/>
      <c r="S82" s="83"/>
      <c r="T82" s="83"/>
      <c r="U82" s="83"/>
      <c r="V82" s="83"/>
      <c r="W82" s="83"/>
    </row>
    <row r="83" spans="4:23" ht="14.25" customHeight="1">
      <c r="D83" s="84"/>
      <c r="K83" s="56"/>
      <c r="P83" s="83"/>
      <c r="Q83" s="83"/>
      <c r="R83" s="83"/>
      <c r="S83" s="83"/>
      <c r="T83" s="83"/>
      <c r="U83" s="83"/>
      <c r="V83" s="83"/>
      <c r="W83" s="83"/>
    </row>
    <row r="84" spans="4:23" ht="14.25" customHeight="1">
      <c r="D84" s="84"/>
      <c r="K84" s="56"/>
      <c r="P84" s="83"/>
      <c r="Q84" s="83"/>
      <c r="R84" s="83"/>
      <c r="S84" s="83"/>
      <c r="T84" s="83"/>
      <c r="U84" s="83"/>
      <c r="V84" s="83"/>
      <c r="W84" s="83"/>
    </row>
    <row r="85" spans="4:23" ht="14.25" customHeight="1">
      <c r="D85" s="84"/>
      <c r="K85" s="56"/>
      <c r="P85" s="83"/>
      <c r="Q85" s="83"/>
      <c r="R85" s="83"/>
      <c r="S85" s="83"/>
      <c r="T85" s="83"/>
      <c r="U85" s="83"/>
      <c r="V85" s="83"/>
      <c r="W85" s="83"/>
    </row>
    <row r="86" spans="4:23" ht="14.25" customHeight="1">
      <c r="D86" s="84"/>
      <c r="K86" s="56"/>
      <c r="P86" s="83"/>
      <c r="Q86" s="83"/>
      <c r="R86" s="83"/>
      <c r="S86" s="83"/>
      <c r="T86" s="83"/>
      <c r="U86" s="83"/>
      <c r="V86" s="83"/>
      <c r="W86" s="83"/>
    </row>
    <row r="87" spans="4:23" ht="14.25" customHeight="1">
      <c r="D87" s="84"/>
      <c r="K87" s="56"/>
      <c r="P87" s="83"/>
      <c r="Q87" s="83"/>
      <c r="R87" s="83"/>
      <c r="S87" s="83"/>
      <c r="T87" s="83"/>
      <c r="U87" s="83"/>
      <c r="V87" s="83"/>
      <c r="W87" s="83"/>
    </row>
    <row r="88" spans="4:23" ht="14.25" customHeight="1">
      <c r="D88" s="84"/>
      <c r="K88" s="56"/>
      <c r="P88" s="83"/>
      <c r="Q88" s="83"/>
      <c r="R88" s="83"/>
      <c r="S88" s="83"/>
      <c r="T88" s="83"/>
      <c r="U88" s="83"/>
      <c r="V88" s="83"/>
      <c r="W88" s="83"/>
    </row>
    <row r="89" spans="4:23" ht="14.25" customHeight="1">
      <c r="D89" s="84"/>
      <c r="K89" s="56"/>
      <c r="P89" s="83"/>
      <c r="Q89" s="83"/>
      <c r="R89" s="83"/>
      <c r="S89" s="83"/>
      <c r="T89" s="83"/>
      <c r="U89" s="83"/>
      <c r="V89" s="83"/>
      <c r="W89" s="83"/>
    </row>
    <row r="90" spans="4:23" ht="14.25" customHeight="1">
      <c r="D90" s="84"/>
      <c r="K90" s="56"/>
      <c r="P90" s="83"/>
      <c r="Q90" s="83"/>
      <c r="R90" s="83"/>
      <c r="S90" s="83"/>
      <c r="T90" s="83"/>
      <c r="U90" s="83"/>
      <c r="V90" s="83"/>
      <c r="W90" s="83"/>
    </row>
    <row r="91" spans="4:23" ht="14.25" customHeight="1">
      <c r="D91" s="84"/>
      <c r="K91" s="56"/>
      <c r="P91" s="83"/>
      <c r="Q91" s="83"/>
      <c r="R91" s="83"/>
      <c r="S91" s="83"/>
      <c r="T91" s="83"/>
      <c r="U91" s="83"/>
      <c r="V91" s="83"/>
      <c r="W91" s="83"/>
    </row>
    <row r="92" spans="4:23" ht="14.25" customHeight="1">
      <c r="D92" s="84"/>
      <c r="K92" s="56"/>
      <c r="P92" s="83"/>
      <c r="Q92" s="83"/>
      <c r="R92" s="83"/>
      <c r="S92" s="83"/>
      <c r="T92" s="83"/>
      <c r="U92" s="83"/>
      <c r="V92" s="83"/>
      <c r="W92" s="83"/>
    </row>
    <row r="93" spans="4:23" ht="14.25" customHeight="1">
      <c r="D93" s="84"/>
      <c r="K93" s="56"/>
      <c r="P93" s="83"/>
      <c r="Q93" s="83"/>
      <c r="R93" s="83"/>
      <c r="S93" s="83"/>
      <c r="T93" s="83"/>
      <c r="U93" s="83"/>
      <c r="V93" s="83"/>
      <c r="W93" s="83"/>
    </row>
    <row r="94" spans="4:23" ht="14.25" customHeight="1">
      <c r="D94" s="84"/>
      <c r="K94" s="56"/>
      <c r="P94" s="83"/>
      <c r="Q94" s="83"/>
      <c r="R94" s="83"/>
      <c r="S94" s="83"/>
      <c r="T94" s="83"/>
      <c r="U94" s="83"/>
      <c r="V94" s="83"/>
      <c r="W94" s="83"/>
    </row>
    <row r="95" spans="4:23" ht="14.25" customHeight="1">
      <c r="D95" s="84"/>
      <c r="K95" s="56"/>
      <c r="P95" s="83"/>
      <c r="Q95" s="83"/>
      <c r="R95" s="83"/>
      <c r="S95" s="83"/>
      <c r="T95" s="83"/>
      <c r="U95" s="83"/>
      <c r="V95" s="83"/>
      <c r="W95" s="83"/>
    </row>
    <row r="96" spans="4:23" ht="14.25" customHeight="1">
      <c r="D96" s="84"/>
      <c r="K96" s="56"/>
      <c r="P96" s="83"/>
      <c r="Q96" s="83"/>
      <c r="R96" s="83"/>
      <c r="S96" s="83"/>
      <c r="T96" s="83"/>
      <c r="U96" s="83"/>
      <c r="V96" s="83"/>
      <c r="W96" s="83"/>
    </row>
    <row r="97" spans="4:23" ht="14.25" customHeight="1">
      <c r="D97" s="84"/>
      <c r="K97" s="56"/>
      <c r="P97" s="83"/>
      <c r="Q97" s="83"/>
      <c r="R97" s="83"/>
      <c r="S97" s="83"/>
      <c r="T97" s="83"/>
      <c r="U97" s="83"/>
      <c r="V97" s="83"/>
      <c r="W97" s="83"/>
    </row>
    <row r="98" spans="4:23" ht="14.25" customHeight="1">
      <c r="D98" s="84"/>
      <c r="K98" s="56"/>
      <c r="P98" s="83"/>
      <c r="Q98" s="83"/>
      <c r="R98" s="83"/>
      <c r="S98" s="83"/>
      <c r="T98" s="83"/>
      <c r="U98" s="83"/>
      <c r="V98" s="83"/>
      <c r="W98" s="83"/>
    </row>
    <row r="99" spans="4:23" ht="14.25" customHeight="1">
      <c r="D99" s="84"/>
      <c r="K99" s="56"/>
      <c r="P99" s="83"/>
      <c r="Q99" s="83"/>
      <c r="R99" s="83"/>
      <c r="S99" s="83"/>
      <c r="T99" s="83"/>
      <c r="U99" s="83"/>
      <c r="V99" s="83"/>
      <c r="W99" s="83"/>
    </row>
    <row r="100" spans="4:23" ht="14.25" customHeight="1">
      <c r="D100" s="84"/>
      <c r="K100" s="56"/>
      <c r="P100" s="83"/>
      <c r="Q100" s="83"/>
      <c r="R100" s="83"/>
      <c r="S100" s="83"/>
      <c r="T100" s="83"/>
      <c r="U100" s="83"/>
      <c r="V100" s="83"/>
      <c r="W100" s="83"/>
    </row>
    <row r="101" spans="4:23" ht="14.25" customHeight="1">
      <c r="D101" s="84"/>
      <c r="K101" s="56"/>
      <c r="P101" s="83"/>
      <c r="Q101" s="83"/>
      <c r="R101" s="83"/>
      <c r="S101" s="83"/>
      <c r="T101" s="83"/>
      <c r="U101" s="83"/>
      <c r="V101" s="83"/>
      <c r="W101" s="83"/>
    </row>
    <row r="102" spans="4:23" ht="14.25" customHeight="1">
      <c r="D102" s="84"/>
      <c r="K102" s="56"/>
      <c r="P102" s="83"/>
      <c r="Q102" s="83"/>
      <c r="R102" s="83"/>
      <c r="S102" s="83"/>
      <c r="T102" s="83"/>
      <c r="U102" s="83"/>
      <c r="V102" s="83"/>
      <c r="W102" s="83"/>
    </row>
    <row r="103" spans="4:23" ht="14.25" customHeight="1">
      <c r="D103" s="84"/>
      <c r="K103" s="56"/>
      <c r="P103" s="83"/>
      <c r="Q103" s="83"/>
      <c r="R103" s="83"/>
      <c r="S103" s="83"/>
      <c r="T103" s="83"/>
      <c r="U103" s="83"/>
      <c r="V103" s="83"/>
      <c r="W103" s="83"/>
    </row>
    <row r="104" spans="4:23" ht="14.25" customHeight="1">
      <c r="D104" s="84"/>
      <c r="K104" s="56"/>
      <c r="P104" s="83"/>
      <c r="Q104" s="83"/>
      <c r="R104" s="83"/>
      <c r="S104" s="83"/>
      <c r="T104" s="83"/>
      <c r="U104" s="83"/>
      <c r="V104" s="83"/>
      <c r="W104" s="83"/>
    </row>
    <row r="105" spans="4:23" ht="14.25" customHeight="1">
      <c r="D105" s="84"/>
      <c r="K105" s="56"/>
      <c r="P105" s="83"/>
      <c r="Q105" s="83"/>
      <c r="R105" s="83"/>
      <c r="S105" s="83"/>
      <c r="T105" s="83"/>
      <c r="U105" s="83"/>
      <c r="V105" s="83"/>
      <c r="W105" s="83"/>
    </row>
    <row r="106" spans="4:23" ht="14.25" customHeight="1">
      <c r="D106" s="84"/>
      <c r="K106" s="56"/>
      <c r="P106" s="83"/>
      <c r="Q106" s="83"/>
      <c r="R106" s="83"/>
      <c r="S106" s="83"/>
      <c r="T106" s="83"/>
      <c r="U106" s="83"/>
      <c r="V106" s="83"/>
      <c r="W106" s="83"/>
    </row>
    <row r="107" spans="4:23" ht="14.25" customHeight="1">
      <c r="D107" s="84"/>
      <c r="K107" s="56"/>
      <c r="P107" s="83"/>
      <c r="Q107" s="83"/>
      <c r="R107" s="83"/>
      <c r="S107" s="83"/>
      <c r="T107" s="83"/>
      <c r="U107" s="83"/>
      <c r="V107" s="83"/>
      <c r="W107" s="83"/>
    </row>
    <row r="108" spans="4:23" ht="14.25" customHeight="1">
      <c r="D108" s="84"/>
      <c r="K108" s="56"/>
      <c r="P108" s="83"/>
      <c r="Q108" s="83"/>
      <c r="R108" s="83"/>
      <c r="S108" s="83"/>
      <c r="T108" s="83"/>
      <c r="U108" s="83"/>
      <c r="V108" s="83"/>
      <c r="W108" s="83"/>
    </row>
    <row r="109" spans="4:23" ht="14.25" customHeight="1">
      <c r="D109" s="84"/>
      <c r="K109" s="56"/>
      <c r="P109" s="83"/>
      <c r="Q109" s="83"/>
      <c r="R109" s="83"/>
      <c r="S109" s="83"/>
      <c r="T109" s="83"/>
      <c r="U109" s="83"/>
      <c r="V109" s="83"/>
      <c r="W109" s="83"/>
    </row>
    <row r="110" spans="4:23" ht="14.25" customHeight="1">
      <c r="D110" s="84"/>
      <c r="K110" s="56"/>
      <c r="P110" s="83"/>
      <c r="Q110" s="83"/>
      <c r="R110" s="83"/>
      <c r="S110" s="83"/>
      <c r="T110" s="83"/>
      <c r="U110" s="83"/>
      <c r="V110" s="83"/>
      <c r="W110" s="83"/>
    </row>
    <row r="111" spans="4:23" ht="14.25" customHeight="1">
      <c r="D111" s="84"/>
      <c r="K111" s="56"/>
      <c r="P111" s="83"/>
      <c r="Q111" s="83"/>
      <c r="R111" s="83"/>
      <c r="S111" s="83"/>
      <c r="T111" s="83"/>
      <c r="U111" s="83"/>
      <c r="V111" s="83"/>
      <c r="W111" s="83"/>
    </row>
    <row r="112" spans="4:23" ht="14.25" customHeight="1">
      <c r="D112" s="84"/>
      <c r="K112" s="56"/>
      <c r="P112" s="83"/>
      <c r="Q112" s="83"/>
      <c r="R112" s="83"/>
      <c r="S112" s="83"/>
      <c r="T112" s="83"/>
      <c r="U112" s="83"/>
      <c r="V112" s="83"/>
      <c r="W112" s="83"/>
    </row>
    <row r="113" spans="4:23" ht="14.25" customHeight="1">
      <c r="D113" s="84"/>
      <c r="K113" s="56"/>
      <c r="P113" s="83"/>
      <c r="Q113" s="83"/>
      <c r="R113" s="83"/>
      <c r="S113" s="83"/>
      <c r="T113" s="83"/>
      <c r="U113" s="83"/>
      <c r="V113" s="83"/>
      <c r="W113" s="83"/>
    </row>
    <row r="114" spans="4:23" ht="14.25" customHeight="1">
      <c r="D114" s="84"/>
      <c r="K114" s="56"/>
      <c r="P114" s="83"/>
      <c r="Q114" s="83"/>
      <c r="R114" s="83"/>
      <c r="S114" s="83"/>
      <c r="T114" s="83"/>
      <c r="U114" s="83"/>
      <c r="V114" s="83"/>
      <c r="W114" s="83"/>
    </row>
    <row r="115" spans="4:23" ht="14.25" customHeight="1">
      <c r="D115" s="84"/>
      <c r="K115" s="56"/>
      <c r="P115" s="83"/>
      <c r="Q115" s="83"/>
      <c r="R115" s="83"/>
      <c r="S115" s="83"/>
      <c r="T115" s="83"/>
      <c r="U115" s="83"/>
      <c r="V115" s="83"/>
      <c r="W115" s="83"/>
    </row>
    <row r="116" spans="4:23" ht="14.25" customHeight="1">
      <c r="D116" s="84"/>
      <c r="K116" s="56"/>
      <c r="P116" s="83"/>
      <c r="Q116" s="83"/>
      <c r="R116" s="83"/>
      <c r="S116" s="83"/>
      <c r="T116" s="83"/>
      <c r="U116" s="83"/>
      <c r="V116" s="83"/>
      <c r="W116" s="83"/>
    </row>
    <row r="117" spans="4:23" ht="14.25" customHeight="1">
      <c r="D117" s="84"/>
      <c r="K117" s="56"/>
      <c r="P117" s="83"/>
      <c r="Q117" s="83"/>
      <c r="R117" s="83"/>
      <c r="S117" s="83"/>
      <c r="T117" s="83"/>
      <c r="U117" s="83"/>
      <c r="V117" s="83"/>
      <c r="W117" s="83"/>
    </row>
    <row r="118" spans="4:23" ht="14.25" customHeight="1">
      <c r="D118" s="84"/>
      <c r="K118" s="56"/>
      <c r="P118" s="83"/>
      <c r="Q118" s="83"/>
      <c r="R118" s="83"/>
      <c r="S118" s="83"/>
      <c r="T118" s="83"/>
      <c r="U118" s="83"/>
      <c r="V118" s="83"/>
      <c r="W118" s="83"/>
    </row>
    <row r="119" spans="4:23" ht="14.25" customHeight="1">
      <c r="D119" s="84"/>
      <c r="K119" s="56"/>
      <c r="P119" s="83"/>
      <c r="Q119" s="83"/>
      <c r="R119" s="83"/>
      <c r="S119" s="83"/>
      <c r="T119" s="83"/>
      <c r="U119" s="83"/>
      <c r="V119" s="83"/>
      <c r="W119" s="83"/>
    </row>
    <row r="120" spans="4:23" ht="14.25" customHeight="1">
      <c r="D120" s="84"/>
      <c r="K120" s="56"/>
      <c r="P120" s="83"/>
      <c r="Q120" s="83"/>
      <c r="R120" s="83"/>
      <c r="S120" s="83"/>
      <c r="T120" s="83"/>
      <c r="U120" s="83"/>
      <c r="V120" s="83"/>
      <c r="W120" s="83"/>
    </row>
    <row r="121" spans="4:23" ht="14.25" customHeight="1">
      <c r="D121" s="84"/>
      <c r="K121" s="56"/>
      <c r="P121" s="83"/>
      <c r="Q121" s="83"/>
      <c r="R121" s="83"/>
      <c r="S121" s="83"/>
      <c r="T121" s="83"/>
      <c r="U121" s="83"/>
      <c r="V121" s="83"/>
      <c r="W121" s="83"/>
    </row>
    <row r="122" spans="4:23" ht="14.25" customHeight="1">
      <c r="D122" s="84"/>
      <c r="K122" s="56"/>
      <c r="P122" s="83"/>
      <c r="Q122" s="83"/>
      <c r="R122" s="83"/>
      <c r="S122" s="83"/>
      <c r="T122" s="83"/>
      <c r="U122" s="83"/>
      <c r="V122" s="83"/>
      <c r="W122" s="83"/>
    </row>
    <row r="123" spans="4:23" ht="14.25" customHeight="1">
      <c r="D123" s="84"/>
      <c r="K123" s="56"/>
      <c r="P123" s="83"/>
      <c r="Q123" s="83"/>
      <c r="R123" s="83"/>
      <c r="S123" s="83"/>
      <c r="T123" s="83"/>
      <c r="U123" s="83"/>
      <c r="V123" s="83"/>
      <c r="W123" s="83"/>
    </row>
    <row r="124" spans="4:23" ht="14.25" customHeight="1">
      <c r="D124" s="84"/>
      <c r="K124" s="56"/>
      <c r="P124" s="83"/>
      <c r="Q124" s="83"/>
      <c r="R124" s="83"/>
      <c r="S124" s="83"/>
      <c r="T124" s="83"/>
      <c r="U124" s="83"/>
      <c r="V124" s="83"/>
      <c r="W124" s="83"/>
    </row>
    <row r="125" spans="4:23" ht="14.25" customHeight="1">
      <c r="D125" s="84"/>
      <c r="K125" s="56"/>
      <c r="P125" s="83"/>
      <c r="Q125" s="83"/>
      <c r="R125" s="83"/>
      <c r="S125" s="83"/>
      <c r="T125" s="83"/>
      <c r="U125" s="83"/>
      <c r="V125" s="83"/>
      <c r="W125" s="83"/>
    </row>
    <row r="126" spans="4:23" ht="14.25" customHeight="1">
      <c r="D126" s="84"/>
      <c r="K126" s="56"/>
      <c r="P126" s="83"/>
      <c r="Q126" s="83"/>
      <c r="R126" s="83"/>
      <c r="S126" s="83"/>
      <c r="T126" s="83"/>
      <c r="U126" s="83"/>
      <c r="V126" s="83"/>
      <c r="W126" s="83"/>
    </row>
    <row r="127" spans="4:23" ht="14.25" customHeight="1">
      <c r="D127" s="84"/>
      <c r="K127" s="56"/>
      <c r="P127" s="83"/>
      <c r="Q127" s="83"/>
      <c r="R127" s="83"/>
      <c r="S127" s="83"/>
      <c r="T127" s="83"/>
      <c r="U127" s="83"/>
      <c r="V127" s="83"/>
      <c r="W127" s="83"/>
    </row>
    <row r="128" spans="4:23" ht="14.25" customHeight="1">
      <c r="D128" s="84"/>
      <c r="K128" s="56"/>
      <c r="P128" s="83"/>
      <c r="Q128" s="83"/>
      <c r="R128" s="83"/>
      <c r="S128" s="83"/>
      <c r="T128" s="83"/>
      <c r="U128" s="83"/>
      <c r="V128" s="83"/>
      <c r="W128" s="83"/>
    </row>
    <row r="129" spans="4:23" ht="14.25" customHeight="1">
      <c r="D129" s="84"/>
      <c r="K129" s="56"/>
      <c r="P129" s="83"/>
      <c r="Q129" s="83"/>
      <c r="R129" s="83"/>
      <c r="S129" s="83"/>
      <c r="T129" s="83"/>
      <c r="U129" s="83"/>
      <c r="V129" s="83"/>
      <c r="W129" s="83"/>
    </row>
    <row r="130" spans="4:23" ht="14.25" customHeight="1">
      <c r="D130" s="84"/>
      <c r="K130" s="56"/>
      <c r="P130" s="83"/>
      <c r="Q130" s="83"/>
      <c r="R130" s="83"/>
      <c r="S130" s="83"/>
      <c r="T130" s="83"/>
      <c r="U130" s="83"/>
      <c r="V130" s="83"/>
      <c r="W130" s="83"/>
    </row>
    <row r="131" spans="4:23" ht="14.25" customHeight="1">
      <c r="D131" s="84"/>
      <c r="K131" s="56"/>
      <c r="P131" s="83"/>
      <c r="Q131" s="83"/>
      <c r="R131" s="83"/>
      <c r="S131" s="83"/>
      <c r="T131" s="83"/>
      <c r="U131" s="83"/>
      <c r="V131" s="83"/>
      <c r="W131" s="83"/>
    </row>
    <row r="132" spans="4:23" ht="14.25" customHeight="1">
      <c r="D132" s="84"/>
      <c r="K132" s="56"/>
      <c r="P132" s="83"/>
      <c r="Q132" s="83"/>
      <c r="R132" s="83"/>
      <c r="S132" s="83"/>
      <c r="T132" s="83"/>
      <c r="U132" s="83"/>
      <c r="V132" s="83"/>
      <c r="W132" s="83"/>
    </row>
    <row r="133" spans="4:23" ht="14.25" customHeight="1">
      <c r="D133" s="84"/>
      <c r="K133" s="56"/>
      <c r="P133" s="83"/>
      <c r="Q133" s="83"/>
      <c r="R133" s="83"/>
      <c r="S133" s="83"/>
      <c r="T133" s="83"/>
      <c r="U133" s="83"/>
      <c r="V133" s="83"/>
      <c r="W133" s="83"/>
    </row>
    <row r="134" spans="4:23" ht="14.25" customHeight="1">
      <c r="D134" s="84"/>
      <c r="K134" s="56"/>
      <c r="P134" s="83"/>
      <c r="Q134" s="83"/>
      <c r="R134" s="83"/>
      <c r="S134" s="83"/>
      <c r="T134" s="83"/>
      <c r="U134" s="83"/>
      <c r="V134" s="83"/>
      <c r="W134" s="83"/>
    </row>
    <row r="135" spans="4:23" ht="14.25" customHeight="1">
      <c r="D135" s="84"/>
      <c r="K135" s="56"/>
      <c r="P135" s="83"/>
      <c r="Q135" s="83"/>
      <c r="R135" s="83"/>
      <c r="S135" s="83"/>
      <c r="T135" s="83"/>
      <c r="U135" s="83"/>
      <c r="V135" s="83"/>
      <c r="W135" s="83"/>
    </row>
    <row r="136" spans="4:23" ht="14.25" customHeight="1">
      <c r="D136" s="84"/>
      <c r="K136" s="56"/>
      <c r="P136" s="83"/>
      <c r="Q136" s="83"/>
      <c r="R136" s="83"/>
      <c r="S136" s="83"/>
      <c r="T136" s="83"/>
      <c r="U136" s="83"/>
      <c r="V136" s="83"/>
      <c r="W136" s="83"/>
    </row>
    <row r="137" spans="4:23" ht="14.25" customHeight="1">
      <c r="D137" s="84"/>
      <c r="K137" s="56"/>
      <c r="P137" s="83"/>
      <c r="Q137" s="83"/>
      <c r="R137" s="83"/>
      <c r="S137" s="83"/>
      <c r="T137" s="83"/>
      <c r="U137" s="83"/>
      <c r="V137" s="83"/>
      <c r="W137" s="83"/>
    </row>
    <row r="138" spans="4:23" ht="14.25" customHeight="1">
      <c r="D138" s="84"/>
      <c r="K138" s="56"/>
      <c r="P138" s="83"/>
      <c r="Q138" s="83"/>
      <c r="R138" s="83"/>
      <c r="S138" s="83"/>
      <c r="T138" s="83"/>
      <c r="U138" s="83"/>
      <c r="V138" s="83"/>
      <c r="W138" s="83"/>
    </row>
    <row r="139" spans="4:23" ht="14.25" customHeight="1">
      <c r="D139" s="84"/>
      <c r="K139" s="56"/>
      <c r="P139" s="83"/>
      <c r="Q139" s="83"/>
      <c r="R139" s="83"/>
      <c r="S139" s="83"/>
      <c r="T139" s="83"/>
      <c r="U139" s="83"/>
      <c r="V139" s="83"/>
      <c r="W139" s="83"/>
    </row>
    <row r="140" spans="4:23" ht="14.25" customHeight="1">
      <c r="D140" s="84"/>
      <c r="K140" s="56"/>
      <c r="P140" s="83"/>
      <c r="Q140" s="83"/>
      <c r="R140" s="83"/>
      <c r="S140" s="83"/>
      <c r="T140" s="83"/>
      <c r="U140" s="83"/>
      <c r="V140" s="83"/>
      <c r="W140" s="83"/>
    </row>
    <row r="141" spans="4:23" ht="14.25" customHeight="1">
      <c r="D141" s="84"/>
      <c r="K141" s="56"/>
      <c r="P141" s="83"/>
      <c r="Q141" s="83"/>
      <c r="R141" s="83"/>
      <c r="S141" s="83"/>
      <c r="T141" s="83"/>
      <c r="U141" s="83"/>
      <c r="V141" s="83"/>
      <c r="W141" s="83"/>
    </row>
    <row r="142" spans="4:23" ht="14.25" customHeight="1">
      <c r="D142" s="84"/>
      <c r="K142" s="56"/>
      <c r="P142" s="83"/>
      <c r="Q142" s="83"/>
      <c r="R142" s="83"/>
      <c r="S142" s="83"/>
      <c r="T142" s="83"/>
      <c r="U142" s="83"/>
      <c r="V142" s="83"/>
      <c r="W142" s="83"/>
    </row>
    <row r="143" spans="4:23" ht="14.25" customHeight="1">
      <c r="D143" s="84"/>
      <c r="K143" s="56"/>
      <c r="P143" s="83"/>
      <c r="Q143" s="83"/>
      <c r="R143" s="83"/>
      <c r="S143" s="83"/>
      <c r="T143" s="83"/>
      <c r="U143" s="83"/>
      <c r="V143" s="83"/>
      <c r="W143" s="83"/>
    </row>
    <row r="144" spans="4:23" ht="14.25" customHeight="1">
      <c r="D144" s="84"/>
      <c r="K144" s="56"/>
      <c r="P144" s="83"/>
      <c r="Q144" s="83"/>
      <c r="R144" s="83"/>
      <c r="S144" s="83"/>
      <c r="T144" s="83"/>
      <c r="U144" s="83"/>
      <c r="V144" s="83"/>
      <c r="W144" s="83"/>
    </row>
    <row r="145" spans="4:23" ht="14.25" customHeight="1">
      <c r="D145" s="84"/>
      <c r="K145" s="56"/>
      <c r="P145" s="83"/>
      <c r="Q145" s="83"/>
      <c r="R145" s="83"/>
      <c r="S145" s="83"/>
      <c r="T145" s="83"/>
      <c r="U145" s="83"/>
      <c r="V145" s="83"/>
      <c r="W145" s="83"/>
    </row>
    <row r="146" spans="4:23" ht="14.25" customHeight="1">
      <c r="D146" s="84"/>
      <c r="K146" s="56"/>
      <c r="P146" s="83"/>
      <c r="Q146" s="83"/>
      <c r="R146" s="83"/>
      <c r="S146" s="83"/>
      <c r="T146" s="83"/>
      <c r="U146" s="83"/>
      <c r="V146" s="83"/>
      <c r="W146" s="83"/>
    </row>
    <row r="147" spans="4:23" ht="14.25" customHeight="1">
      <c r="D147" s="84"/>
      <c r="K147" s="56"/>
      <c r="P147" s="83"/>
      <c r="Q147" s="83"/>
      <c r="R147" s="83"/>
      <c r="S147" s="83"/>
      <c r="T147" s="83"/>
      <c r="U147" s="83"/>
      <c r="V147" s="83"/>
      <c r="W147" s="83"/>
    </row>
    <row r="148" spans="4:23" ht="14.25" customHeight="1">
      <c r="D148" s="84"/>
      <c r="K148" s="56"/>
      <c r="P148" s="83"/>
      <c r="Q148" s="83"/>
      <c r="R148" s="83"/>
      <c r="S148" s="83"/>
      <c r="T148" s="83"/>
      <c r="U148" s="83"/>
      <c r="V148" s="83"/>
      <c r="W148" s="83"/>
    </row>
    <row r="149" spans="4:23" ht="14.25" customHeight="1">
      <c r="D149" s="84"/>
      <c r="K149" s="56"/>
      <c r="P149" s="83"/>
      <c r="Q149" s="83"/>
      <c r="R149" s="83"/>
      <c r="S149" s="83"/>
      <c r="T149" s="83"/>
      <c r="U149" s="83"/>
      <c r="V149" s="83"/>
      <c r="W149" s="83"/>
    </row>
    <row r="150" spans="4:23" ht="14.25" customHeight="1">
      <c r="D150" s="84"/>
      <c r="K150" s="56"/>
      <c r="P150" s="83"/>
      <c r="Q150" s="83"/>
      <c r="R150" s="83"/>
      <c r="S150" s="83"/>
      <c r="T150" s="83"/>
      <c r="U150" s="83"/>
      <c r="V150" s="83"/>
      <c r="W150" s="83"/>
    </row>
    <row r="151" spans="4:23" ht="14.25" customHeight="1">
      <c r="D151" s="84"/>
      <c r="K151" s="56"/>
      <c r="P151" s="83"/>
      <c r="Q151" s="83"/>
      <c r="R151" s="83"/>
      <c r="S151" s="83"/>
      <c r="T151" s="83"/>
      <c r="U151" s="83"/>
      <c r="V151" s="83"/>
      <c r="W151" s="83"/>
    </row>
    <row r="152" spans="4:23" ht="14.25" customHeight="1">
      <c r="D152" s="84"/>
      <c r="K152" s="56"/>
      <c r="P152" s="83"/>
      <c r="Q152" s="83"/>
      <c r="R152" s="83"/>
      <c r="S152" s="83"/>
      <c r="T152" s="83"/>
      <c r="U152" s="83"/>
      <c r="V152" s="83"/>
      <c r="W152" s="83"/>
    </row>
    <row r="153" spans="4:23" ht="14.25" customHeight="1">
      <c r="D153" s="84"/>
      <c r="K153" s="56"/>
      <c r="P153" s="83"/>
      <c r="Q153" s="83"/>
      <c r="R153" s="83"/>
      <c r="S153" s="83"/>
      <c r="T153" s="83"/>
      <c r="U153" s="83"/>
      <c r="V153" s="83"/>
      <c r="W153" s="83"/>
    </row>
    <row r="154" spans="4:23" ht="14.25" customHeight="1">
      <c r="D154" s="84"/>
      <c r="K154" s="56"/>
      <c r="P154" s="83"/>
      <c r="Q154" s="83"/>
      <c r="R154" s="83"/>
      <c r="S154" s="83"/>
      <c r="T154" s="83"/>
      <c r="U154" s="83"/>
      <c r="V154" s="83"/>
      <c r="W154" s="83"/>
    </row>
    <row r="155" spans="4:23" ht="14.25" customHeight="1">
      <c r="D155" s="84"/>
      <c r="K155" s="56"/>
      <c r="P155" s="83"/>
      <c r="Q155" s="83"/>
      <c r="R155" s="83"/>
      <c r="S155" s="83"/>
      <c r="T155" s="83"/>
      <c r="U155" s="83"/>
      <c r="V155" s="83"/>
      <c r="W155" s="83"/>
    </row>
    <row r="156" spans="4:23" ht="14.25" customHeight="1">
      <c r="D156" s="84"/>
      <c r="K156" s="56"/>
      <c r="P156" s="83"/>
      <c r="Q156" s="83"/>
      <c r="R156" s="83"/>
      <c r="S156" s="83"/>
      <c r="T156" s="83"/>
      <c r="U156" s="83"/>
      <c r="V156" s="83"/>
      <c r="W156" s="83"/>
    </row>
    <row r="157" spans="4:23" ht="14.25" customHeight="1">
      <c r="D157" s="84"/>
      <c r="K157" s="56"/>
      <c r="P157" s="83"/>
      <c r="Q157" s="83"/>
      <c r="R157" s="83"/>
      <c r="S157" s="83"/>
      <c r="T157" s="83"/>
      <c r="U157" s="83"/>
      <c r="V157" s="83"/>
      <c r="W157" s="83"/>
    </row>
    <row r="158" spans="4:23" ht="14.25" customHeight="1">
      <c r="D158" s="84"/>
      <c r="K158" s="56"/>
      <c r="P158" s="83"/>
      <c r="Q158" s="83"/>
      <c r="R158" s="83"/>
      <c r="S158" s="83"/>
      <c r="T158" s="83"/>
      <c r="U158" s="83"/>
      <c r="V158" s="83"/>
      <c r="W158" s="83"/>
    </row>
    <row r="159" spans="4:23" ht="14.25" customHeight="1">
      <c r="D159" s="84"/>
      <c r="K159" s="56"/>
      <c r="P159" s="83"/>
      <c r="Q159" s="83"/>
      <c r="R159" s="83"/>
      <c r="S159" s="83"/>
      <c r="T159" s="83"/>
      <c r="U159" s="83"/>
      <c r="V159" s="83"/>
      <c r="W159" s="83"/>
    </row>
    <row r="160" spans="4:23" ht="14.25" customHeight="1">
      <c r="D160" s="84"/>
      <c r="K160" s="56"/>
      <c r="P160" s="83"/>
      <c r="Q160" s="83"/>
      <c r="R160" s="83"/>
      <c r="S160" s="83"/>
      <c r="T160" s="83"/>
      <c r="U160" s="83"/>
      <c r="V160" s="83"/>
      <c r="W160" s="83"/>
    </row>
    <row r="161" spans="4:23" ht="14.25" customHeight="1">
      <c r="D161" s="84"/>
      <c r="K161" s="56"/>
      <c r="P161" s="83"/>
      <c r="Q161" s="83"/>
      <c r="R161" s="83"/>
      <c r="S161" s="83"/>
      <c r="T161" s="83"/>
      <c r="U161" s="83"/>
      <c r="V161" s="83"/>
      <c r="W161" s="83"/>
    </row>
    <row r="162" spans="4:23" ht="14.25" customHeight="1">
      <c r="D162" s="84"/>
      <c r="K162" s="56"/>
      <c r="P162" s="83"/>
      <c r="Q162" s="83"/>
      <c r="R162" s="83"/>
      <c r="S162" s="83"/>
      <c r="T162" s="83"/>
      <c r="U162" s="83"/>
      <c r="V162" s="83"/>
      <c r="W162" s="83"/>
    </row>
    <row r="163" spans="4:23" ht="14.25" customHeight="1">
      <c r="D163" s="84"/>
      <c r="K163" s="56"/>
      <c r="P163" s="83"/>
      <c r="Q163" s="83"/>
      <c r="R163" s="83"/>
      <c r="S163" s="83"/>
      <c r="T163" s="83"/>
      <c r="U163" s="83"/>
      <c r="V163" s="83"/>
      <c r="W163" s="83"/>
    </row>
    <row r="164" spans="4:23" ht="14.25" customHeight="1">
      <c r="D164" s="84"/>
      <c r="K164" s="56"/>
      <c r="P164" s="83"/>
      <c r="Q164" s="83"/>
      <c r="R164" s="83"/>
      <c r="S164" s="83"/>
      <c r="T164" s="83"/>
      <c r="U164" s="83"/>
      <c r="V164" s="83"/>
      <c r="W164" s="83"/>
    </row>
    <row r="165" spans="4:23" ht="14.25" customHeight="1">
      <c r="D165" s="84"/>
      <c r="K165" s="56"/>
      <c r="P165" s="83"/>
      <c r="Q165" s="83"/>
      <c r="R165" s="83"/>
      <c r="S165" s="83"/>
      <c r="T165" s="83"/>
      <c r="U165" s="83"/>
      <c r="V165" s="83"/>
      <c r="W165" s="83"/>
    </row>
    <row r="166" spans="4:23" ht="14.25" customHeight="1">
      <c r="D166" s="84"/>
      <c r="K166" s="56"/>
      <c r="P166" s="83"/>
      <c r="Q166" s="83"/>
      <c r="R166" s="83"/>
      <c r="S166" s="83"/>
      <c r="T166" s="83"/>
      <c r="U166" s="83"/>
      <c r="V166" s="83"/>
      <c r="W166" s="83"/>
    </row>
    <row r="167" spans="4:23" ht="14.25" customHeight="1">
      <c r="D167" s="84"/>
      <c r="K167" s="56"/>
      <c r="P167" s="83"/>
      <c r="Q167" s="83"/>
      <c r="R167" s="83"/>
      <c r="S167" s="83"/>
      <c r="T167" s="83"/>
      <c r="U167" s="83"/>
      <c r="V167" s="83"/>
      <c r="W167" s="83"/>
    </row>
    <row r="168" spans="4:23" ht="14.25" customHeight="1">
      <c r="D168" s="84"/>
      <c r="K168" s="56"/>
      <c r="P168" s="83"/>
      <c r="Q168" s="83"/>
      <c r="R168" s="83"/>
      <c r="S168" s="83"/>
      <c r="T168" s="83"/>
      <c r="U168" s="83"/>
      <c r="V168" s="83"/>
      <c r="W168" s="83"/>
    </row>
    <row r="169" spans="4:23" ht="14.25" customHeight="1">
      <c r="D169" s="84"/>
      <c r="K169" s="56"/>
      <c r="P169" s="83"/>
      <c r="Q169" s="83"/>
      <c r="R169" s="83"/>
      <c r="S169" s="83"/>
      <c r="T169" s="83"/>
      <c r="U169" s="83"/>
      <c r="V169" s="83"/>
      <c r="W169" s="83"/>
    </row>
    <row r="170" spans="4:23" ht="14.25" customHeight="1">
      <c r="D170" s="84"/>
      <c r="K170" s="56"/>
      <c r="P170" s="83"/>
      <c r="Q170" s="83"/>
      <c r="R170" s="83"/>
      <c r="S170" s="83"/>
      <c r="T170" s="83"/>
      <c r="U170" s="83"/>
      <c r="V170" s="83"/>
      <c r="W170" s="83"/>
    </row>
    <row r="171" spans="4:23" ht="14.25" customHeight="1">
      <c r="D171" s="84"/>
      <c r="K171" s="56"/>
      <c r="P171" s="83"/>
      <c r="Q171" s="83"/>
      <c r="R171" s="83"/>
      <c r="S171" s="83"/>
      <c r="T171" s="83"/>
      <c r="U171" s="83"/>
      <c r="V171" s="83"/>
      <c r="W171" s="83"/>
    </row>
    <row r="172" spans="4:23" ht="14.25" customHeight="1">
      <c r="D172" s="84"/>
      <c r="K172" s="56"/>
      <c r="P172" s="83"/>
      <c r="Q172" s="83"/>
      <c r="R172" s="83"/>
      <c r="S172" s="83"/>
      <c r="T172" s="83"/>
      <c r="U172" s="83"/>
      <c r="V172" s="83"/>
      <c r="W172" s="83"/>
    </row>
    <row r="173" spans="4:23" ht="14.25" customHeight="1">
      <c r="D173" s="84"/>
      <c r="K173" s="56"/>
      <c r="P173" s="83"/>
      <c r="Q173" s="83"/>
      <c r="R173" s="83"/>
      <c r="S173" s="83"/>
      <c r="T173" s="83"/>
      <c r="U173" s="83"/>
      <c r="V173" s="83"/>
      <c r="W173" s="83"/>
    </row>
    <row r="174" spans="4:23" ht="14.25" customHeight="1">
      <c r="D174" s="84"/>
      <c r="K174" s="56"/>
      <c r="P174" s="83"/>
      <c r="Q174" s="83"/>
      <c r="R174" s="83"/>
      <c r="S174" s="83"/>
      <c r="T174" s="83"/>
      <c r="U174" s="83"/>
      <c r="V174" s="83"/>
      <c r="W174" s="83"/>
    </row>
    <row r="175" spans="4:23" ht="14.25" customHeight="1">
      <c r="D175" s="84"/>
      <c r="K175" s="56"/>
      <c r="P175" s="83"/>
      <c r="Q175" s="83"/>
      <c r="R175" s="83"/>
      <c r="S175" s="83"/>
      <c r="T175" s="83"/>
      <c r="U175" s="83"/>
      <c r="V175" s="83"/>
      <c r="W175" s="83"/>
    </row>
    <row r="176" spans="4:23" ht="14.25" customHeight="1">
      <c r="D176" s="84"/>
      <c r="K176" s="56"/>
      <c r="P176" s="83"/>
      <c r="Q176" s="83"/>
      <c r="R176" s="83"/>
      <c r="S176" s="83"/>
      <c r="T176" s="83"/>
      <c r="U176" s="83"/>
      <c r="V176" s="83"/>
      <c r="W176" s="83"/>
    </row>
    <row r="177" spans="4:23" ht="14.25" customHeight="1">
      <c r="D177" s="84"/>
      <c r="K177" s="56"/>
      <c r="P177" s="83"/>
      <c r="Q177" s="83"/>
      <c r="R177" s="83"/>
      <c r="S177" s="83"/>
      <c r="T177" s="83"/>
      <c r="U177" s="83"/>
      <c r="V177" s="83"/>
      <c r="W177" s="83"/>
    </row>
    <row r="178" spans="4:23" ht="14.25" customHeight="1">
      <c r="D178" s="84"/>
      <c r="K178" s="56"/>
      <c r="P178" s="83"/>
      <c r="Q178" s="83"/>
      <c r="R178" s="83"/>
      <c r="S178" s="83"/>
      <c r="T178" s="83"/>
      <c r="U178" s="83"/>
      <c r="V178" s="83"/>
      <c r="W178" s="83"/>
    </row>
    <row r="179" spans="4:23" ht="14.25" customHeight="1">
      <c r="D179" s="84"/>
      <c r="K179" s="56"/>
      <c r="P179" s="83"/>
      <c r="Q179" s="83"/>
      <c r="R179" s="83"/>
      <c r="S179" s="83"/>
      <c r="T179" s="83"/>
      <c r="U179" s="83"/>
      <c r="V179" s="83"/>
      <c r="W179" s="83"/>
    </row>
    <row r="180" spans="4:23" ht="14.25" customHeight="1">
      <c r="D180" s="84"/>
      <c r="K180" s="56"/>
      <c r="P180" s="83"/>
      <c r="Q180" s="83"/>
      <c r="R180" s="83"/>
      <c r="S180" s="83"/>
      <c r="T180" s="83"/>
      <c r="U180" s="83"/>
      <c r="V180" s="83"/>
      <c r="W180" s="83"/>
    </row>
    <row r="181" spans="4:23" ht="14.25" customHeight="1">
      <c r="D181" s="84"/>
      <c r="K181" s="56"/>
      <c r="P181" s="83"/>
      <c r="Q181" s="83"/>
      <c r="R181" s="83"/>
      <c r="S181" s="83"/>
      <c r="T181" s="83"/>
      <c r="U181" s="83"/>
      <c r="V181" s="83"/>
      <c r="W181" s="83"/>
    </row>
    <row r="182" spans="4:23" ht="14.25" customHeight="1">
      <c r="D182" s="84"/>
      <c r="K182" s="56"/>
      <c r="P182" s="83"/>
      <c r="Q182" s="83"/>
      <c r="R182" s="83"/>
      <c r="S182" s="83"/>
      <c r="T182" s="83"/>
      <c r="U182" s="83"/>
      <c r="V182" s="83"/>
      <c r="W182" s="83"/>
    </row>
    <row r="183" spans="4:23" ht="14.25" customHeight="1">
      <c r="D183" s="84"/>
      <c r="K183" s="56"/>
      <c r="P183" s="83"/>
      <c r="Q183" s="83"/>
      <c r="R183" s="83"/>
      <c r="S183" s="83"/>
      <c r="T183" s="83"/>
      <c r="U183" s="83"/>
      <c r="V183" s="83"/>
      <c r="W183" s="83"/>
    </row>
    <row r="184" spans="4:23" ht="14.25" customHeight="1">
      <c r="D184" s="84"/>
      <c r="K184" s="56"/>
      <c r="P184" s="83"/>
      <c r="Q184" s="83"/>
      <c r="R184" s="83"/>
      <c r="S184" s="83"/>
      <c r="T184" s="83"/>
      <c r="U184" s="83"/>
      <c r="V184" s="83"/>
      <c r="W184" s="83"/>
    </row>
    <row r="185" spans="4:23" ht="14.25" customHeight="1">
      <c r="D185" s="84"/>
      <c r="K185" s="56"/>
      <c r="P185" s="83"/>
      <c r="Q185" s="83"/>
      <c r="R185" s="83"/>
      <c r="S185" s="83"/>
      <c r="T185" s="83"/>
      <c r="U185" s="83"/>
      <c r="V185" s="83"/>
      <c r="W185" s="83"/>
    </row>
    <row r="186" spans="4:23" ht="14.25" customHeight="1">
      <c r="D186" s="84"/>
      <c r="K186" s="56"/>
      <c r="P186" s="83"/>
      <c r="Q186" s="83"/>
      <c r="R186" s="83"/>
      <c r="S186" s="83"/>
      <c r="T186" s="83"/>
      <c r="U186" s="83"/>
      <c r="V186" s="83"/>
      <c r="W186" s="83"/>
    </row>
    <row r="187" spans="4:23" ht="14.25" customHeight="1">
      <c r="D187" s="84"/>
      <c r="K187" s="56"/>
      <c r="P187" s="83"/>
      <c r="Q187" s="83"/>
      <c r="R187" s="83"/>
      <c r="S187" s="83"/>
      <c r="T187" s="83"/>
      <c r="U187" s="83"/>
      <c r="V187" s="83"/>
      <c r="W187" s="83"/>
    </row>
    <row r="188" spans="4:23" ht="14.25" customHeight="1">
      <c r="D188" s="84"/>
      <c r="K188" s="56"/>
      <c r="P188" s="83"/>
      <c r="Q188" s="83"/>
      <c r="R188" s="83"/>
      <c r="S188" s="83"/>
      <c r="T188" s="83"/>
      <c r="U188" s="83"/>
      <c r="V188" s="83"/>
      <c r="W188" s="83"/>
    </row>
    <row r="189" spans="4:23" ht="14.25" customHeight="1">
      <c r="D189" s="84"/>
      <c r="K189" s="56"/>
      <c r="P189" s="83"/>
      <c r="Q189" s="83"/>
      <c r="R189" s="83"/>
      <c r="S189" s="83"/>
      <c r="T189" s="83"/>
      <c r="U189" s="83"/>
      <c r="V189" s="83"/>
      <c r="W189" s="83"/>
    </row>
    <row r="190" spans="4:23" ht="14.25" customHeight="1">
      <c r="D190" s="84"/>
      <c r="K190" s="56"/>
      <c r="P190" s="83"/>
      <c r="Q190" s="83"/>
      <c r="R190" s="83"/>
      <c r="S190" s="83"/>
      <c r="T190" s="83"/>
      <c r="U190" s="83"/>
      <c r="V190" s="83"/>
      <c r="W190" s="83"/>
    </row>
    <row r="191" spans="4:23" ht="14.25" customHeight="1">
      <c r="D191" s="84"/>
      <c r="K191" s="56"/>
      <c r="P191" s="83"/>
      <c r="Q191" s="83"/>
      <c r="R191" s="83"/>
      <c r="S191" s="83"/>
      <c r="T191" s="83"/>
      <c r="U191" s="83"/>
      <c r="V191" s="83"/>
      <c r="W191" s="83"/>
    </row>
    <row r="192" spans="4:23" ht="14.25" customHeight="1">
      <c r="D192" s="84"/>
      <c r="K192" s="56"/>
      <c r="P192" s="83"/>
      <c r="Q192" s="83"/>
      <c r="R192" s="83"/>
      <c r="S192" s="83"/>
      <c r="T192" s="83"/>
      <c r="U192" s="83"/>
      <c r="V192" s="83"/>
      <c r="W192" s="83"/>
    </row>
    <row r="193" spans="4:23" ht="14.25" customHeight="1">
      <c r="D193" s="84"/>
      <c r="K193" s="56"/>
      <c r="P193" s="83"/>
      <c r="Q193" s="83"/>
      <c r="R193" s="83"/>
      <c r="S193" s="83"/>
      <c r="T193" s="83"/>
      <c r="U193" s="83"/>
      <c r="V193" s="83"/>
      <c r="W193" s="83"/>
    </row>
    <row r="194" spans="4:23" ht="14.25" customHeight="1">
      <c r="D194" s="84"/>
      <c r="K194" s="56"/>
      <c r="P194" s="83"/>
      <c r="Q194" s="83"/>
      <c r="R194" s="83"/>
      <c r="S194" s="83"/>
      <c r="T194" s="83"/>
      <c r="U194" s="83"/>
      <c r="V194" s="83"/>
      <c r="W194" s="83"/>
    </row>
    <row r="195" spans="4:23" ht="14.25" customHeight="1">
      <c r="D195" s="84"/>
      <c r="K195" s="56"/>
      <c r="P195" s="83"/>
      <c r="Q195" s="83"/>
      <c r="R195" s="83"/>
      <c r="S195" s="83"/>
      <c r="T195" s="83"/>
      <c r="U195" s="83"/>
      <c r="V195" s="83"/>
      <c r="W195" s="83"/>
    </row>
    <row r="196" spans="4:23" ht="14.25" customHeight="1">
      <c r="D196" s="84"/>
      <c r="K196" s="56"/>
      <c r="P196" s="83"/>
      <c r="Q196" s="83"/>
      <c r="R196" s="83"/>
      <c r="S196" s="83"/>
      <c r="T196" s="83"/>
      <c r="U196" s="83"/>
      <c r="V196" s="83"/>
      <c r="W196" s="83"/>
    </row>
    <row r="197" spans="4:23" ht="14.25" customHeight="1">
      <c r="D197" s="84"/>
      <c r="K197" s="56"/>
      <c r="P197" s="83"/>
      <c r="Q197" s="83"/>
      <c r="R197" s="83"/>
      <c r="S197" s="83"/>
      <c r="T197" s="83"/>
      <c r="U197" s="83"/>
      <c r="V197" s="83"/>
      <c r="W197" s="83"/>
    </row>
    <row r="198" spans="4:23" ht="14.25" customHeight="1">
      <c r="D198" s="84"/>
      <c r="K198" s="56"/>
      <c r="P198" s="83"/>
      <c r="Q198" s="83"/>
      <c r="R198" s="83"/>
      <c r="S198" s="83"/>
      <c r="T198" s="83"/>
      <c r="U198" s="83"/>
      <c r="V198" s="83"/>
      <c r="W198" s="83"/>
    </row>
    <row r="199" spans="4:23" ht="14.25" customHeight="1">
      <c r="D199" s="84"/>
      <c r="K199" s="56"/>
      <c r="P199" s="83"/>
      <c r="Q199" s="83"/>
      <c r="R199" s="83"/>
      <c r="S199" s="83"/>
      <c r="T199" s="83"/>
      <c r="U199" s="83"/>
      <c r="V199" s="83"/>
      <c r="W199" s="83"/>
    </row>
    <row r="200" spans="4:23" ht="14.25" customHeight="1">
      <c r="D200" s="84"/>
      <c r="K200" s="56"/>
      <c r="P200" s="83"/>
      <c r="Q200" s="83"/>
      <c r="R200" s="83"/>
      <c r="S200" s="83"/>
      <c r="T200" s="83"/>
      <c r="U200" s="83"/>
      <c r="V200" s="83"/>
      <c r="W200" s="83"/>
    </row>
    <row r="201" spans="4:23" ht="14.25" customHeight="1">
      <c r="D201" s="84"/>
      <c r="K201" s="56"/>
      <c r="P201" s="83"/>
      <c r="Q201" s="83"/>
      <c r="R201" s="83"/>
      <c r="S201" s="83"/>
      <c r="T201" s="83"/>
      <c r="U201" s="83"/>
      <c r="V201" s="83"/>
      <c r="W201" s="83"/>
    </row>
    <row r="202" spans="4:23" ht="14.25" customHeight="1">
      <c r="D202" s="84"/>
      <c r="K202" s="56"/>
      <c r="P202" s="83"/>
      <c r="Q202" s="83"/>
      <c r="R202" s="83"/>
      <c r="S202" s="83"/>
      <c r="T202" s="83"/>
      <c r="U202" s="83"/>
      <c r="V202" s="83"/>
      <c r="W202" s="83"/>
    </row>
    <row r="203" spans="4:23" ht="14.25" customHeight="1">
      <c r="D203" s="84"/>
      <c r="K203" s="56"/>
      <c r="P203" s="83"/>
      <c r="Q203" s="83"/>
      <c r="R203" s="83"/>
      <c r="S203" s="83"/>
      <c r="T203" s="83"/>
      <c r="U203" s="83"/>
      <c r="V203" s="83"/>
      <c r="W203" s="83"/>
    </row>
    <row r="204" spans="4:23" ht="14.25" customHeight="1">
      <c r="D204" s="84"/>
      <c r="K204" s="56"/>
      <c r="P204" s="83"/>
      <c r="Q204" s="83"/>
      <c r="R204" s="83"/>
      <c r="S204" s="83"/>
      <c r="T204" s="83"/>
      <c r="U204" s="83"/>
      <c r="V204" s="83"/>
      <c r="W204" s="83"/>
    </row>
    <row r="205" spans="4:23" ht="14.25" customHeight="1">
      <c r="D205" s="84"/>
      <c r="K205" s="56"/>
      <c r="P205" s="83"/>
      <c r="Q205" s="83"/>
      <c r="R205" s="83"/>
      <c r="S205" s="83"/>
      <c r="T205" s="83"/>
      <c r="U205" s="83"/>
      <c r="V205" s="83"/>
      <c r="W205" s="83"/>
    </row>
    <row r="206" spans="4:23" ht="14.25" customHeight="1">
      <c r="D206" s="84"/>
      <c r="K206" s="56"/>
      <c r="P206" s="83"/>
      <c r="Q206" s="83"/>
      <c r="R206" s="83"/>
      <c r="S206" s="83"/>
      <c r="T206" s="83"/>
      <c r="U206" s="83"/>
      <c r="V206" s="83"/>
      <c r="W206" s="83"/>
    </row>
    <row r="207" spans="4:23" ht="14.25" customHeight="1">
      <c r="D207" s="84"/>
      <c r="K207" s="56"/>
      <c r="P207" s="83"/>
      <c r="Q207" s="83"/>
      <c r="R207" s="83"/>
      <c r="S207" s="83"/>
      <c r="T207" s="83"/>
      <c r="U207" s="83"/>
      <c r="V207" s="83"/>
      <c r="W207" s="83"/>
    </row>
    <row r="208" spans="4:23" ht="14.25" customHeight="1">
      <c r="D208" s="84"/>
      <c r="K208" s="56"/>
      <c r="P208" s="83"/>
      <c r="Q208" s="83"/>
      <c r="R208" s="83"/>
      <c r="S208" s="83"/>
      <c r="T208" s="83"/>
      <c r="U208" s="83"/>
      <c r="V208" s="83"/>
      <c r="W208" s="83"/>
    </row>
    <row r="209" spans="4:23" ht="14.25" customHeight="1">
      <c r="D209" s="84"/>
      <c r="K209" s="56"/>
      <c r="P209" s="83"/>
      <c r="Q209" s="83"/>
      <c r="R209" s="83"/>
      <c r="S209" s="83"/>
      <c r="T209" s="83"/>
      <c r="U209" s="83"/>
      <c r="V209" s="83"/>
      <c r="W209" s="83"/>
    </row>
    <row r="210" spans="4:23" ht="14.25" customHeight="1">
      <c r="D210" s="84"/>
      <c r="K210" s="56"/>
      <c r="P210" s="83"/>
      <c r="Q210" s="83"/>
      <c r="R210" s="83"/>
      <c r="S210" s="83"/>
      <c r="T210" s="83"/>
      <c r="U210" s="83"/>
      <c r="V210" s="83"/>
      <c r="W210" s="83"/>
    </row>
    <row r="211" spans="4:23" ht="14.25" customHeight="1">
      <c r="D211" s="84"/>
      <c r="K211" s="56"/>
      <c r="P211" s="83"/>
      <c r="Q211" s="83"/>
      <c r="R211" s="83"/>
      <c r="S211" s="83"/>
      <c r="T211" s="83"/>
      <c r="U211" s="83"/>
      <c r="V211" s="83"/>
      <c r="W211" s="83"/>
    </row>
    <row r="212" spans="4:23" ht="14.25" customHeight="1">
      <c r="D212" s="84"/>
      <c r="K212" s="56"/>
      <c r="P212" s="83"/>
      <c r="Q212" s="83"/>
      <c r="R212" s="83"/>
      <c r="S212" s="83"/>
      <c r="T212" s="83"/>
      <c r="U212" s="83"/>
      <c r="V212" s="83"/>
      <c r="W212" s="83"/>
    </row>
    <row r="213" spans="4:23" ht="14.25" customHeight="1">
      <c r="D213" s="84"/>
      <c r="K213" s="56"/>
      <c r="P213" s="83"/>
      <c r="Q213" s="83"/>
      <c r="R213" s="83"/>
      <c r="S213" s="83"/>
      <c r="T213" s="83"/>
      <c r="U213" s="83"/>
      <c r="V213" s="83"/>
      <c r="W213" s="83"/>
    </row>
    <row r="214" spans="4:23" ht="14.25" customHeight="1">
      <c r="D214" s="84"/>
      <c r="K214" s="56"/>
      <c r="P214" s="83"/>
      <c r="Q214" s="83"/>
      <c r="R214" s="83"/>
      <c r="S214" s="83"/>
      <c r="T214" s="83"/>
      <c r="U214" s="83"/>
      <c r="V214" s="83"/>
      <c r="W214" s="83"/>
    </row>
    <row r="215" spans="4:23" ht="14.25" customHeight="1">
      <c r="D215" s="84"/>
      <c r="K215" s="56"/>
      <c r="P215" s="83"/>
      <c r="Q215" s="83"/>
      <c r="R215" s="83"/>
      <c r="S215" s="83"/>
      <c r="T215" s="83"/>
      <c r="U215" s="83"/>
      <c r="V215" s="83"/>
      <c r="W215" s="83"/>
    </row>
    <row r="216" spans="4:23" ht="14.25" customHeight="1">
      <c r="D216" s="84"/>
      <c r="K216" s="56"/>
      <c r="P216" s="83"/>
      <c r="Q216" s="83"/>
      <c r="R216" s="83"/>
      <c r="S216" s="83"/>
      <c r="T216" s="83"/>
      <c r="U216" s="83"/>
      <c r="V216" s="83"/>
      <c r="W216" s="83"/>
    </row>
    <row r="217" spans="4:23" ht="14.25" customHeight="1">
      <c r="D217" s="84"/>
      <c r="K217" s="56"/>
      <c r="P217" s="83"/>
      <c r="Q217" s="83"/>
      <c r="R217" s="83"/>
      <c r="S217" s="83"/>
      <c r="T217" s="83"/>
      <c r="U217" s="83"/>
      <c r="V217" s="83"/>
      <c r="W217" s="83"/>
    </row>
    <row r="218" spans="4:23" ht="14.25" customHeight="1">
      <c r="D218" s="84"/>
      <c r="K218" s="56"/>
      <c r="P218" s="83"/>
      <c r="Q218" s="83"/>
      <c r="R218" s="83"/>
      <c r="S218" s="83"/>
      <c r="T218" s="83"/>
      <c r="U218" s="83"/>
      <c r="V218" s="83"/>
      <c r="W218" s="83"/>
    </row>
    <row r="219" spans="4:23" ht="14.25" customHeight="1">
      <c r="D219" s="84"/>
      <c r="K219" s="56"/>
      <c r="P219" s="83"/>
      <c r="Q219" s="83"/>
      <c r="R219" s="83"/>
      <c r="S219" s="83"/>
      <c r="T219" s="83"/>
      <c r="U219" s="83"/>
      <c r="V219" s="83"/>
      <c r="W219" s="83"/>
    </row>
    <row r="220" spans="4:23" ht="14.25" customHeight="1">
      <c r="D220" s="84"/>
      <c r="K220" s="56"/>
      <c r="P220" s="83"/>
      <c r="Q220" s="83"/>
      <c r="R220" s="83"/>
      <c r="S220" s="83"/>
      <c r="T220" s="83"/>
      <c r="U220" s="83"/>
      <c r="V220" s="83"/>
      <c r="W220" s="83"/>
    </row>
    <row r="221" spans="4:23" ht="14.25" customHeight="1">
      <c r="D221" s="84"/>
      <c r="K221" s="56"/>
      <c r="P221" s="83"/>
      <c r="Q221" s="83"/>
      <c r="R221" s="83"/>
      <c r="S221" s="83"/>
      <c r="T221" s="83"/>
      <c r="U221" s="83"/>
      <c r="V221" s="83"/>
      <c r="W221" s="83"/>
    </row>
    <row r="222" spans="4:23" ht="14.25" customHeight="1">
      <c r="D222" s="84"/>
      <c r="K222" s="56"/>
      <c r="P222" s="83"/>
      <c r="Q222" s="83"/>
      <c r="R222" s="83"/>
      <c r="S222" s="83"/>
      <c r="T222" s="83"/>
      <c r="U222" s="83"/>
      <c r="V222" s="83"/>
      <c r="W222" s="83"/>
    </row>
    <row r="223" spans="4:23" ht="14.25" customHeight="1">
      <c r="D223" s="84"/>
      <c r="K223" s="56"/>
      <c r="P223" s="83"/>
      <c r="Q223" s="83"/>
      <c r="R223" s="83"/>
      <c r="S223" s="83"/>
      <c r="T223" s="83"/>
      <c r="U223" s="83"/>
      <c r="V223" s="83"/>
      <c r="W223" s="83"/>
    </row>
    <row r="224" spans="4:23" ht="14.25" customHeight="1">
      <c r="D224" s="84"/>
      <c r="K224" s="56"/>
      <c r="P224" s="83"/>
      <c r="Q224" s="83"/>
      <c r="R224" s="83"/>
      <c r="S224" s="83"/>
      <c r="T224" s="83"/>
      <c r="U224" s="83"/>
      <c r="V224" s="83"/>
      <c r="W224" s="83"/>
    </row>
    <row r="225" spans="4:23" ht="14.25" customHeight="1">
      <c r="D225" s="84"/>
      <c r="K225" s="56"/>
      <c r="P225" s="83"/>
      <c r="Q225" s="83"/>
      <c r="R225" s="83"/>
      <c r="S225" s="83"/>
      <c r="T225" s="83"/>
      <c r="U225" s="83"/>
      <c r="V225" s="83"/>
      <c r="W225" s="83"/>
    </row>
    <row r="226" spans="4:23" ht="14.25" customHeight="1">
      <c r="D226" s="84"/>
      <c r="K226" s="56"/>
      <c r="P226" s="83"/>
      <c r="Q226" s="83"/>
      <c r="R226" s="83"/>
      <c r="S226" s="83"/>
      <c r="T226" s="83"/>
      <c r="U226" s="83"/>
      <c r="V226" s="83"/>
      <c r="W226" s="83"/>
    </row>
    <row r="227" spans="4:23" ht="14.25" customHeight="1">
      <c r="D227" s="84"/>
      <c r="K227" s="56"/>
      <c r="P227" s="83"/>
      <c r="Q227" s="83"/>
      <c r="R227" s="83"/>
      <c r="S227" s="83"/>
      <c r="T227" s="83"/>
      <c r="U227" s="83"/>
      <c r="V227" s="83"/>
      <c r="W227" s="83"/>
    </row>
    <row r="228" spans="4:23" ht="14.25" customHeight="1">
      <c r="D228" s="84"/>
      <c r="K228" s="56"/>
      <c r="P228" s="83"/>
      <c r="Q228" s="83"/>
      <c r="R228" s="83"/>
      <c r="S228" s="83"/>
      <c r="T228" s="83"/>
      <c r="U228" s="83"/>
      <c r="V228" s="83"/>
      <c r="W228" s="83"/>
    </row>
    <row r="229" spans="4:23" ht="14.25" customHeight="1">
      <c r="D229" s="84"/>
      <c r="K229" s="56"/>
      <c r="P229" s="83"/>
      <c r="Q229" s="83"/>
      <c r="R229" s="83"/>
      <c r="S229" s="83"/>
      <c r="T229" s="83"/>
      <c r="U229" s="83"/>
      <c r="V229" s="83"/>
      <c r="W229" s="83"/>
    </row>
    <row r="230" spans="4:23" ht="14.25" customHeight="1">
      <c r="D230" s="84"/>
      <c r="K230" s="56"/>
      <c r="P230" s="83"/>
      <c r="Q230" s="83"/>
      <c r="R230" s="83"/>
      <c r="S230" s="83"/>
      <c r="T230" s="83"/>
      <c r="U230" s="83"/>
      <c r="V230" s="83"/>
      <c r="W230" s="83"/>
    </row>
    <row r="231" spans="4:23" ht="14.25" customHeight="1">
      <c r="D231" s="84"/>
      <c r="K231" s="56"/>
      <c r="P231" s="83"/>
      <c r="Q231" s="83"/>
      <c r="R231" s="83"/>
      <c r="S231" s="83"/>
      <c r="T231" s="83"/>
      <c r="U231" s="83"/>
      <c r="V231" s="83"/>
      <c r="W231" s="83"/>
    </row>
    <row r="232" spans="4:23" ht="14.25" customHeight="1">
      <c r="D232" s="84"/>
      <c r="K232" s="56"/>
      <c r="P232" s="83"/>
      <c r="Q232" s="83"/>
      <c r="R232" s="83"/>
      <c r="S232" s="83"/>
      <c r="T232" s="83"/>
      <c r="U232" s="83"/>
      <c r="V232" s="83"/>
      <c r="W232" s="83"/>
    </row>
    <row r="233" spans="4:23" ht="14.25" customHeight="1">
      <c r="D233" s="84"/>
      <c r="K233" s="56"/>
      <c r="P233" s="83"/>
      <c r="Q233" s="83"/>
      <c r="R233" s="83"/>
      <c r="S233" s="83"/>
      <c r="T233" s="83"/>
      <c r="U233" s="83"/>
      <c r="V233" s="83"/>
      <c r="W233" s="83"/>
    </row>
    <row r="234" spans="4:23" ht="14.25" customHeight="1">
      <c r="D234" s="84"/>
      <c r="K234" s="56"/>
      <c r="P234" s="83"/>
      <c r="Q234" s="83"/>
      <c r="R234" s="83"/>
      <c r="S234" s="83"/>
      <c r="T234" s="83"/>
      <c r="U234" s="83"/>
      <c r="V234" s="83"/>
      <c r="W234" s="83"/>
    </row>
    <row r="235" spans="4:23" ht="14.25" customHeight="1">
      <c r="D235" s="84"/>
      <c r="K235" s="56"/>
      <c r="P235" s="83"/>
      <c r="Q235" s="83"/>
      <c r="R235" s="83"/>
      <c r="S235" s="83"/>
      <c r="T235" s="83"/>
      <c r="U235" s="83"/>
      <c r="V235" s="83"/>
      <c r="W235" s="83"/>
    </row>
    <row r="236" spans="4:23" ht="14.25" customHeight="1">
      <c r="D236" s="84"/>
      <c r="K236" s="56"/>
      <c r="P236" s="83"/>
      <c r="Q236" s="83"/>
      <c r="R236" s="83"/>
      <c r="S236" s="83"/>
      <c r="T236" s="83"/>
      <c r="U236" s="83"/>
      <c r="V236" s="83"/>
      <c r="W236" s="83"/>
    </row>
    <row r="237" spans="4:23" ht="14.25" customHeight="1">
      <c r="D237" s="84"/>
      <c r="K237" s="56"/>
      <c r="P237" s="83"/>
      <c r="Q237" s="83"/>
      <c r="R237" s="83"/>
      <c r="S237" s="83"/>
      <c r="T237" s="83"/>
      <c r="U237" s="83"/>
      <c r="V237" s="83"/>
      <c r="W237" s="83"/>
    </row>
    <row r="238" spans="4:23" ht="14.25" customHeight="1">
      <c r="D238" s="84"/>
      <c r="K238" s="56"/>
      <c r="P238" s="83"/>
      <c r="Q238" s="83"/>
      <c r="R238" s="83"/>
      <c r="S238" s="83"/>
      <c r="T238" s="83"/>
      <c r="U238" s="83"/>
      <c r="V238" s="83"/>
      <c r="W238" s="83"/>
    </row>
    <row r="239" spans="4:23" ht="14.25" customHeight="1">
      <c r="D239" s="84"/>
      <c r="K239" s="56"/>
      <c r="P239" s="83"/>
      <c r="Q239" s="83"/>
      <c r="R239" s="83"/>
      <c r="S239" s="83"/>
      <c r="T239" s="83"/>
      <c r="U239" s="83"/>
      <c r="V239" s="83"/>
      <c r="W239" s="83"/>
    </row>
    <row r="240" spans="4:23" ht="14.25" customHeight="1">
      <c r="D240" s="84"/>
      <c r="K240" s="56"/>
      <c r="P240" s="83"/>
      <c r="Q240" s="83"/>
      <c r="R240" s="83"/>
      <c r="S240" s="83"/>
      <c r="T240" s="83"/>
      <c r="U240" s="83"/>
      <c r="V240" s="83"/>
      <c r="W240" s="83"/>
    </row>
    <row r="241" spans="4:23" ht="14.25" customHeight="1">
      <c r="D241" s="84"/>
      <c r="K241" s="56"/>
      <c r="P241" s="83"/>
      <c r="Q241" s="83"/>
      <c r="R241" s="83"/>
      <c r="S241" s="83"/>
      <c r="T241" s="83"/>
      <c r="U241" s="83"/>
      <c r="V241" s="83"/>
      <c r="W241" s="83"/>
    </row>
    <row r="242" spans="4:23" ht="14.25" customHeight="1">
      <c r="D242" s="84"/>
      <c r="K242" s="56"/>
      <c r="P242" s="83"/>
      <c r="Q242" s="83"/>
      <c r="R242" s="83"/>
      <c r="S242" s="83"/>
      <c r="T242" s="83"/>
      <c r="U242" s="83"/>
      <c r="V242" s="83"/>
      <c r="W242" s="83"/>
    </row>
    <row r="243" spans="4:23" ht="14.25" customHeight="1">
      <c r="D243" s="84"/>
      <c r="K243" s="56"/>
      <c r="P243" s="83"/>
      <c r="Q243" s="83"/>
      <c r="R243" s="83"/>
      <c r="S243" s="83"/>
      <c r="T243" s="83"/>
      <c r="U243" s="83"/>
      <c r="V243" s="83"/>
      <c r="W243" s="83"/>
    </row>
    <row r="244" spans="4:23" ht="14.25" customHeight="1">
      <c r="D244" s="84"/>
      <c r="K244" s="56"/>
      <c r="P244" s="83"/>
      <c r="Q244" s="83"/>
      <c r="R244" s="83"/>
      <c r="S244" s="83"/>
      <c r="T244" s="83"/>
      <c r="U244" s="83"/>
      <c r="V244" s="83"/>
      <c r="W244" s="83"/>
    </row>
    <row r="245" spans="4:23" ht="14.25" customHeight="1">
      <c r="D245" s="84"/>
      <c r="K245" s="56"/>
      <c r="P245" s="83"/>
      <c r="Q245" s="83"/>
      <c r="R245" s="83"/>
      <c r="S245" s="83"/>
      <c r="T245" s="83"/>
      <c r="U245" s="83"/>
      <c r="V245" s="83"/>
      <c r="W245" s="83"/>
    </row>
    <row r="246" spans="4:23" ht="14.25" customHeight="1">
      <c r="D246" s="84"/>
      <c r="K246" s="56"/>
      <c r="P246" s="83"/>
      <c r="Q246" s="83"/>
      <c r="R246" s="83"/>
      <c r="S246" s="83"/>
      <c r="T246" s="83"/>
      <c r="U246" s="83"/>
      <c r="V246" s="83"/>
      <c r="W246" s="83"/>
    </row>
    <row r="247" spans="4:23" ht="14.25" customHeight="1">
      <c r="D247" s="84"/>
      <c r="K247" s="56"/>
      <c r="P247" s="83"/>
      <c r="Q247" s="83"/>
      <c r="R247" s="83"/>
      <c r="S247" s="83"/>
      <c r="T247" s="83"/>
      <c r="U247" s="83"/>
      <c r="V247" s="83"/>
      <c r="W247" s="83"/>
    </row>
    <row r="248" spans="4:23" ht="14.25" customHeight="1">
      <c r="D248" s="84"/>
      <c r="K248" s="56"/>
      <c r="P248" s="83"/>
      <c r="Q248" s="83"/>
      <c r="R248" s="83"/>
      <c r="S248" s="83"/>
      <c r="T248" s="83"/>
      <c r="U248" s="83"/>
      <c r="V248" s="83"/>
      <c r="W248" s="83"/>
    </row>
    <row r="249" spans="4:23" ht="14.25" customHeight="1">
      <c r="D249" s="84"/>
      <c r="K249" s="56"/>
      <c r="P249" s="83"/>
      <c r="Q249" s="83"/>
      <c r="R249" s="83"/>
      <c r="S249" s="83"/>
      <c r="T249" s="83"/>
      <c r="U249" s="83"/>
      <c r="V249" s="83"/>
      <c r="W249" s="83"/>
    </row>
    <row r="250" spans="4:23" ht="14.25" customHeight="1">
      <c r="D250" s="84"/>
      <c r="K250" s="56"/>
      <c r="P250" s="83"/>
      <c r="Q250" s="83"/>
      <c r="R250" s="83"/>
      <c r="S250" s="83"/>
      <c r="T250" s="83"/>
      <c r="U250" s="83"/>
      <c r="V250" s="83"/>
      <c r="W250" s="83"/>
    </row>
    <row r="251" spans="4:23" ht="14.25" customHeight="1">
      <c r="D251" s="84"/>
      <c r="K251" s="56"/>
      <c r="P251" s="83"/>
      <c r="Q251" s="83"/>
      <c r="R251" s="83"/>
      <c r="S251" s="83"/>
      <c r="T251" s="83"/>
      <c r="U251" s="83"/>
      <c r="V251" s="83"/>
      <c r="W251" s="83"/>
    </row>
    <row r="252" spans="4:23" ht="14.25" customHeight="1">
      <c r="D252" s="84"/>
      <c r="K252" s="56"/>
      <c r="P252" s="83"/>
      <c r="Q252" s="83"/>
      <c r="R252" s="83"/>
      <c r="S252" s="83"/>
      <c r="T252" s="83"/>
      <c r="U252" s="83"/>
      <c r="V252" s="83"/>
      <c r="W252" s="83"/>
    </row>
    <row r="253" spans="4:23" ht="14.25" customHeight="1">
      <c r="D253" s="84"/>
      <c r="K253" s="56"/>
      <c r="P253" s="83"/>
      <c r="Q253" s="83"/>
      <c r="R253" s="83"/>
      <c r="S253" s="83"/>
      <c r="T253" s="83"/>
      <c r="U253" s="83"/>
      <c r="V253" s="83"/>
      <c r="W253" s="83"/>
    </row>
    <row r="254" spans="4:23" ht="14.25" customHeight="1">
      <c r="D254" s="84"/>
      <c r="K254" s="56"/>
      <c r="P254" s="83"/>
      <c r="Q254" s="83"/>
      <c r="R254" s="83"/>
      <c r="S254" s="83"/>
      <c r="T254" s="83"/>
      <c r="U254" s="83"/>
      <c r="V254" s="83"/>
      <c r="W254" s="83"/>
    </row>
    <row r="255" spans="4:23" ht="14.25" customHeight="1">
      <c r="D255" s="84"/>
      <c r="K255" s="56"/>
      <c r="P255" s="83"/>
      <c r="Q255" s="83"/>
      <c r="R255" s="83"/>
      <c r="S255" s="83"/>
      <c r="T255" s="83"/>
      <c r="U255" s="83"/>
      <c r="V255" s="83"/>
      <c r="W255" s="83"/>
    </row>
    <row r="256" spans="4:23" ht="14.25" customHeight="1">
      <c r="D256" s="84"/>
      <c r="K256" s="56"/>
      <c r="P256" s="83"/>
      <c r="Q256" s="83"/>
      <c r="R256" s="83"/>
      <c r="S256" s="83"/>
      <c r="T256" s="83"/>
      <c r="U256" s="83"/>
      <c r="V256" s="83"/>
      <c r="W256" s="83"/>
    </row>
    <row r="257" spans="4:23" ht="14.25" customHeight="1">
      <c r="D257" s="84"/>
      <c r="K257" s="56"/>
      <c r="P257" s="83"/>
      <c r="Q257" s="83"/>
      <c r="R257" s="83"/>
      <c r="S257" s="83"/>
      <c r="T257" s="83"/>
      <c r="U257" s="83"/>
      <c r="V257" s="83"/>
      <c r="W257" s="83"/>
    </row>
    <row r="258" spans="4:23" ht="14.25" customHeight="1">
      <c r="D258" s="84"/>
      <c r="K258" s="56"/>
      <c r="P258" s="83"/>
      <c r="Q258" s="83"/>
      <c r="R258" s="83"/>
      <c r="S258" s="83"/>
      <c r="T258" s="83"/>
      <c r="U258" s="83"/>
      <c r="V258" s="83"/>
      <c r="W258" s="83"/>
    </row>
    <row r="259" spans="4:23" ht="14.25" customHeight="1">
      <c r="D259" s="84"/>
      <c r="K259" s="56"/>
      <c r="P259" s="83"/>
      <c r="Q259" s="83"/>
      <c r="R259" s="83"/>
      <c r="S259" s="83"/>
      <c r="T259" s="83"/>
      <c r="U259" s="83"/>
      <c r="V259" s="83"/>
      <c r="W259" s="83"/>
    </row>
    <row r="260" spans="4:23" ht="14.25" customHeight="1">
      <c r="D260" s="84"/>
      <c r="K260" s="56"/>
      <c r="P260" s="83"/>
      <c r="Q260" s="83"/>
      <c r="R260" s="83"/>
      <c r="S260" s="83"/>
      <c r="T260" s="83"/>
      <c r="U260" s="83"/>
      <c r="V260" s="83"/>
      <c r="W260" s="83"/>
    </row>
    <row r="261" spans="4:23" ht="14.25" customHeight="1">
      <c r="D261" s="84"/>
      <c r="K261" s="56"/>
      <c r="P261" s="83"/>
      <c r="Q261" s="83"/>
      <c r="R261" s="83"/>
      <c r="S261" s="83"/>
      <c r="T261" s="83"/>
      <c r="U261" s="83"/>
      <c r="V261" s="83"/>
      <c r="W261" s="83"/>
    </row>
    <row r="262" spans="4:23" ht="14.25" customHeight="1">
      <c r="D262" s="84"/>
      <c r="K262" s="56"/>
      <c r="P262" s="83"/>
      <c r="Q262" s="83"/>
      <c r="R262" s="83"/>
      <c r="S262" s="83"/>
      <c r="T262" s="83"/>
      <c r="U262" s="83"/>
      <c r="V262" s="83"/>
      <c r="W262" s="83"/>
    </row>
    <row r="263" spans="4:23" ht="15.75" customHeight="1"/>
    <row r="264" spans="4:23" ht="15.75" customHeight="1"/>
    <row r="265" spans="4:23" ht="15.75" customHeight="1"/>
    <row r="266" spans="4:23" ht="15.75" customHeight="1"/>
    <row r="267" spans="4:23" ht="15.75" customHeight="1"/>
    <row r="268" spans="4:23" ht="15.75" customHeight="1"/>
    <row r="269" spans="4:23" ht="15.75" customHeight="1"/>
    <row r="270" spans="4:23" ht="15.75" customHeight="1"/>
    <row r="271" spans="4:23" ht="15.75" customHeight="1"/>
    <row r="272" spans="4:23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</sheetData>
  <sortState xmlns:xlrd2="http://schemas.microsoft.com/office/spreadsheetml/2017/richdata2" ref="C33:N40">
    <sortCondition ref="J33:J40"/>
    <sortCondition ref="K33:K40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01"/>
  <sheetViews>
    <sheetView workbookViewId="0">
      <pane ySplit="1" topLeftCell="A8" activePane="bottomLeft" state="frozen"/>
      <selection pane="bottomLeft" activeCell="A54" sqref="A54:XFD15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1" t="s">
        <v>719</v>
      </c>
      <c r="B1" s="91" t="s">
        <v>680</v>
      </c>
      <c r="C1" s="91" t="s">
        <v>681</v>
      </c>
      <c r="D1" s="91" t="s">
        <v>682</v>
      </c>
      <c r="E1" s="91" t="s">
        <v>683</v>
      </c>
      <c r="F1" s="91" t="s">
        <v>1</v>
      </c>
      <c r="G1" s="91" t="s">
        <v>3</v>
      </c>
      <c r="H1" s="91" t="s">
        <v>684</v>
      </c>
      <c r="I1" s="91" t="s">
        <v>2</v>
      </c>
      <c r="J1" s="91" t="s">
        <v>5</v>
      </c>
      <c r="K1" s="91" t="s">
        <v>685</v>
      </c>
      <c r="L1" s="91" t="s">
        <v>686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4.25" customHeight="1">
      <c r="A2" s="86" t="s">
        <v>719</v>
      </c>
      <c r="B2" s="52">
        <v>1</v>
      </c>
      <c r="C2" s="52" t="s">
        <v>1170</v>
      </c>
      <c r="D2" s="81"/>
      <c r="E2" s="52">
        <v>1118</v>
      </c>
      <c r="F2" s="54" t="str">
        <f>+VLOOKUP(E2,Participants!$A$1:$F$1000,2,FALSE)</f>
        <v>Kate Mulzet</v>
      </c>
      <c r="G2" s="54" t="str">
        <f>+VLOOKUP(E2,Participants!$A$1:$F$1000,4,FALSE)</f>
        <v>PHA</v>
      </c>
      <c r="H2" s="54" t="str">
        <f>+VLOOKUP(E2,Participants!$A$1:$F$1000,5,FALSE)</f>
        <v xml:space="preserve">F </v>
      </c>
      <c r="I2" s="54">
        <f>+VLOOKUP(E2,Participants!$A$1:$F$1000,3,FALSE)</f>
        <v>5</v>
      </c>
      <c r="J2" s="54" t="str">
        <f>+VLOOKUP(E2,Participants!$A$1:$G$1000,7,FALSE)</f>
        <v>JV GIRLS</v>
      </c>
      <c r="K2" s="54">
        <v>1</v>
      </c>
      <c r="L2" s="54">
        <v>10</v>
      </c>
    </row>
    <row r="3" spans="1:27" ht="14.25" customHeight="1">
      <c r="A3" s="86" t="s">
        <v>719</v>
      </c>
      <c r="B3" s="52">
        <v>1</v>
      </c>
      <c r="C3" s="52" t="s">
        <v>1171</v>
      </c>
      <c r="D3" s="81"/>
      <c r="E3" s="52">
        <v>490</v>
      </c>
      <c r="F3" s="54" t="str">
        <f>+VLOOKUP(E3,Participants!$A$1:$F$1000,2,FALSE)</f>
        <v>Lucy Mason</v>
      </c>
      <c r="G3" s="54" t="str">
        <f>+VLOOKUP(E3,Participants!$A$1:$F$1000,4,FALSE)</f>
        <v>STT</v>
      </c>
      <c r="H3" s="54" t="str">
        <f>+VLOOKUP(E3,Participants!$A$1:$F$1000,5,FALSE)</f>
        <v xml:space="preserve">F </v>
      </c>
      <c r="I3" s="54">
        <f>+VLOOKUP(E3,Participants!$A$1:$F$1000,3,FALSE)</f>
        <v>6</v>
      </c>
      <c r="J3" s="54" t="str">
        <f>+VLOOKUP(E3,Participants!$A$1:$G$1000,7,FALSE)</f>
        <v>JV GIRLS</v>
      </c>
      <c r="K3" s="54">
        <v>2</v>
      </c>
      <c r="L3" s="54">
        <v>8</v>
      </c>
    </row>
    <row r="4" spans="1:27" ht="14.25" customHeight="1">
      <c r="A4" s="86" t="s">
        <v>719</v>
      </c>
      <c r="B4" s="52">
        <v>1</v>
      </c>
      <c r="C4" s="52" t="s">
        <v>1172</v>
      </c>
      <c r="D4" s="81"/>
      <c r="E4" s="52">
        <v>976</v>
      </c>
      <c r="F4" s="54" t="str">
        <f>+VLOOKUP(E4,Participants!$A$1:$F$1000,2,FALSE)</f>
        <v>Lila Miros</v>
      </c>
      <c r="G4" s="54" t="str">
        <f>+VLOOKUP(E4,Participants!$A$1:$F$1000,4,FALSE)</f>
        <v>BTA</v>
      </c>
      <c r="H4" s="54" t="str">
        <f>+VLOOKUP(E4,Participants!$A$1:$F$1000,5,FALSE)</f>
        <v>F</v>
      </c>
      <c r="I4" s="54">
        <f>+VLOOKUP(E4,Participants!$A$1:$F$1000,3,FALSE)</f>
        <v>6</v>
      </c>
      <c r="J4" s="54" t="str">
        <f>+VLOOKUP(E4,Participants!$A$1:$G$1000,7,FALSE)</f>
        <v>JV GIRLS</v>
      </c>
      <c r="K4" s="54">
        <v>3</v>
      </c>
      <c r="L4" s="54">
        <v>6</v>
      </c>
    </row>
    <row r="5" spans="1:27" ht="14.25" customHeight="1">
      <c r="A5" s="86" t="s">
        <v>719</v>
      </c>
      <c r="B5" s="52">
        <v>1</v>
      </c>
      <c r="C5" s="52" t="s">
        <v>1173</v>
      </c>
      <c r="D5" s="81"/>
      <c r="E5" s="52">
        <v>584</v>
      </c>
      <c r="F5" s="54" t="str">
        <f>+VLOOKUP(E5,Participants!$A$1:$F$1000,2,FALSE)</f>
        <v>Lily Narvett</v>
      </c>
      <c r="G5" s="54" t="str">
        <f>+VLOOKUP(E5,Participants!$A$1:$F$1000,4,FALSE)</f>
        <v>BFS</v>
      </c>
      <c r="H5" s="54" t="str">
        <f>+VLOOKUP(E5,Participants!$A$1:$F$1000,5,FALSE)</f>
        <v>F</v>
      </c>
      <c r="I5" s="54">
        <f>+VLOOKUP(E5,Participants!$A$1:$F$1000,3,FALSE)</f>
        <v>6</v>
      </c>
      <c r="J5" s="54" t="str">
        <f>+VLOOKUP(E5,Participants!$A$1:$G$1000,7,FALSE)</f>
        <v>JV GIRLS</v>
      </c>
      <c r="K5" s="54">
        <v>4</v>
      </c>
      <c r="L5" s="54">
        <v>5</v>
      </c>
    </row>
    <row r="6" spans="1:27" ht="14.25" customHeight="1">
      <c r="A6" s="86" t="s">
        <v>719</v>
      </c>
      <c r="B6" s="52">
        <v>1</v>
      </c>
      <c r="C6" s="52" t="s">
        <v>1174</v>
      </c>
      <c r="D6" s="81"/>
      <c r="E6" s="52">
        <v>1457</v>
      </c>
      <c r="F6" s="54" t="str">
        <f>+VLOOKUP(E6,Participants!$A$1:$F$1000,2,FALSE)</f>
        <v>Kendall Stewart</v>
      </c>
      <c r="G6" s="54" t="str">
        <f>+VLOOKUP(E6,Participants!$A$1:$F$1000,4,FALSE)</f>
        <v>BCS</v>
      </c>
      <c r="H6" s="54" t="str">
        <f>+VLOOKUP(E6,Participants!$A$1:$F$1000,5,FALSE)</f>
        <v>F</v>
      </c>
      <c r="I6" s="54">
        <f>+VLOOKUP(E6,Participants!$A$1:$F$1000,3,FALSE)</f>
        <v>6</v>
      </c>
      <c r="J6" s="54" t="str">
        <f>+VLOOKUP(E6,Participants!$A$1:$G$1000,7,FALSE)</f>
        <v>JV GIRLS</v>
      </c>
      <c r="K6" s="54">
        <v>5</v>
      </c>
      <c r="L6" s="54">
        <v>4</v>
      </c>
    </row>
    <row r="7" spans="1:27" ht="14.25" customHeight="1">
      <c r="A7" s="86" t="s">
        <v>719</v>
      </c>
      <c r="B7" s="52">
        <v>1</v>
      </c>
      <c r="C7" s="52" t="s">
        <v>1175</v>
      </c>
      <c r="D7" s="81"/>
      <c r="E7" s="52">
        <v>1028</v>
      </c>
      <c r="F7" s="54" t="str">
        <f>+VLOOKUP(E7,Participants!$A$1:$F$1000,2,FALSE)</f>
        <v>Cecelia Chirdon</v>
      </c>
      <c r="G7" s="54" t="str">
        <f>+VLOOKUP(E7,Participants!$A$1:$F$1000,4,FALSE)</f>
        <v>KIL</v>
      </c>
      <c r="H7" s="54" t="str">
        <f>+VLOOKUP(E7,Participants!$A$1:$F$1000,5,FALSE)</f>
        <v xml:space="preserve">F </v>
      </c>
      <c r="I7" s="54">
        <f>+VLOOKUP(E7,Participants!$A$1:$F$1000,3,FALSE)</f>
        <v>5</v>
      </c>
      <c r="J7" s="54" t="str">
        <f>+VLOOKUP(E7,Participants!$A$1:$G$1000,7,FALSE)</f>
        <v>JV GIRLS</v>
      </c>
      <c r="K7" s="54">
        <v>6</v>
      </c>
      <c r="L7" s="54">
        <v>3</v>
      </c>
    </row>
    <row r="8" spans="1:27" ht="14.25" customHeight="1">
      <c r="A8" s="86" t="s">
        <v>719</v>
      </c>
      <c r="B8" s="52">
        <v>1</v>
      </c>
      <c r="C8" s="52" t="s">
        <v>1176</v>
      </c>
      <c r="D8" s="81"/>
      <c r="E8" s="50">
        <v>1024</v>
      </c>
      <c r="F8" s="54" t="str">
        <f>+VLOOKUP(E8,Participants!$A$1:$F$1000,2,FALSE)</f>
        <v>Jada Lichtenwalter</v>
      </c>
      <c r="G8" s="54" t="str">
        <f>+VLOOKUP(E8,Participants!$A$1:$F$1000,4,FALSE)</f>
        <v>KIL</v>
      </c>
      <c r="H8" s="54" t="str">
        <f>+VLOOKUP(E8,Participants!$A$1:$F$1000,5,FALSE)</f>
        <v xml:space="preserve">F </v>
      </c>
      <c r="I8" s="54">
        <f>+VLOOKUP(E8,Participants!$A$1:$F$1000,3,FALSE)</f>
        <v>5</v>
      </c>
      <c r="J8" s="54" t="str">
        <f>+VLOOKUP(E8,Participants!$A$1:$G$1000,7,FALSE)</f>
        <v>JV GIRLS</v>
      </c>
      <c r="K8" s="54">
        <v>7</v>
      </c>
      <c r="L8" s="54">
        <v>2</v>
      </c>
    </row>
    <row r="9" spans="1:27" ht="14.25" customHeight="1">
      <c r="A9" s="86" t="s">
        <v>719</v>
      </c>
      <c r="B9" s="52">
        <v>1</v>
      </c>
      <c r="C9" s="52" t="s">
        <v>1177</v>
      </c>
      <c r="D9" s="81"/>
      <c r="E9" s="50">
        <v>1450</v>
      </c>
      <c r="F9" s="54" t="str">
        <f>+VLOOKUP(E9,Participants!$A$1:$F$1000,2,FALSE)</f>
        <v>Megan Eicher</v>
      </c>
      <c r="G9" s="54" t="str">
        <f>+VLOOKUP(E9,Participants!$A$1:$F$1000,4,FALSE)</f>
        <v>BCS</v>
      </c>
      <c r="H9" s="54" t="str">
        <f>+VLOOKUP(E9,Participants!$A$1:$F$1000,5,FALSE)</f>
        <v>F</v>
      </c>
      <c r="I9" s="54">
        <f>+VLOOKUP(E9,Participants!$A$1:$F$1000,3,FALSE)</f>
        <v>5</v>
      </c>
      <c r="J9" s="54" t="str">
        <f>+VLOOKUP(E9,Participants!$A$1:$G$1000,7,FALSE)</f>
        <v>JV GIRLS</v>
      </c>
      <c r="K9" s="54">
        <v>8</v>
      </c>
      <c r="L9" s="54">
        <v>1</v>
      </c>
    </row>
    <row r="10" spans="1:27" ht="14.25" customHeight="1">
      <c r="A10" s="86" t="s">
        <v>719</v>
      </c>
      <c r="B10" s="52">
        <v>1</v>
      </c>
      <c r="C10" s="52"/>
      <c r="D10" s="81"/>
      <c r="E10" s="50"/>
      <c r="F10" s="54" t="e">
        <f>+VLOOKUP(E10,Participants!$A$1:$F$1000,2,FALSE)</f>
        <v>#N/A</v>
      </c>
      <c r="G10" s="54" t="e">
        <f>+VLOOKUP(E10,Participants!$A$1:$F$1000,4,FALSE)</f>
        <v>#N/A</v>
      </c>
      <c r="H10" s="54" t="e">
        <f>+VLOOKUP(E10,Participants!$A$1:$F$1000,5,FALSE)</f>
        <v>#N/A</v>
      </c>
      <c r="I10" s="54" t="e">
        <f>+VLOOKUP(E10,Participants!$A$1:$F$1000,3,FALSE)</f>
        <v>#N/A</v>
      </c>
      <c r="J10" s="54" t="e">
        <f>+VLOOKUP(E10,Participants!$A$1:$G$1000,7,FALSE)</f>
        <v>#N/A</v>
      </c>
      <c r="K10" s="54"/>
      <c r="L10" s="54"/>
    </row>
    <row r="11" spans="1:27" ht="14.25" customHeight="1">
      <c r="A11" s="86" t="s">
        <v>719</v>
      </c>
      <c r="B11" s="52">
        <v>1</v>
      </c>
      <c r="C11" s="52" t="s">
        <v>1178</v>
      </c>
      <c r="D11" s="81"/>
      <c r="E11" s="50">
        <v>596</v>
      </c>
      <c r="F11" s="54" t="str">
        <f>+VLOOKUP(E11,Participants!$A$1:$F$1000,2,FALSE)</f>
        <v>Max Radzvin</v>
      </c>
      <c r="G11" s="54" t="str">
        <f>+VLOOKUP(E11,Participants!$A$1:$F$1000,4,FALSE)</f>
        <v>BFS</v>
      </c>
      <c r="H11" s="54" t="str">
        <f>+VLOOKUP(E11,Participants!$A$1:$F$1000,5,FALSE)</f>
        <v>M</v>
      </c>
      <c r="I11" s="54">
        <f>+VLOOKUP(E11,Participants!$A$1:$F$1000,3,FALSE)</f>
        <v>6</v>
      </c>
      <c r="J11" s="54" t="str">
        <f>+VLOOKUP(E11,Participants!$A$1:$G$1000,7,FALSE)</f>
        <v>JV BOYS</v>
      </c>
      <c r="K11" s="54">
        <v>1</v>
      </c>
      <c r="L11" s="54">
        <v>10</v>
      </c>
    </row>
    <row r="12" spans="1:27" ht="14.25" customHeight="1">
      <c r="A12" s="86" t="s">
        <v>719</v>
      </c>
      <c r="B12" s="52">
        <v>1</v>
      </c>
      <c r="C12" s="52" t="s">
        <v>1179</v>
      </c>
      <c r="D12" s="81"/>
      <c r="E12" s="52">
        <v>1050</v>
      </c>
      <c r="F12" s="54" t="str">
        <f>+VLOOKUP(E12,Participants!$A$1:$F$1000,2,FALSE)</f>
        <v>Jack Croft</v>
      </c>
      <c r="G12" s="54" t="str">
        <f>+VLOOKUP(E12,Participants!$A$1:$F$1000,4,FALSE)</f>
        <v>KIL</v>
      </c>
      <c r="H12" s="54" t="str">
        <f>+VLOOKUP(E12,Participants!$A$1:$F$1000,5,FALSE)</f>
        <v>M</v>
      </c>
      <c r="I12" s="54">
        <f>+VLOOKUP(E12,Participants!$A$1:$F$1000,3,FALSE)</f>
        <v>5</v>
      </c>
      <c r="J12" s="54" t="str">
        <f>+VLOOKUP(E12,Participants!$A$1:$G$1000,7,FALSE)</f>
        <v>JV BOYS</v>
      </c>
      <c r="K12" s="54">
        <v>2</v>
      </c>
      <c r="L12" s="54">
        <v>8</v>
      </c>
    </row>
    <row r="13" spans="1:27" ht="14.25" customHeight="1">
      <c r="A13" s="86" t="s">
        <v>719</v>
      </c>
      <c r="B13" s="52">
        <v>1</v>
      </c>
      <c r="C13" s="52" t="s">
        <v>1180</v>
      </c>
      <c r="D13" s="81"/>
      <c r="E13" s="52">
        <v>196</v>
      </c>
      <c r="F13" s="54" t="str">
        <f>+VLOOKUP(E13,Participants!$A$1:$F$1000,2,FALSE)</f>
        <v>John Pensock</v>
      </c>
      <c r="G13" s="54" t="str">
        <f>+VLOOKUP(E13,Participants!$A$1:$F$1000,4,FALSE)</f>
        <v>AMA</v>
      </c>
      <c r="H13" s="54" t="str">
        <f>+VLOOKUP(E13,Participants!$A$1:$F$1000,5,FALSE)</f>
        <v>M</v>
      </c>
      <c r="I13" s="54">
        <f>+VLOOKUP(E13,Participants!$A$1:$F$1000,3,FALSE)</f>
        <v>6</v>
      </c>
      <c r="J13" s="54" t="str">
        <f>+VLOOKUP(E13,Participants!$A$1:$G$1000,7,FALSE)</f>
        <v>JV BOYS</v>
      </c>
      <c r="K13" s="54">
        <v>3</v>
      </c>
      <c r="L13" s="54">
        <v>6</v>
      </c>
    </row>
    <row r="14" spans="1:27" ht="14.25" customHeight="1">
      <c r="A14" s="86" t="s">
        <v>719</v>
      </c>
      <c r="B14" s="52">
        <v>1</v>
      </c>
      <c r="C14" s="52" t="s">
        <v>1181</v>
      </c>
      <c r="D14" s="81"/>
      <c r="E14" s="52">
        <v>597</v>
      </c>
      <c r="F14" s="54" t="str">
        <f>+VLOOKUP(E14,Participants!$A$1:$F$1000,2,FALSE)</f>
        <v>Rylan Greene</v>
      </c>
      <c r="G14" s="54" t="str">
        <f>+VLOOKUP(E14,Participants!$A$1:$F$1000,4,FALSE)</f>
        <v>BFS</v>
      </c>
      <c r="H14" s="54" t="str">
        <f>+VLOOKUP(E14,Participants!$A$1:$F$1000,5,FALSE)</f>
        <v>M</v>
      </c>
      <c r="I14" s="54">
        <f>+VLOOKUP(E14,Participants!$A$1:$F$1000,3,FALSE)</f>
        <v>6</v>
      </c>
      <c r="J14" s="54" t="str">
        <f>+VLOOKUP(E14,Participants!$A$1:$G$1000,7,FALSE)</f>
        <v>JV BOYS</v>
      </c>
      <c r="K14" s="54">
        <v>4</v>
      </c>
      <c r="L14" s="54">
        <v>5</v>
      </c>
    </row>
    <row r="15" spans="1:27" ht="14.25" customHeight="1">
      <c r="A15" s="86" t="s">
        <v>719</v>
      </c>
      <c r="B15" s="52">
        <v>1</v>
      </c>
      <c r="C15" s="52" t="s">
        <v>1182</v>
      </c>
      <c r="D15" s="81"/>
      <c r="E15" s="52">
        <v>1456</v>
      </c>
      <c r="F15" s="54" t="str">
        <f>+VLOOKUP(E15,Participants!$A$1:$F$1000,2,FALSE)</f>
        <v>Drew Weifenbaugh</v>
      </c>
      <c r="G15" s="54" t="str">
        <f>+VLOOKUP(E15,Participants!$A$1:$F$1000,4,FALSE)</f>
        <v>BCS</v>
      </c>
      <c r="H15" s="54" t="str">
        <f>+VLOOKUP(E15,Participants!$A$1:$F$1000,5,FALSE)</f>
        <v>M</v>
      </c>
      <c r="I15" s="54">
        <f>+VLOOKUP(E15,Participants!$A$1:$F$1000,3,FALSE)</f>
        <v>6</v>
      </c>
      <c r="J15" s="54" t="str">
        <f>+VLOOKUP(E15,Participants!$A$1:$G$1000,7,FALSE)</f>
        <v>JV BOYS</v>
      </c>
      <c r="K15" s="54">
        <v>5</v>
      </c>
      <c r="L15" s="54">
        <v>4</v>
      </c>
    </row>
    <row r="16" spans="1:27" ht="14.25" customHeight="1">
      <c r="A16" s="86" t="s">
        <v>719</v>
      </c>
      <c r="B16" s="52">
        <v>1</v>
      </c>
      <c r="C16" s="52" t="s">
        <v>1183</v>
      </c>
      <c r="D16" s="81"/>
      <c r="E16" s="52">
        <v>1449</v>
      </c>
      <c r="F16" s="54" t="str">
        <f>+VLOOKUP(E16,Participants!$A$1:$F$1000,2,FALSE)</f>
        <v>Wyatt Adley</v>
      </c>
      <c r="G16" s="54" t="str">
        <f>+VLOOKUP(E16,Participants!$A$1:$F$1000,4,FALSE)</f>
        <v>BCS</v>
      </c>
      <c r="H16" s="54" t="str">
        <f>+VLOOKUP(E16,Participants!$A$1:$F$1000,5,FALSE)</f>
        <v>M</v>
      </c>
      <c r="I16" s="54">
        <f>+VLOOKUP(E16,Participants!$A$1:$F$1000,3,FALSE)</f>
        <v>5</v>
      </c>
      <c r="J16" s="54" t="str">
        <f>+VLOOKUP(E16,Participants!$A$1:$G$1000,7,FALSE)</f>
        <v>JV BOYS</v>
      </c>
      <c r="K16" s="54">
        <v>6</v>
      </c>
      <c r="L16" s="54">
        <v>3</v>
      </c>
    </row>
    <row r="17" spans="1:12" ht="14.25" customHeight="1">
      <c r="A17" s="86" t="s">
        <v>719</v>
      </c>
      <c r="B17" s="52">
        <v>1</v>
      </c>
      <c r="C17" s="52" t="s">
        <v>1184</v>
      </c>
      <c r="D17" s="81"/>
      <c r="E17" s="52">
        <v>199</v>
      </c>
      <c r="F17" s="54" t="str">
        <f>+VLOOKUP(E17,Participants!$A$1:$F$1000,2,FALSE)</f>
        <v>Gavin Shaffer</v>
      </c>
      <c r="G17" s="54" t="str">
        <f>+VLOOKUP(E17,Participants!$A$1:$F$1000,4,FALSE)</f>
        <v>AMA</v>
      </c>
      <c r="H17" s="54" t="str">
        <f>+VLOOKUP(E17,Participants!$A$1:$F$1000,5,FALSE)</f>
        <v>M</v>
      </c>
      <c r="I17" s="54">
        <f>+VLOOKUP(E17,Participants!$A$1:$F$1000,3,FALSE)</f>
        <v>5</v>
      </c>
      <c r="J17" s="54" t="str">
        <f>+VLOOKUP(E17,Participants!$A$1:$G$1000,7,FALSE)</f>
        <v>JV BOYS</v>
      </c>
      <c r="K17" s="54">
        <v>7</v>
      </c>
      <c r="L17" s="54">
        <v>2</v>
      </c>
    </row>
    <row r="18" spans="1:12" ht="14.25" customHeight="1">
      <c r="A18" s="86" t="s">
        <v>719</v>
      </c>
      <c r="B18" s="52">
        <v>1</v>
      </c>
      <c r="C18" s="52"/>
      <c r="D18" s="81"/>
      <c r="E18" s="52"/>
      <c r="F18" s="54" t="e">
        <f>+VLOOKUP(E18,Participants!$A$1:$F$1000,2,FALSE)</f>
        <v>#N/A</v>
      </c>
      <c r="G18" s="54" t="e">
        <f>+VLOOKUP(E18,Participants!$A$1:$F$1000,4,FALSE)</f>
        <v>#N/A</v>
      </c>
      <c r="H18" s="54" t="e">
        <f>+VLOOKUP(E18,Participants!$A$1:$F$1000,5,FALSE)</f>
        <v>#N/A</v>
      </c>
      <c r="I18" s="54" t="e">
        <f>+VLOOKUP(E18,Participants!$A$1:$F$1000,3,FALSE)</f>
        <v>#N/A</v>
      </c>
      <c r="J18" s="54" t="e">
        <f>+VLOOKUP(E18,Participants!$A$1:$G$1000,7,FALSE)</f>
        <v>#N/A</v>
      </c>
      <c r="K18" s="54"/>
      <c r="L18" s="54"/>
    </row>
    <row r="19" spans="1:12" ht="14.25" customHeight="1">
      <c r="A19" s="86" t="s">
        <v>719</v>
      </c>
      <c r="B19" s="52">
        <v>1</v>
      </c>
      <c r="C19" s="52" t="s">
        <v>1185</v>
      </c>
      <c r="D19" s="81"/>
      <c r="E19" s="52">
        <v>230</v>
      </c>
      <c r="F19" s="54" t="str">
        <f>+VLOOKUP(E19,Participants!$A$1:$F$1000,2,FALSE)</f>
        <v>Bruce Goodman</v>
      </c>
      <c r="G19" s="54" t="str">
        <f>+VLOOKUP(E19,Participants!$A$1:$F$1000,4,FALSE)</f>
        <v>AMA</v>
      </c>
      <c r="H19" s="54" t="str">
        <f>+VLOOKUP(E19,Participants!$A$1:$F$1000,5,FALSE)</f>
        <v>M</v>
      </c>
      <c r="I19" s="54">
        <f>+VLOOKUP(E19,Participants!$A$1:$F$1000,3,FALSE)</f>
        <v>8</v>
      </c>
      <c r="J19" s="54" t="str">
        <f>+VLOOKUP(E19,Participants!$A$1:$G$1000,7,FALSE)</f>
        <v>VARSITY BOYS</v>
      </c>
      <c r="K19" s="54">
        <v>1</v>
      </c>
      <c r="L19" s="54">
        <v>10</v>
      </c>
    </row>
    <row r="20" spans="1:12" ht="14.25" customHeight="1">
      <c r="A20" s="86" t="s">
        <v>719</v>
      </c>
      <c r="B20" s="52">
        <v>1</v>
      </c>
      <c r="C20" s="52" t="s">
        <v>1186</v>
      </c>
      <c r="D20" s="81"/>
      <c r="E20" s="52">
        <v>1459</v>
      </c>
      <c r="F20" s="54" t="str">
        <f>+VLOOKUP(E20,Participants!$A$1:$F$1000,2,FALSE)</f>
        <v>Brendan Eicher</v>
      </c>
      <c r="G20" s="54" t="str">
        <f>+VLOOKUP(E20,Participants!$A$1:$F$1000,4,FALSE)</f>
        <v>BCS</v>
      </c>
      <c r="H20" s="54" t="str">
        <f>+VLOOKUP(E20,Participants!$A$1:$F$1000,5,FALSE)</f>
        <v>M</v>
      </c>
      <c r="I20" s="54">
        <f>+VLOOKUP(E20,Participants!$A$1:$F$1000,3,FALSE)</f>
        <v>7</v>
      </c>
      <c r="J20" s="54" t="str">
        <f>+VLOOKUP(E20,Participants!$A$1:$G$1000,7,FALSE)</f>
        <v>VARSITY BOYS</v>
      </c>
      <c r="K20" s="54">
        <v>2</v>
      </c>
      <c r="L20" s="54">
        <v>8</v>
      </c>
    </row>
    <row r="21" spans="1:12" ht="14.25" customHeight="1">
      <c r="A21" s="86" t="s">
        <v>719</v>
      </c>
      <c r="B21" s="52">
        <v>1</v>
      </c>
      <c r="C21" s="52" t="s">
        <v>1187</v>
      </c>
      <c r="D21" s="81"/>
      <c r="E21" s="52">
        <v>615</v>
      </c>
      <c r="F21" s="54" t="str">
        <f>+VLOOKUP(E21,Participants!$A$1:$F$1000,2,FALSE)</f>
        <v>Justin Peoples</v>
      </c>
      <c r="G21" s="54" t="str">
        <f>+VLOOKUP(E21,Participants!$A$1:$F$1000,4,FALSE)</f>
        <v>BFS</v>
      </c>
      <c r="H21" s="54" t="str">
        <f>+VLOOKUP(E21,Participants!$A$1:$F$1000,5,FALSE)</f>
        <v>M</v>
      </c>
      <c r="I21" s="54">
        <f>+VLOOKUP(E21,Participants!$A$1:$F$1000,3,FALSE)</f>
        <v>8</v>
      </c>
      <c r="J21" s="54" t="str">
        <f>+VLOOKUP(E21,Participants!$A$1:$G$1000,7,FALSE)</f>
        <v>VARSITY BOYS</v>
      </c>
      <c r="K21" s="54">
        <v>3</v>
      </c>
      <c r="L21" s="54">
        <v>6</v>
      </c>
    </row>
    <row r="22" spans="1:12" ht="14.25" customHeight="1">
      <c r="A22" s="86" t="s">
        <v>719</v>
      </c>
      <c r="B22" s="52">
        <v>1</v>
      </c>
      <c r="C22" s="52" t="s">
        <v>1188</v>
      </c>
      <c r="D22" s="81"/>
      <c r="E22" s="52">
        <v>613</v>
      </c>
      <c r="F22" s="54" t="str">
        <f>+VLOOKUP(E22,Participants!$A$1:$F$1000,2,FALSE)</f>
        <v>Erik Lindenfelser</v>
      </c>
      <c r="G22" s="54" t="str">
        <f>+VLOOKUP(E22,Participants!$A$1:$F$1000,4,FALSE)</f>
        <v>BFS</v>
      </c>
      <c r="H22" s="54" t="str">
        <f>+VLOOKUP(E22,Participants!$A$1:$F$1000,5,FALSE)</f>
        <v>M</v>
      </c>
      <c r="I22" s="54">
        <f>+VLOOKUP(E22,Participants!$A$1:$F$1000,3,FALSE)</f>
        <v>7</v>
      </c>
      <c r="J22" s="54" t="str">
        <f>+VLOOKUP(E22,Participants!$A$1:$G$1000,7,FALSE)</f>
        <v>VARSITY BOYS</v>
      </c>
      <c r="K22" s="54">
        <v>4</v>
      </c>
      <c r="L22" s="54">
        <v>5</v>
      </c>
    </row>
    <row r="23" spans="1:12" ht="14.25" customHeight="1">
      <c r="A23" s="86" t="s">
        <v>719</v>
      </c>
      <c r="B23" s="52">
        <v>1</v>
      </c>
      <c r="C23" s="52" t="s">
        <v>1191</v>
      </c>
      <c r="D23" s="81"/>
      <c r="E23" s="52">
        <v>1082</v>
      </c>
      <c r="F23" s="54" t="str">
        <f>+VLOOKUP(E23,Participants!$A$1:$F$1000,2,FALSE)</f>
        <v>Brady Wilson</v>
      </c>
      <c r="G23" s="54" t="str">
        <f>+VLOOKUP(E23,Participants!$A$1:$F$1000,4,FALSE)</f>
        <v>KIL</v>
      </c>
      <c r="H23" s="54" t="str">
        <f>+VLOOKUP(E23,Participants!$A$1:$F$1000,5,FALSE)</f>
        <v>M</v>
      </c>
      <c r="I23" s="54">
        <f>+VLOOKUP(E23,Participants!$A$1:$F$1000,3,FALSE)</f>
        <v>7</v>
      </c>
      <c r="J23" s="54" t="str">
        <f>+VLOOKUP(E23,Participants!$A$1:$G$1000,7,FALSE)</f>
        <v>VARSITY BOYS</v>
      </c>
      <c r="K23" s="54">
        <v>5</v>
      </c>
      <c r="L23" s="54">
        <v>4</v>
      </c>
    </row>
    <row r="24" spans="1:12" ht="14.25" customHeight="1">
      <c r="A24" s="86" t="s">
        <v>719</v>
      </c>
      <c r="B24" s="52">
        <v>1</v>
      </c>
      <c r="C24" s="52" t="s">
        <v>1192</v>
      </c>
      <c r="D24" s="81"/>
      <c r="E24" s="52">
        <v>1087</v>
      </c>
      <c r="F24" s="54" t="str">
        <f>+VLOOKUP(E24,Participants!$A$1:$F$1000,2,FALSE)</f>
        <v>Vinny Cersosimo</v>
      </c>
      <c r="G24" s="54" t="str">
        <f>+VLOOKUP(E24,Participants!$A$1:$F$1000,4,FALSE)</f>
        <v>KIL</v>
      </c>
      <c r="H24" s="54" t="str">
        <f>+VLOOKUP(E24,Participants!$A$1:$F$1000,5,FALSE)</f>
        <v>M</v>
      </c>
      <c r="I24" s="54">
        <f>+VLOOKUP(E24,Participants!$A$1:$F$1000,3,FALSE)</f>
        <v>7</v>
      </c>
      <c r="J24" s="54" t="str">
        <f>+VLOOKUP(E24,Participants!$A$1:$G$1000,7,FALSE)</f>
        <v>VARSITY BOYS</v>
      </c>
      <c r="K24" s="54">
        <v>6</v>
      </c>
      <c r="L24" s="54">
        <v>3</v>
      </c>
    </row>
    <row r="25" spans="1:12" ht="14.25" customHeight="1">
      <c r="A25" s="86" t="s">
        <v>719</v>
      </c>
      <c r="B25" s="52">
        <v>1</v>
      </c>
      <c r="C25" s="51" t="s">
        <v>1194</v>
      </c>
      <c r="D25" s="76"/>
      <c r="E25" s="51">
        <v>1077</v>
      </c>
      <c r="F25" s="54" t="str">
        <f>+VLOOKUP(E25,Participants!$A$1:$F$1000,2,FALSE)</f>
        <v>Jeremy Lichtenwalter</v>
      </c>
      <c r="G25" s="54" t="str">
        <f>+VLOOKUP(E25,Participants!$A$1:$F$1000,4,FALSE)</f>
        <v>KIL</v>
      </c>
      <c r="H25" s="54" t="str">
        <f>+VLOOKUP(E25,Participants!$A$1:$F$1000,5,FALSE)</f>
        <v>M</v>
      </c>
      <c r="I25" s="54">
        <f>+VLOOKUP(E25,Participants!$A$1:$F$1000,3,FALSE)</f>
        <v>7</v>
      </c>
      <c r="J25" s="54" t="str">
        <f>+VLOOKUP(E25,Participants!$A$1:$G$1000,7,FALSE)</f>
        <v>VARSITY BOYS</v>
      </c>
      <c r="K25" s="50">
        <v>7</v>
      </c>
      <c r="L25" s="50">
        <v>2</v>
      </c>
    </row>
    <row r="26" spans="1:12" ht="14.25" customHeight="1">
      <c r="A26" s="86"/>
      <c r="B26" s="53"/>
      <c r="C26" s="51"/>
      <c r="D26" s="76"/>
      <c r="E26" s="51"/>
      <c r="F26" s="54"/>
      <c r="G26" s="54"/>
      <c r="H26" s="54"/>
      <c r="I26" s="54"/>
      <c r="J26" s="54"/>
      <c r="K26" s="50"/>
      <c r="L26" s="50"/>
    </row>
    <row r="27" spans="1:12" ht="14.25" customHeight="1">
      <c r="A27" s="86" t="s">
        <v>719</v>
      </c>
      <c r="B27" s="52">
        <v>1</v>
      </c>
      <c r="C27" s="52" t="s">
        <v>1189</v>
      </c>
      <c r="D27" s="81"/>
      <c r="E27" s="52">
        <v>1069</v>
      </c>
      <c r="F27" s="54" t="str">
        <f>+VLOOKUP(E27,Participants!$A$1:$F$1000,2,FALSE)</f>
        <v>Tessa Driehorst</v>
      </c>
      <c r="G27" s="54" t="str">
        <f>+VLOOKUP(E27,Participants!$A$1:$F$1000,4,FALSE)</f>
        <v>KIL</v>
      </c>
      <c r="H27" s="54" t="str">
        <f>+VLOOKUP(E27,Participants!$A$1:$F$1000,5,FALSE)</f>
        <v xml:space="preserve">F </v>
      </c>
      <c r="I27" s="54">
        <f>+VLOOKUP(E27,Participants!$A$1:$F$1000,3,FALSE)</f>
        <v>8</v>
      </c>
      <c r="J27" s="54" t="str">
        <f>+VLOOKUP(E27,Participants!$A$1:$G$1000,7,FALSE)</f>
        <v>VARSITY GIRLS</v>
      </c>
      <c r="K27" s="54">
        <v>1</v>
      </c>
      <c r="L27" s="54">
        <v>10</v>
      </c>
    </row>
    <row r="28" spans="1:12" ht="14.25" customHeight="1">
      <c r="A28" s="86" t="s">
        <v>719</v>
      </c>
      <c r="B28" s="48">
        <v>2</v>
      </c>
      <c r="C28" s="53" t="s">
        <v>1190</v>
      </c>
      <c r="D28" s="81"/>
      <c r="E28" s="53">
        <v>250</v>
      </c>
      <c r="F28" s="54" t="str">
        <f>+VLOOKUP(E28,Participants!$A$1:$F$1000,2,FALSE)</f>
        <v>Evelyn Smith</v>
      </c>
      <c r="G28" s="54" t="str">
        <f>+VLOOKUP(E28,Participants!$A$1:$F$1000,4,FALSE)</f>
        <v>AMA</v>
      </c>
      <c r="H28" s="54" t="str">
        <f>+VLOOKUP(E28,Participants!$A$1:$F$1000,5,FALSE)</f>
        <v>F</v>
      </c>
      <c r="I28" s="54">
        <f>+VLOOKUP(E28,Participants!$A$1:$F$1000,3,FALSE)</f>
        <v>8</v>
      </c>
      <c r="J28" s="54" t="str">
        <f>+VLOOKUP(E28,Participants!$A$1:$G$1000,7,FALSE)</f>
        <v>VARSITY GIRLS</v>
      </c>
      <c r="K28" s="54">
        <v>2</v>
      </c>
      <c r="L28" s="54">
        <v>8</v>
      </c>
    </row>
    <row r="29" spans="1:12" ht="14.25" customHeight="1">
      <c r="A29" s="86" t="s">
        <v>719</v>
      </c>
      <c r="B29" s="48">
        <v>2</v>
      </c>
      <c r="C29" s="48" t="s">
        <v>1193</v>
      </c>
      <c r="D29" s="76"/>
      <c r="E29" s="48">
        <v>1059</v>
      </c>
      <c r="F29" s="54" t="str">
        <f>+VLOOKUP(E29,Participants!$A$1:$F$1000,2,FALSE)</f>
        <v>Anna Pohl</v>
      </c>
      <c r="G29" s="54" t="str">
        <f>+VLOOKUP(E29,Participants!$A$1:$F$1000,4,FALSE)</f>
        <v>KIL</v>
      </c>
      <c r="H29" s="54" t="str">
        <f>+VLOOKUP(E29,Participants!$A$1:$F$1000,5,FALSE)</f>
        <v xml:space="preserve">F </v>
      </c>
      <c r="I29" s="54">
        <f>+VLOOKUP(E29,Participants!$A$1:$F$1000,3,FALSE)</f>
        <v>7</v>
      </c>
      <c r="J29" s="54" t="str">
        <f>+VLOOKUP(E29,Participants!$A$1:$G$1000,7,FALSE)</f>
        <v>VARSITY GIRLS</v>
      </c>
      <c r="K29" s="50">
        <v>3</v>
      </c>
      <c r="L29" s="50">
        <v>6</v>
      </c>
    </row>
    <row r="30" spans="1:12" ht="14.25" customHeight="1">
      <c r="A30" s="86" t="s">
        <v>719</v>
      </c>
      <c r="B30" s="48">
        <v>2</v>
      </c>
      <c r="C30" s="48" t="s">
        <v>1195</v>
      </c>
      <c r="D30" s="76"/>
      <c r="E30" s="48">
        <v>600</v>
      </c>
      <c r="F30" s="54" t="str">
        <f>+VLOOKUP(E30,Participants!$A$1:$F$1000,2,FALSE)</f>
        <v>Lauren Becker</v>
      </c>
      <c r="G30" s="54" t="str">
        <f>+VLOOKUP(E30,Participants!$A$1:$F$1000,4,FALSE)</f>
        <v>BFS</v>
      </c>
      <c r="H30" s="54" t="str">
        <f>+VLOOKUP(E30,Participants!$A$1:$F$1000,5,FALSE)</f>
        <v>F</v>
      </c>
      <c r="I30" s="54">
        <f>+VLOOKUP(E30,Participants!$A$1:$F$1000,3,FALSE)</f>
        <v>8</v>
      </c>
      <c r="J30" s="54" t="str">
        <f>+VLOOKUP(E30,Participants!$A$1:$G$1000,7,FALSE)</f>
        <v>VARSITY GIRLS</v>
      </c>
      <c r="K30" s="50">
        <v>4</v>
      </c>
      <c r="L30" s="50">
        <v>5</v>
      </c>
    </row>
    <row r="31" spans="1:12" ht="14.25" customHeight="1">
      <c r="A31" s="86" t="s">
        <v>719</v>
      </c>
      <c r="B31" s="48">
        <v>2</v>
      </c>
      <c r="C31" s="48"/>
      <c r="D31" s="76"/>
      <c r="E31" s="48"/>
      <c r="F31" s="54" t="e">
        <f>+VLOOKUP(E31,Participants!$A$1:$F$1000,2,FALSE)</f>
        <v>#N/A</v>
      </c>
      <c r="G31" s="54" t="e">
        <f>+VLOOKUP(E31,Participants!$A$1:$F$1000,4,FALSE)</f>
        <v>#N/A</v>
      </c>
      <c r="H31" s="54" t="e">
        <f>+VLOOKUP(E31,Participants!$A$1:$F$1000,5,FALSE)</f>
        <v>#N/A</v>
      </c>
      <c r="I31" s="54" t="e">
        <f>+VLOOKUP(E31,Participants!$A$1:$F$1000,3,FALSE)</f>
        <v>#N/A</v>
      </c>
      <c r="J31" s="54" t="e">
        <f>+VLOOKUP(E31,Participants!$A$1:$G$1000,7,FALSE)</f>
        <v>#N/A</v>
      </c>
      <c r="K31" s="50"/>
      <c r="L31" s="50"/>
    </row>
    <row r="32" spans="1:12" ht="14.25" customHeight="1">
      <c r="A32" s="86" t="s">
        <v>719</v>
      </c>
      <c r="B32" s="48">
        <v>2</v>
      </c>
      <c r="C32" s="48" t="s">
        <v>1196</v>
      </c>
      <c r="D32" s="76"/>
      <c r="E32" s="48">
        <v>454</v>
      </c>
      <c r="F32" s="54" t="str">
        <f>+VLOOKUP(E32,Participants!$A$1:$F$1000,2,FALSE)</f>
        <v>Londyn Tomman</v>
      </c>
      <c r="G32" s="54" t="str">
        <f>+VLOOKUP(E32,Participants!$A$1:$F$1000,4,FALSE)</f>
        <v>STT</v>
      </c>
      <c r="H32" s="54" t="str">
        <f>+VLOOKUP(E32,Participants!$A$1:$F$1000,5,FALSE)</f>
        <v xml:space="preserve">F </v>
      </c>
      <c r="I32" s="54">
        <f>+VLOOKUP(E32,Participants!$A$1:$F$1000,3,FALSE)</f>
        <v>4</v>
      </c>
      <c r="J32" s="54" t="str">
        <f>+VLOOKUP(E32,Participants!$A$1:$G$1000,7,FALSE)</f>
        <v>DEV GIRLS</v>
      </c>
      <c r="K32" s="50">
        <v>1</v>
      </c>
      <c r="L32" s="50">
        <v>10</v>
      </c>
    </row>
    <row r="33" spans="1:12" ht="14.25" customHeight="1">
      <c r="A33" s="86" t="s">
        <v>719</v>
      </c>
      <c r="B33" s="48">
        <v>2</v>
      </c>
      <c r="C33" s="48" t="s">
        <v>1197</v>
      </c>
      <c r="D33" s="76"/>
      <c r="E33" s="48">
        <v>547</v>
      </c>
      <c r="F33" s="54" t="str">
        <f>+VLOOKUP(E33,Participants!$A$1:$F$1000,2,FALSE)</f>
        <v>Lexie Miller</v>
      </c>
      <c r="G33" s="54" t="str">
        <f>+VLOOKUP(E33,Participants!$A$1:$F$1000,4,FALSE)</f>
        <v>BFS</v>
      </c>
      <c r="H33" s="54" t="str">
        <f>+VLOOKUP(E33,Participants!$A$1:$F$1000,5,FALSE)</f>
        <v>F</v>
      </c>
      <c r="I33" s="54">
        <f>+VLOOKUP(E33,Participants!$A$1:$F$1000,3,FALSE)</f>
        <v>4</v>
      </c>
      <c r="J33" s="54" t="str">
        <f>+VLOOKUP(E33,Participants!$A$1:$G$1000,7,FALSE)</f>
        <v>DEV GIRLS</v>
      </c>
      <c r="K33" s="50">
        <f>K32+1</f>
        <v>2</v>
      </c>
      <c r="L33" s="50">
        <v>8</v>
      </c>
    </row>
    <row r="34" spans="1:12" ht="14.25" customHeight="1">
      <c r="A34" s="86" t="s">
        <v>719</v>
      </c>
      <c r="B34" s="48">
        <v>2</v>
      </c>
      <c r="C34" s="48" t="s">
        <v>1198</v>
      </c>
      <c r="D34" s="76"/>
      <c r="E34" s="48">
        <v>175</v>
      </c>
      <c r="F34" s="54" t="str">
        <f>+VLOOKUP(E34,Participants!$A$1:$F$1000,2,FALSE)</f>
        <v>Nora Silvis</v>
      </c>
      <c r="G34" s="54" t="str">
        <f>+VLOOKUP(E34,Participants!$A$1:$F$1000,4,FALSE)</f>
        <v>AMA</v>
      </c>
      <c r="H34" s="54" t="str">
        <f>+VLOOKUP(E34,Participants!$A$1:$F$1000,5,FALSE)</f>
        <v>F</v>
      </c>
      <c r="I34" s="54">
        <f>+VLOOKUP(E34,Participants!$A$1:$F$1000,3,FALSE)</f>
        <v>4</v>
      </c>
      <c r="J34" s="54" t="str">
        <f>+VLOOKUP(E34,Participants!$A$1:$G$1000,7,FALSE)</f>
        <v>DEV GIRLS</v>
      </c>
      <c r="K34" s="50">
        <f t="shared" ref="K34:K44" si="0">K33+1</f>
        <v>3</v>
      </c>
      <c r="L34" s="50">
        <v>6</v>
      </c>
    </row>
    <row r="35" spans="1:12" ht="14.25" customHeight="1">
      <c r="A35" s="86" t="s">
        <v>719</v>
      </c>
      <c r="B35" s="48">
        <v>2</v>
      </c>
      <c r="C35" s="48" t="s">
        <v>1207</v>
      </c>
      <c r="D35" s="76"/>
      <c r="E35" s="48">
        <v>540</v>
      </c>
      <c r="F35" s="54" t="str">
        <f>+VLOOKUP(E35,Participants!$A$1:$F$1000,2,FALSE)</f>
        <v>Avery Arendosh</v>
      </c>
      <c r="G35" s="54" t="str">
        <f>+VLOOKUP(E35,Participants!$A$1:$F$1000,4,FALSE)</f>
        <v>BFS</v>
      </c>
      <c r="H35" s="54" t="str">
        <f>+VLOOKUP(E35,Participants!$A$1:$F$1000,5,FALSE)</f>
        <v>F</v>
      </c>
      <c r="I35" s="54">
        <f>+VLOOKUP(E35,Participants!$A$1:$F$1000,3,FALSE)</f>
        <v>4</v>
      </c>
      <c r="J35" s="54" t="str">
        <f>+VLOOKUP(E35,Participants!$A$1:$G$1000,7,FALSE)</f>
        <v>DEV GIRLS</v>
      </c>
      <c r="K35" s="50">
        <f t="shared" si="0"/>
        <v>4</v>
      </c>
      <c r="L35" s="50">
        <v>5</v>
      </c>
    </row>
    <row r="36" spans="1:12" ht="14.25" customHeight="1">
      <c r="A36" s="86" t="s">
        <v>719</v>
      </c>
      <c r="B36" s="48">
        <v>2</v>
      </c>
      <c r="C36" s="51" t="s">
        <v>1199</v>
      </c>
      <c r="D36" s="76"/>
      <c r="E36" s="48">
        <v>480</v>
      </c>
      <c r="F36" s="54" t="str">
        <f>+VLOOKUP(E36,Participants!$A$1:$F$1000,2,FALSE)</f>
        <v>Leah Straub</v>
      </c>
      <c r="G36" s="54" t="str">
        <f>+VLOOKUP(E36,Participants!$A$1:$F$1000,4,FALSE)</f>
        <v>STT</v>
      </c>
      <c r="H36" s="54" t="str">
        <f>+VLOOKUP(E36,Participants!$A$1:$F$1000,5,FALSE)</f>
        <v xml:space="preserve">F </v>
      </c>
      <c r="I36" s="54">
        <f>+VLOOKUP(E36,Participants!$A$1:$F$1000,3,FALSE)</f>
        <v>4</v>
      </c>
      <c r="J36" s="54" t="str">
        <f>+VLOOKUP(E36,Participants!$A$1:$G$1000,7,FALSE)</f>
        <v>DEV GIRLS</v>
      </c>
      <c r="K36" s="50">
        <f t="shared" si="0"/>
        <v>5</v>
      </c>
      <c r="L36" s="50">
        <v>4</v>
      </c>
    </row>
    <row r="37" spans="1:12" ht="14.25" customHeight="1">
      <c r="A37" s="86" t="s">
        <v>719</v>
      </c>
      <c r="B37" s="48">
        <v>2</v>
      </c>
      <c r="C37" s="51" t="s">
        <v>1200</v>
      </c>
      <c r="D37" s="76"/>
      <c r="E37" s="48">
        <v>1001</v>
      </c>
      <c r="F37" s="54" t="str">
        <f>+VLOOKUP(E37,Participants!$A$1:$F$1000,2,FALSE)</f>
        <v>Brigid Baker</v>
      </c>
      <c r="G37" s="54" t="str">
        <f>+VLOOKUP(E37,Participants!$A$1:$F$1000,4,FALSE)</f>
        <v>KIL</v>
      </c>
      <c r="H37" s="54" t="str">
        <f>+VLOOKUP(E37,Participants!$A$1:$F$1000,5,FALSE)</f>
        <v xml:space="preserve">F </v>
      </c>
      <c r="I37" s="54">
        <f>+VLOOKUP(E37,Participants!$A$1:$F$1000,3,FALSE)</f>
        <v>3</v>
      </c>
      <c r="J37" s="54" t="str">
        <f>+VLOOKUP(E37,Participants!$A$1:$G$1000,7,FALSE)</f>
        <v>DEV GIRLS</v>
      </c>
      <c r="K37" s="50">
        <f t="shared" si="0"/>
        <v>6</v>
      </c>
      <c r="L37" s="50">
        <v>3</v>
      </c>
    </row>
    <row r="38" spans="1:12" ht="14.25" customHeight="1">
      <c r="A38" s="86" t="s">
        <v>719</v>
      </c>
      <c r="B38" s="48">
        <v>2</v>
      </c>
      <c r="C38" s="51" t="s">
        <v>1201</v>
      </c>
      <c r="D38" s="76"/>
      <c r="E38" s="48">
        <v>1010</v>
      </c>
      <c r="F38" s="54" t="str">
        <f>+VLOOKUP(E38,Participants!$A$1:$F$1000,2,FALSE)</f>
        <v>Quinn Orr</v>
      </c>
      <c r="G38" s="54" t="str">
        <f>+VLOOKUP(E38,Participants!$A$1:$F$1000,4,FALSE)</f>
        <v>KIL</v>
      </c>
      <c r="H38" s="54" t="str">
        <f>+VLOOKUP(E38,Participants!$A$1:$F$1000,5,FALSE)</f>
        <v xml:space="preserve">F </v>
      </c>
      <c r="I38" s="54">
        <f>+VLOOKUP(E38,Participants!$A$1:$F$1000,3,FALSE)</f>
        <v>4</v>
      </c>
      <c r="J38" s="54" t="str">
        <f>+VLOOKUP(E38,Participants!$A$1:$G$1000,7,FALSE)</f>
        <v>DEV GIRLS</v>
      </c>
      <c r="K38" s="50">
        <f t="shared" si="0"/>
        <v>7</v>
      </c>
      <c r="L38" s="50">
        <v>2</v>
      </c>
    </row>
    <row r="39" spans="1:12" ht="14.25" customHeight="1">
      <c r="A39" s="86" t="s">
        <v>719</v>
      </c>
      <c r="B39" s="48">
        <v>2</v>
      </c>
      <c r="C39" s="51" t="s">
        <v>1202</v>
      </c>
      <c r="D39" s="76"/>
      <c r="E39" s="48">
        <v>178</v>
      </c>
      <c r="F39" s="54" t="str">
        <f>+VLOOKUP(E39,Participants!$A$1:$F$1000,2,FALSE)</f>
        <v>Catherine Foster</v>
      </c>
      <c r="G39" s="54" t="str">
        <f>+VLOOKUP(E39,Participants!$A$1:$F$1000,4,FALSE)</f>
        <v>AMA</v>
      </c>
      <c r="H39" s="54" t="str">
        <f>+VLOOKUP(E39,Participants!$A$1:$F$1000,5,FALSE)</f>
        <v>F</v>
      </c>
      <c r="I39" s="54">
        <f>+VLOOKUP(E39,Participants!$A$1:$F$1000,3,FALSE)</f>
        <v>3</v>
      </c>
      <c r="J39" s="54" t="str">
        <f>+VLOOKUP(E39,Participants!$A$1:$G$1000,7,FALSE)</f>
        <v>DEV GIRLS</v>
      </c>
      <c r="K39" s="50">
        <f t="shared" si="0"/>
        <v>8</v>
      </c>
      <c r="L39" s="50">
        <v>1</v>
      </c>
    </row>
    <row r="40" spans="1:12" ht="14.25" customHeight="1">
      <c r="A40" s="86" t="s">
        <v>719</v>
      </c>
      <c r="B40" s="48">
        <v>2</v>
      </c>
      <c r="C40" s="51" t="s">
        <v>1203</v>
      </c>
      <c r="D40" s="76"/>
      <c r="E40" s="48">
        <v>1443</v>
      </c>
      <c r="F40" s="54" t="str">
        <f>+VLOOKUP(E40,Participants!$A$1:$F$1000,2,FALSE)</f>
        <v>Isabella Krahe</v>
      </c>
      <c r="G40" s="54" t="str">
        <f>+VLOOKUP(E40,Participants!$A$1:$F$1000,4,FALSE)</f>
        <v>BCS</v>
      </c>
      <c r="H40" s="54" t="str">
        <f>+VLOOKUP(E40,Participants!$A$1:$F$1000,5,FALSE)</f>
        <v>F</v>
      </c>
      <c r="I40" s="54">
        <f>+VLOOKUP(E40,Participants!$A$1:$F$1000,3,FALSE)</f>
        <v>4</v>
      </c>
      <c r="J40" s="54" t="str">
        <f>+VLOOKUP(E40,Participants!$A$1:$G$1000,7,FALSE)</f>
        <v>DEV GIRLS</v>
      </c>
      <c r="K40" s="50">
        <f t="shared" si="0"/>
        <v>9</v>
      </c>
      <c r="L40" s="50"/>
    </row>
    <row r="41" spans="1:12" ht="14.25" customHeight="1">
      <c r="A41" s="86" t="s">
        <v>719</v>
      </c>
      <c r="B41" s="48">
        <v>2</v>
      </c>
      <c r="C41" s="51" t="s">
        <v>1204</v>
      </c>
      <c r="D41" s="76"/>
      <c r="E41" s="48">
        <v>1438</v>
      </c>
      <c r="F41" s="54" t="str">
        <f>+VLOOKUP(E41,Participants!$A$1:$F$1000,2,FALSE)</f>
        <v>Sierra Viehmann</v>
      </c>
      <c r="G41" s="54" t="str">
        <f>+VLOOKUP(E41,Participants!$A$1:$F$1000,4,FALSE)</f>
        <v>BCS</v>
      </c>
      <c r="H41" s="54" t="str">
        <f>+VLOOKUP(E41,Participants!$A$1:$F$1000,5,FALSE)</f>
        <v>F</v>
      </c>
      <c r="I41" s="54">
        <f>+VLOOKUP(E41,Participants!$A$1:$F$1000,3,FALSE)</f>
        <v>4</v>
      </c>
      <c r="J41" s="54" t="str">
        <f>+VLOOKUP(E41,Participants!$A$1:$G$1000,7,FALSE)</f>
        <v>DEV GIRLS</v>
      </c>
      <c r="K41" s="50">
        <f t="shared" si="0"/>
        <v>10</v>
      </c>
      <c r="L41" s="50"/>
    </row>
    <row r="42" spans="1:12" ht="14.25" customHeight="1">
      <c r="A42" s="86" t="s">
        <v>719</v>
      </c>
      <c r="B42" s="48">
        <v>2</v>
      </c>
      <c r="C42" s="51" t="s">
        <v>1205</v>
      </c>
      <c r="D42" s="76"/>
      <c r="E42" s="48">
        <v>531</v>
      </c>
      <c r="F42" s="54" t="str">
        <f>+VLOOKUP(E42,Participants!$A$1:$F$1000,2,FALSE)</f>
        <v>Mirabella Davison</v>
      </c>
      <c r="G42" s="54" t="str">
        <f>+VLOOKUP(E42,Participants!$A$1:$F$1000,4,FALSE)</f>
        <v>BFS</v>
      </c>
      <c r="H42" s="54" t="str">
        <f>+VLOOKUP(E42,Participants!$A$1:$F$1000,5,FALSE)</f>
        <v>F</v>
      </c>
      <c r="I42" s="54">
        <f>+VLOOKUP(E42,Participants!$A$1:$F$1000,3,FALSE)</f>
        <v>2</v>
      </c>
      <c r="J42" s="54" t="str">
        <f>+VLOOKUP(E42,Participants!$A$1:$G$1000,7,FALSE)</f>
        <v>DEV GIRLS</v>
      </c>
      <c r="K42" s="50">
        <f t="shared" si="0"/>
        <v>11</v>
      </c>
      <c r="L42" s="50"/>
    </row>
    <row r="43" spans="1:12" ht="14.25" customHeight="1">
      <c r="A43" s="86" t="s">
        <v>719</v>
      </c>
      <c r="B43" s="48">
        <v>2</v>
      </c>
      <c r="C43" s="51" t="s">
        <v>1206</v>
      </c>
      <c r="D43" s="76"/>
      <c r="E43" s="48">
        <v>1007</v>
      </c>
      <c r="F43" s="54" t="str">
        <f>+VLOOKUP(E43,Participants!$A$1:$F$1000,2,FALSE)</f>
        <v>Lily Jackson</v>
      </c>
      <c r="G43" s="54" t="str">
        <f>+VLOOKUP(E43,Participants!$A$1:$F$1000,4,FALSE)</f>
        <v>KIL</v>
      </c>
      <c r="H43" s="54" t="str">
        <f>+VLOOKUP(E43,Participants!$A$1:$F$1000,5,FALSE)</f>
        <v xml:space="preserve">F </v>
      </c>
      <c r="I43" s="54">
        <f>+VLOOKUP(E43,Participants!$A$1:$F$1000,3,FALSE)</f>
        <v>3</v>
      </c>
      <c r="J43" s="54" t="str">
        <f>+VLOOKUP(E43,Participants!$A$1:$G$1000,7,FALSE)</f>
        <v>DEV GIRLS</v>
      </c>
      <c r="K43" s="50">
        <f t="shared" si="0"/>
        <v>12</v>
      </c>
      <c r="L43" s="50"/>
    </row>
    <row r="44" spans="1:12" ht="14.25" customHeight="1">
      <c r="A44" s="86" t="s">
        <v>719</v>
      </c>
      <c r="B44" s="48">
        <v>2</v>
      </c>
      <c r="C44" s="48" t="s">
        <v>1208</v>
      </c>
      <c r="D44" s="76"/>
      <c r="E44" s="48">
        <v>961</v>
      </c>
      <c r="F44" s="54" t="str">
        <f>+VLOOKUP(E44,Participants!$A$1:$F$1000,2,FALSE)</f>
        <v>Madalyn Jones</v>
      </c>
      <c r="G44" s="54" t="str">
        <f>+VLOOKUP(E44,Participants!$A$1:$F$1000,4,FALSE)</f>
        <v>BTA</v>
      </c>
      <c r="H44" s="54" t="str">
        <f>+VLOOKUP(E44,Participants!$A$1:$F$1000,5,FALSE)</f>
        <v>F</v>
      </c>
      <c r="I44" s="54">
        <f>+VLOOKUP(E44,Participants!$A$1:$F$1000,3,FALSE)</f>
        <v>4</v>
      </c>
      <c r="J44" s="54" t="str">
        <f>+VLOOKUP(E44,Participants!$A$1:$G$1000,7,FALSE)</f>
        <v>DEV GIRLS</v>
      </c>
      <c r="K44" s="50">
        <f t="shared" si="0"/>
        <v>13</v>
      </c>
      <c r="L44" s="50"/>
    </row>
    <row r="45" spans="1:12" ht="14.25" customHeight="1">
      <c r="A45" s="86" t="s">
        <v>719</v>
      </c>
      <c r="B45" s="48">
        <v>2</v>
      </c>
      <c r="C45" s="48"/>
      <c r="D45" s="76"/>
      <c r="E45" s="48"/>
      <c r="F45" s="54" t="e">
        <f>+VLOOKUP(E45,Participants!$A$1:$F$1000,2,FALSE)</f>
        <v>#N/A</v>
      </c>
      <c r="G45" s="54" t="e">
        <f>+VLOOKUP(E45,Participants!$A$1:$F$1000,4,FALSE)</f>
        <v>#N/A</v>
      </c>
      <c r="H45" s="54" t="e">
        <f>+VLOOKUP(E45,Participants!$A$1:$F$1000,5,FALSE)</f>
        <v>#N/A</v>
      </c>
      <c r="I45" s="54" t="e">
        <f>+VLOOKUP(E45,Participants!$A$1:$F$1000,3,FALSE)</f>
        <v>#N/A</v>
      </c>
      <c r="J45" s="54" t="e">
        <f>+VLOOKUP(E45,Participants!$A$1:$G$1000,7,FALSE)</f>
        <v>#N/A</v>
      </c>
      <c r="K45" s="50"/>
      <c r="L45" s="50"/>
    </row>
    <row r="46" spans="1:12" ht="14.25" customHeight="1">
      <c r="A46" s="86" t="s">
        <v>719</v>
      </c>
      <c r="B46" s="48">
        <v>2</v>
      </c>
      <c r="C46" s="48" t="s">
        <v>1209</v>
      </c>
      <c r="D46" s="76"/>
      <c r="E46" s="48">
        <v>565</v>
      </c>
      <c r="F46" s="54" t="str">
        <f>+VLOOKUP(E46,Participants!$A$1:$F$1000,2,FALSE)</f>
        <v>Jacob Feigel</v>
      </c>
      <c r="G46" s="54" t="str">
        <f>+VLOOKUP(E46,Participants!$A$1:$F$1000,4,FALSE)</f>
        <v>BFS</v>
      </c>
      <c r="H46" s="54" t="str">
        <f>+VLOOKUP(E46,Participants!$A$1:$F$1000,5,FALSE)</f>
        <v>M</v>
      </c>
      <c r="I46" s="54">
        <f>+VLOOKUP(E46,Participants!$A$1:$F$1000,3,FALSE)</f>
        <v>3</v>
      </c>
      <c r="J46" s="54" t="str">
        <f>+VLOOKUP(E46,Participants!$A$1:$G$1000,7,FALSE)</f>
        <v>DEV BOYS</v>
      </c>
      <c r="K46" s="50">
        <v>1</v>
      </c>
      <c r="L46" s="50">
        <v>10</v>
      </c>
    </row>
    <row r="47" spans="1:12" ht="14.25" customHeight="1">
      <c r="A47" s="86" t="s">
        <v>719</v>
      </c>
      <c r="B47" s="48">
        <v>2</v>
      </c>
      <c r="C47" s="48" t="s">
        <v>1210</v>
      </c>
      <c r="D47" s="76"/>
      <c r="E47" s="48">
        <v>152</v>
      </c>
      <c r="F47" s="54" t="str">
        <f>+VLOOKUP(E47,Participants!$A$1:$F$1000,2,FALSE)</f>
        <v>Hudson Hitchings</v>
      </c>
      <c r="G47" s="54" t="str">
        <f>+VLOOKUP(E47,Participants!$A$1:$F$1000,4,FALSE)</f>
        <v>AMA</v>
      </c>
      <c r="H47" s="54" t="str">
        <f>+VLOOKUP(E47,Participants!$A$1:$F$1000,5,FALSE)</f>
        <v>M</v>
      </c>
      <c r="I47" s="54">
        <f>+VLOOKUP(E47,Participants!$A$1:$F$1000,3,FALSE)</f>
        <v>3</v>
      </c>
      <c r="J47" s="54" t="str">
        <f>+VLOOKUP(E47,Participants!$A$1:$G$1000,7,FALSE)</f>
        <v>DEV BOYS</v>
      </c>
      <c r="K47" s="50">
        <f>K46+1</f>
        <v>2</v>
      </c>
      <c r="L47" s="50">
        <v>8</v>
      </c>
    </row>
    <row r="48" spans="1:12" ht="14.25" customHeight="1">
      <c r="A48" s="86" t="s">
        <v>719</v>
      </c>
      <c r="B48" s="48">
        <v>2</v>
      </c>
      <c r="C48" s="48" t="s">
        <v>1211</v>
      </c>
      <c r="D48" s="76"/>
      <c r="E48" s="48">
        <v>575</v>
      </c>
      <c r="F48" s="54" t="str">
        <f>+VLOOKUP(E48,Participants!$A$1:$F$1000,2,FALSE)</f>
        <v>Victor Montes</v>
      </c>
      <c r="G48" s="54" t="str">
        <f>+VLOOKUP(E48,Participants!$A$1:$F$1000,4,FALSE)</f>
        <v>BFS</v>
      </c>
      <c r="H48" s="54" t="str">
        <f>+VLOOKUP(E48,Participants!$A$1:$F$1000,5,FALSE)</f>
        <v>M</v>
      </c>
      <c r="I48" s="54">
        <f>+VLOOKUP(E48,Participants!$A$1:$F$1000,3,FALSE)</f>
        <v>4</v>
      </c>
      <c r="J48" s="54" t="str">
        <f>+VLOOKUP(E48,Participants!$A$1:$G$1000,7,FALSE)</f>
        <v>DEV BOYS</v>
      </c>
      <c r="K48" s="50">
        <f t="shared" ref="K48:K53" si="1">K47+1</f>
        <v>3</v>
      </c>
      <c r="L48" s="50">
        <v>6</v>
      </c>
    </row>
    <row r="49" spans="1:25" ht="14.25" customHeight="1">
      <c r="A49" s="86" t="s">
        <v>719</v>
      </c>
      <c r="B49" s="48">
        <v>2</v>
      </c>
      <c r="C49" s="48" t="s">
        <v>1212</v>
      </c>
      <c r="D49" s="76"/>
      <c r="E49" s="48">
        <v>557</v>
      </c>
      <c r="F49" s="54" t="str">
        <f>+VLOOKUP(E49,Participants!$A$1:$F$1000,2,FALSE)</f>
        <v>Ethan Foster</v>
      </c>
      <c r="G49" s="54" t="str">
        <f>+VLOOKUP(E49,Participants!$A$1:$F$1000,4,FALSE)</f>
        <v>BFS</v>
      </c>
      <c r="H49" s="54" t="str">
        <f>+VLOOKUP(E49,Participants!$A$1:$F$1000,5,FALSE)</f>
        <v>M</v>
      </c>
      <c r="I49" s="54">
        <f>+VLOOKUP(E49,Participants!$A$1:$F$1000,3,FALSE)</f>
        <v>2</v>
      </c>
      <c r="J49" s="54" t="str">
        <f>+VLOOKUP(E49,Participants!$A$1:$G$1000,7,FALSE)</f>
        <v>DEV BOYS</v>
      </c>
      <c r="K49" s="50">
        <f t="shared" si="1"/>
        <v>4</v>
      </c>
      <c r="L49" s="50">
        <v>5</v>
      </c>
    </row>
    <row r="50" spans="1:25" ht="14.25" customHeight="1">
      <c r="A50" s="86" t="s">
        <v>719</v>
      </c>
      <c r="B50" s="48">
        <v>2</v>
      </c>
      <c r="C50" s="48" t="s">
        <v>1213</v>
      </c>
      <c r="D50" s="76"/>
      <c r="E50" s="48">
        <v>1433</v>
      </c>
      <c r="F50" s="54" t="str">
        <f>+VLOOKUP(E50,Participants!$A$1:$F$1000,2,FALSE)</f>
        <v>Raylan Senft</v>
      </c>
      <c r="G50" s="54" t="str">
        <f>+VLOOKUP(E50,Participants!$A$1:$F$1000,4,FALSE)</f>
        <v>BCS</v>
      </c>
      <c r="H50" s="54" t="str">
        <f>+VLOOKUP(E50,Participants!$A$1:$F$1000,5,FALSE)</f>
        <v>M</v>
      </c>
      <c r="I50" s="54">
        <f>+VLOOKUP(E50,Participants!$A$1:$F$1000,3,FALSE)</f>
        <v>3</v>
      </c>
      <c r="J50" s="54" t="str">
        <f>+VLOOKUP(E50,Participants!$A$1:$G$1000,7,FALSE)</f>
        <v>DEV BOYS</v>
      </c>
      <c r="K50" s="50">
        <f t="shared" si="1"/>
        <v>5</v>
      </c>
      <c r="L50" s="50">
        <v>4</v>
      </c>
    </row>
    <row r="51" spans="1:25" ht="14.25" customHeight="1">
      <c r="A51" s="86" t="s">
        <v>719</v>
      </c>
      <c r="B51" s="48">
        <v>2</v>
      </c>
      <c r="C51" s="48" t="s">
        <v>1214</v>
      </c>
      <c r="D51" s="76"/>
      <c r="E51" s="48">
        <v>574</v>
      </c>
      <c r="F51" s="54" t="str">
        <f>+VLOOKUP(E51,Participants!$A$1:$F$1000,2,FALSE)</f>
        <v>Parker Skrastins</v>
      </c>
      <c r="G51" s="54" t="str">
        <f>+VLOOKUP(E51,Participants!$A$1:$F$1000,4,FALSE)</f>
        <v>BFS</v>
      </c>
      <c r="H51" s="54" t="str">
        <f>+VLOOKUP(E51,Participants!$A$1:$F$1000,5,FALSE)</f>
        <v>M</v>
      </c>
      <c r="I51" s="54">
        <f>+VLOOKUP(E51,Participants!$A$1:$F$1000,3,FALSE)</f>
        <v>4</v>
      </c>
      <c r="J51" s="54" t="str">
        <f>+VLOOKUP(E51,Participants!$A$1:$G$1000,7,FALSE)</f>
        <v>DEV BOYS</v>
      </c>
      <c r="K51" s="50">
        <f t="shared" si="1"/>
        <v>6</v>
      </c>
      <c r="L51" s="50">
        <v>3</v>
      </c>
    </row>
    <row r="52" spans="1:25" ht="14.25" customHeight="1">
      <c r="A52" s="86" t="s">
        <v>719</v>
      </c>
      <c r="B52" s="52">
        <v>3</v>
      </c>
      <c r="C52" s="52" t="s">
        <v>1215</v>
      </c>
      <c r="D52" s="81"/>
      <c r="E52" s="52">
        <v>562</v>
      </c>
      <c r="F52" s="54" t="str">
        <f>+VLOOKUP(E52,Participants!$A$1:$F$1000,2,FALSE)</f>
        <v>Enzo Urso</v>
      </c>
      <c r="G52" s="54" t="str">
        <f>+VLOOKUP(E52,Participants!$A$1:$F$1000,4,FALSE)</f>
        <v>BFS</v>
      </c>
      <c r="H52" s="54" t="str">
        <f>+VLOOKUP(E52,Participants!$A$1:$F$1000,5,FALSE)</f>
        <v>M</v>
      </c>
      <c r="I52" s="54">
        <f>+VLOOKUP(E52,Participants!$A$1:$F$1000,3,FALSE)</f>
        <v>3</v>
      </c>
      <c r="J52" s="54" t="str">
        <f>+VLOOKUP(E52,Participants!$A$1:$G$1000,7,FALSE)</f>
        <v>DEV BOYS</v>
      </c>
      <c r="K52" s="50">
        <f t="shared" si="1"/>
        <v>7</v>
      </c>
      <c r="L52" s="54">
        <v>2</v>
      </c>
    </row>
    <row r="53" spans="1:25" ht="14.25" customHeight="1">
      <c r="A53" s="86" t="s">
        <v>719</v>
      </c>
      <c r="B53" s="52">
        <v>3</v>
      </c>
      <c r="C53" s="52" t="s">
        <v>1216</v>
      </c>
      <c r="D53" s="81"/>
      <c r="E53" s="52">
        <v>1018</v>
      </c>
      <c r="F53" s="54" t="str">
        <f>+VLOOKUP(E53,Participants!$A$1:$F$1000,2,FALSE)</f>
        <v>Xavier Kush</v>
      </c>
      <c r="G53" s="54" t="str">
        <f>+VLOOKUP(E53,Participants!$A$1:$F$1000,4,FALSE)</f>
        <v>KIL</v>
      </c>
      <c r="H53" s="54" t="str">
        <f>+VLOOKUP(E53,Participants!$A$1:$F$1000,5,FALSE)</f>
        <v>M</v>
      </c>
      <c r="I53" s="54">
        <f>+VLOOKUP(E53,Participants!$A$1:$F$1000,3,FALSE)</f>
        <v>4</v>
      </c>
      <c r="J53" s="54" t="str">
        <f>+VLOOKUP(E53,Participants!$A$1:$G$1000,7,FALSE)</f>
        <v>DEV BOYS</v>
      </c>
      <c r="K53" s="50">
        <f t="shared" si="1"/>
        <v>8</v>
      </c>
      <c r="L53" s="54">
        <v>1</v>
      </c>
    </row>
    <row r="54" spans="1:25" ht="14.25" customHeight="1">
      <c r="E54" s="58"/>
    </row>
    <row r="55" spans="1:25" ht="14.25" customHeight="1">
      <c r="B55" s="59" t="s">
        <v>8</v>
      </c>
      <c r="C55" s="59" t="s">
        <v>15</v>
      </c>
      <c r="D55" s="59" t="s">
        <v>18</v>
      </c>
      <c r="E55" s="60" t="s">
        <v>21</v>
      </c>
      <c r="F55" s="59" t="s">
        <v>24</v>
      </c>
      <c r="G55" s="59" t="s">
        <v>27</v>
      </c>
      <c r="H55" s="59" t="s">
        <v>30</v>
      </c>
      <c r="I55" s="59" t="s">
        <v>33</v>
      </c>
      <c r="J55" s="59" t="s">
        <v>36</v>
      </c>
      <c r="K55" s="59" t="s">
        <v>39</v>
      </c>
      <c r="L55" s="59" t="s">
        <v>44</v>
      </c>
      <c r="M55" s="59" t="s">
        <v>47</v>
      </c>
      <c r="N55" s="59" t="s">
        <v>50</v>
      </c>
      <c r="O55" s="59" t="s">
        <v>53</v>
      </c>
      <c r="P55" s="59" t="s">
        <v>10</v>
      </c>
      <c r="Q55" s="59" t="s">
        <v>61</v>
      </c>
      <c r="R55" s="59" t="s">
        <v>67</v>
      </c>
      <c r="S55" s="59" t="s">
        <v>70</v>
      </c>
      <c r="T55" s="59" t="s">
        <v>73</v>
      </c>
      <c r="U55" s="59" t="s">
        <v>76</v>
      </c>
      <c r="V55" s="59" t="s">
        <v>79</v>
      </c>
      <c r="W55" s="59" t="s">
        <v>64</v>
      </c>
      <c r="X55" s="59" t="s">
        <v>82</v>
      </c>
      <c r="Y55" s="59" t="s">
        <v>688</v>
      </c>
    </row>
    <row r="56" spans="1:25" ht="14.25" customHeight="1">
      <c r="A56" s="61" t="s">
        <v>131</v>
      </c>
      <c r="B56" s="61">
        <f t="shared" ref="B56:K61" si="2">+SUMIFS($L$2:$L$54,$J$2:$J$54,$A56,$G$2:$G$54,B$55)</f>
        <v>0</v>
      </c>
      <c r="C56" s="61">
        <f t="shared" si="2"/>
        <v>0</v>
      </c>
      <c r="D56" s="61">
        <f t="shared" si="2"/>
        <v>6</v>
      </c>
      <c r="E56" s="61">
        <f t="shared" si="2"/>
        <v>0</v>
      </c>
      <c r="F56" s="61">
        <f t="shared" si="2"/>
        <v>0</v>
      </c>
      <c r="G56" s="61">
        <f t="shared" si="2"/>
        <v>5</v>
      </c>
      <c r="H56" s="61">
        <f t="shared" si="2"/>
        <v>0</v>
      </c>
      <c r="I56" s="61">
        <f t="shared" si="2"/>
        <v>5</v>
      </c>
      <c r="J56" s="61">
        <f t="shared" si="2"/>
        <v>0</v>
      </c>
      <c r="K56" s="61">
        <f t="shared" si="2"/>
        <v>0</v>
      </c>
      <c r="L56" s="61">
        <f t="shared" ref="L56:X61" si="3">+SUMIFS($L$2:$L$54,$J$2:$J$54,$A56,$G$2:$G$54,L$55)</f>
        <v>0</v>
      </c>
      <c r="M56" s="61">
        <f t="shared" si="3"/>
        <v>0</v>
      </c>
      <c r="N56" s="61">
        <f t="shared" si="3"/>
        <v>0</v>
      </c>
      <c r="O56" s="61">
        <f t="shared" si="3"/>
        <v>10</v>
      </c>
      <c r="P56" s="61">
        <f t="shared" si="3"/>
        <v>0</v>
      </c>
      <c r="Q56" s="61">
        <f t="shared" si="3"/>
        <v>0</v>
      </c>
      <c r="R56" s="61">
        <f t="shared" si="3"/>
        <v>8</v>
      </c>
      <c r="S56" s="61">
        <f t="shared" si="3"/>
        <v>0</v>
      </c>
      <c r="T56" s="61">
        <f t="shared" si="3"/>
        <v>0</v>
      </c>
      <c r="U56" s="61">
        <f t="shared" si="3"/>
        <v>5</v>
      </c>
      <c r="V56" s="61">
        <f t="shared" si="3"/>
        <v>0</v>
      </c>
      <c r="W56" s="61">
        <f t="shared" si="3"/>
        <v>0</v>
      </c>
      <c r="X56" s="61">
        <f t="shared" si="3"/>
        <v>0</v>
      </c>
      <c r="Y56" s="61">
        <f t="shared" ref="Y56:Y61" si="4">SUM(B56:X56)</f>
        <v>39</v>
      </c>
    </row>
    <row r="57" spans="1:25" ht="14.25" customHeight="1">
      <c r="A57" s="61" t="s">
        <v>94</v>
      </c>
      <c r="B57" s="61">
        <f t="shared" si="2"/>
        <v>0</v>
      </c>
      <c r="C57" s="61">
        <f t="shared" si="2"/>
        <v>0</v>
      </c>
      <c r="D57" s="61">
        <f t="shared" si="2"/>
        <v>0</v>
      </c>
      <c r="E57" s="61">
        <f t="shared" si="2"/>
        <v>0</v>
      </c>
      <c r="F57" s="61">
        <f t="shared" si="2"/>
        <v>0</v>
      </c>
      <c r="G57" s="61">
        <f t="shared" si="2"/>
        <v>15</v>
      </c>
      <c r="H57" s="61">
        <f t="shared" si="2"/>
        <v>0</v>
      </c>
      <c r="I57" s="61">
        <f t="shared" si="2"/>
        <v>8</v>
      </c>
      <c r="J57" s="61">
        <f t="shared" si="2"/>
        <v>0</v>
      </c>
      <c r="K57" s="61">
        <f t="shared" si="2"/>
        <v>0</v>
      </c>
      <c r="L57" s="61">
        <f t="shared" si="3"/>
        <v>0</v>
      </c>
      <c r="M57" s="61">
        <f t="shared" si="3"/>
        <v>0</v>
      </c>
      <c r="N57" s="61">
        <f t="shared" si="3"/>
        <v>0</v>
      </c>
      <c r="O57" s="61">
        <f t="shared" si="3"/>
        <v>0</v>
      </c>
      <c r="P57" s="61">
        <f t="shared" si="3"/>
        <v>8</v>
      </c>
      <c r="Q57" s="61">
        <f t="shared" si="3"/>
        <v>0</v>
      </c>
      <c r="R57" s="61">
        <f t="shared" si="3"/>
        <v>0</v>
      </c>
      <c r="S57" s="61">
        <f t="shared" si="3"/>
        <v>0</v>
      </c>
      <c r="T57" s="61">
        <f t="shared" si="3"/>
        <v>0</v>
      </c>
      <c r="U57" s="61">
        <f t="shared" si="3"/>
        <v>7</v>
      </c>
      <c r="V57" s="61">
        <f t="shared" si="3"/>
        <v>0</v>
      </c>
      <c r="W57" s="61">
        <f t="shared" si="3"/>
        <v>0</v>
      </c>
      <c r="X57" s="61">
        <f t="shared" si="3"/>
        <v>0</v>
      </c>
      <c r="Y57" s="61">
        <f t="shared" si="4"/>
        <v>38</v>
      </c>
    </row>
    <row r="58" spans="1:25" ht="14.25" customHeight="1">
      <c r="A58" s="61" t="s">
        <v>168</v>
      </c>
      <c r="B58" s="61">
        <f t="shared" si="2"/>
        <v>0</v>
      </c>
      <c r="C58" s="61">
        <f t="shared" si="2"/>
        <v>0</v>
      </c>
      <c r="D58" s="61">
        <f t="shared" si="2"/>
        <v>0</v>
      </c>
      <c r="E58" s="61">
        <f t="shared" si="2"/>
        <v>0</v>
      </c>
      <c r="F58" s="61">
        <f t="shared" si="2"/>
        <v>0</v>
      </c>
      <c r="G58" s="61">
        <f t="shared" si="2"/>
        <v>5</v>
      </c>
      <c r="H58" s="61">
        <f t="shared" si="2"/>
        <v>0</v>
      </c>
      <c r="I58" s="61">
        <f t="shared" si="2"/>
        <v>16</v>
      </c>
      <c r="J58" s="61">
        <f t="shared" si="2"/>
        <v>0</v>
      </c>
      <c r="K58" s="61">
        <f t="shared" si="2"/>
        <v>0</v>
      </c>
      <c r="L58" s="61">
        <f t="shared" si="3"/>
        <v>0</v>
      </c>
      <c r="M58" s="61">
        <f t="shared" si="3"/>
        <v>0</v>
      </c>
      <c r="N58" s="61">
        <f t="shared" si="3"/>
        <v>0</v>
      </c>
      <c r="O58" s="61">
        <f t="shared" si="3"/>
        <v>0</v>
      </c>
      <c r="P58" s="61">
        <f t="shared" si="3"/>
        <v>8</v>
      </c>
      <c r="Q58" s="61">
        <f t="shared" si="3"/>
        <v>0</v>
      </c>
      <c r="R58" s="61">
        <f t="shared" si="3"/>
        <v>0</v>
      </c>
      <c r="S58" s="61">
        <f t="shared" si="3"/>
        <v>0</v>
      </c>
      <c r="T58" s="61">
        <f t="shared" si="3"/>
        <v>0</v>
      </c>
      <c r="U58" s="61">
        <f t="shared" si="3"/>
        <v>0</v>
      </c>
      <c r="V58" s="61">
        <f t="shared" si="3"/>
        <v>0</v>
      </c>
      <c r="W58" s="61">
        <f t="shared" si="3"/>
        <v>0</v>
      </c>
      <c r="X58" s="61">
        <f t="shared" si="3"/>
        <v>0</v>
      </c>
      <c r="Y58" s="61">
        <f t="shared" si="4"/>
        <v>29</v>
      </c>
    </row>
    <row r="59" spans="1:25" ht="14.25" customHeight="1">
      <c r="A59" s="61" t="s">
        <v>156</v>
      </c>
      <c r="B59" s="61">
        <f t="shared" si="2"/>
        <v>0</v>
      </c>
      <c r="C59" s="61">
        <f t="shared" si="2"/>
        <v>0</v>
      </c>
      <c r="D59" s="61">
        <f t="shared" si="2"/>
        <v>0</v>
      </c>
      <c r="E59" s="61">
        <f t="shared" si="2"/>
        <v>0</v>
      </c>
      <c r="F59" s="61">
        <f t="shared" si="2"/>
        <v>0</v>
      </c>
      <c r="G59" s="61">
        <f t="shared" si="2"/>
        <v>11</v>
      </c>
      <c r="H59" s="61">
        <f t="shared" si="2"/>
        <v>0</v>
      </c>
      <c r="I59" s="61">
        <f t="shared" si="2"/>
        <v>9</v>
      </c>
      <c r="J59" s="61">
        <f t="shared" si="2"/>
        <v>0</v>
      </c>
      <c r="K59" s="61">
        <f t="shared" si="2"/>
        <v>0</v>
      </c>
      <c r="L59" s="61">
        <f t="shared" si="3"/>
        <v>0</v>
      </c>
      <c r="M59" s="61">
        <f t="shared" si="3"/>
        <v>0</v>
      </c>
      <c r="N59" s="61">
        <f t="shared" si="3"/>
        <v>0</v>
      </c>
      <c r="O59" s="61">
        <f t="shared" si="3"/>
        <v>0</v>
      </c>
      <c r="P59" s="61">
        <f t="shared" si="3"/>
        <v>10</v>
      </c>
      <c r="Q59" s="61">
        <f t="shared" si="3"/>
        <v>0</v>
      </c>
      <c r="R59" s="61">
        <f t="shared" si="3"/>
        <v>0</v>
      </c>
      <c r="S59" s="61">
        <f t="shared" si="3"/>
        <v>0</v>
      </c>
      <c r="T59" s="61">
        <f t="shared" si="3"/>
        <v>0</v>
      </c>
      <c r="U59" s="61">
        <f t="shared" si="3"/>
        <v>8</v>
      </c>
      <c r="V59" s="61">
        <f t="shared" si="3"/>
        <v>0</v>
      </c>
      <c r="W59" s="61">
        <f t="shared" si="3"/>
        <v>0</v>
      </c>
      <c r="X59" s="61">
        <f t="shared" si="3"/>
        <v>0</v>
      </c>
      <c r="Y59" s="61">
        <f t="shared" si="4"/>
        <v>38</v>
      </c>
    </row>
    <row r="60" spans="1:25" ht="14.25" customHeight="1">
      <c r="A60" s="178" t="s">
        <v>42</v>
      </c>
      <c r="B60" s="178">
        <f t="shared" si="2"/>
        <v>0</v>
      </c>
      <c r="C60" s="178">
        <f t="shared" si="2"/>
        <v>0</v>
      </c>
      <c r="D60" s="178">
        <f t="shared" si="2"/>
        <v>0</v>
      </c>
      <c r="E60" s="58">
        <f t="shared" si="2"/>
        <v>0</v>
      </c>
      <c r="F60" s="178">
        <f t="shared" si="2"/>
        <v>0</v>
      </c>
      <c r="G60" s="178">
        <f t="shared" si="2"/>
        <v>13</v>
      </c>
      <c r="H60" s="178">
        <f t="shared" si="2"/>
        <v>0</v>
      </c>
      <c r="I60" s="178">
        <f t="shared" si="2"/>
        <v>5</v>
      </c>
      <c r="J60" s="178">
        <f t="shared" si="2"/>
        <v>0</v>
      </c>
      <c r="K60" s="178">
        <f t="shared" si="2"/>
        <v>0</v>
      </c>
      <c r="L60" s="178">
        <f t="shared" si="3"/>
        <v>0</v>
      </c>
      <c r="M60" s="178">
        <f t="shared" si="3"/>
        <v>0</v>
      </c>
      <c r="N60" s="178">
        <f t="shared" si="3"/>
        <v>0</v>
      </c>
      <c r="O60" s="178">
        <f t="shared" si="3"/>
        <v>0</v>
      </c>
      <c r="P60" s="178">
        <f t="shared" si="3"/>
        <v>7</v>
      </c>
      <c r="Q60" s="178">
        <f t="shared" si="3"/>
        <v>0</v>
      </c>
      <c r="R60" s="178">
        <f t="shared" si="3"/>
        <v>14</v>
      </c>
      <c r="S60" s="178">
        <f t="shared" si="3"/>
        <v>0</v>
      </c>
      <c r="T60" s="178">
        <f t="shared" si="3"/>
        <v>0</v>
      </c>
      <c r="U60" s="178">
        <f t="shared" si="3"/>
        <v>0</v>
      </c>
      <c r="V60" s="178">
        <f t="shared" si="3"/>
        <v>0</v>
      </c>
      <c r="W60" s="178">
        <f t="shared" si="3"/>
        <v>0</v>
      </c>
      <c r="X60" s="178">
        <f t="shared" si="3"/>
        <v>0</v>
      </c>
      <c r="Y60" s="178">
        <f t="shared" si="4"/>
        <v>39</v>
      </c>
    </row>
    <row r="61" spans="1:25" ht="14.25" customHeight="1">
      <c r="A61" s="178" t="s">
        <v>13</v>
      </c>
      <c r="B61" s="178">
        <f t="shared" si="2"/>
        <v>0</v>
      </c>
      <c r="C61" s="178">
        <f t="shared" si="2"/>
        <v>0</v>
      </c>
      <c r="D61" s="178">
        <f t="shared" si="2"/>
        <v>0</v>
      </c>
      <c r="E61" s="58">
        <f t="shared" si="2"/>
        <v>0</v>
      </c>
      <c r="F61" s="178">
        <f t="shared" si="2"/>
        <v>0</v>
      </c>
      <c r="G61" s="178">
        <f t="shared" si="2"/>
        <v>26</v>
      </c>
      <c r="H61" s="178">
        <f t="shared" si="2"/>
        <v>0</v>
      </c>
      <c r="I61" s="178">
        <f t="shared" si="2"/>
        <v>1</v>
      </c>
      <c r="J61" s="178">
        <f t="shared" si="2"/>
        <v>0</v>
      </c>
      <c r="K61" s="178">
        <f t="shared" si="2"/>
        <v>0</v>
      </c>
      <c r="L61" s="178">
        <f t="shared" si="3"/>
        <v>0</v>
      </c>
      <c r="M61" s="178">
        <f t="shared" si="3"/>
        <v>0</v>
      </c>
      <c r="N61" s="178">
        <f t="shared" si="3"/>
        <v>0</v>
      </c>
      <c r="O61" s="178">
        <f t="shared" si="3"/>
        <v>0</v>
      </c>
      <c r="P61" s="178">
        <f t="shared" si="3"/>
        <v>8</v>
      </c>
      <c r="Q61" s="178">
        <f t="shared" si="3"/>
        <v>0</v>
      </c>
      <c r="R61" s="178">
        <f t="shared" si="3"/>
        <v>0</v>
      </c>
      <c r="S61" s="178">
        <f t="shared" si="3"/>
        <v>0</v>
      </c>
      <c r="T61" s="178">
        <f t="shared" si="3"/>
        <v>0</v>
      </c>
      <c r="U61" s="178">
        <f t="shared" si="3"/>
        <v>4</v>
      </c>
      <c r="V61" s="178">
        <f t="shared" si="3"/>
        <v>0</v>
      </c>
      <c r="W61" s="178">
        <f t="shared" si="3"/>
        <v>0</v>
      </c>
      <c r="X61" s="178">
        <f t="shared" si="3"/>
        <v>0</v>
      </c>
      <c r="Y61" s="178">
        <f t="shared" si="4"/>
        <v>39</v>
      </c>
    </row>
    <row r="62" spans="1:25" ht="14.25" customHeight="1">
      <c r="E62" s="58"/>
    </row>
    <row r="63" spans="1:25" ht="14.25" customHeight="1">
      <c r="E63" s="58"/>
    </row>
    <row r="64" spans="1:25" ht="14.25" customHeight="1">
      <c r="E64" s="58"/>
    </row>
    <row r="65" spans="5:5" ht="14.25" customHeight="1">
      <c r="E65" s="58"/>
    </row>
    <row r="66" spans="5:5" ht="14.25" customHeight="1">
      <c r="E66" s="58"/>
    </row>
    <row r="67" spans="5:5" ht="14.25" customHeight="1">
      <c r="E67" s="58"/>
    </row>
    <row r="68" spans="5:5" ht="14.25" customHeight="1">
      <c r="E68" s="58"/>
    </row>
    <row r="69" spans="5:5" ht="14.25" customHeight="1">
      <c r="E69" s="58"/>
    </row>
    <row r="70" spans="5:5" ht="14.25" customHeight="1">
      <c r="E70" s="58"/>
    </row>
    <row r="71" spans="5:5" ht="14.25" customHeight="1">
      <c r="E71" s="58"/>
    </row>
    <row r="72" spans="5:5" ht="14.25" customHeight="1">
      <c r="E72" s="58"/>
    </row>
    <row r="73" spans="5:5" ht="14.25" customHeight="1">
      <c r="E73" s="58"/>
    </row>
    <row r="74" spans="5:5" ht="14.25" customHeight="1">
      <c r="E74" s="58"/>
    </row>
    <row r="75" spans="5:5" ht="14.25" customHeight="1">
      <c r="E75" s="58"/>
    </row>
    <row r="76" spans="5:5" ht="14.25" customHeight="1">
      <c r="E76" s="58"/>
    </row>
    <row r="77" spans="5:5" ht="14.25" customHeight="1">
      <c r="E77" s="58"/>
    </row>
    <row r="78" spans="5:5" ht="14.25" customHeight="1">
      <c r="E78" s="58"/>
    </row>
    <row r="79" spans="5:5" ht="14.25" customHeight="1">
      <c r="E79" s="58"/>
    </row>
    <row r="80" spans="5:5" ht="14.25" customHeight="1">
      <c r="E80" s="58"/>
    </row>
    <row r="81" spans="5:5" ht="14.25" customHeight="1">
      <c r="E81" s="58"/>
    </row>
    <row r="82" spans="5:5" ht="14.25" customHeight="1">
      <c r="E82" s="58"/>
    </row>
    <row r="83" spans="5:5" ht="14.25" customHeight="1">
      <c r="E83" s="58"/>
    </row>
    <row r="84" spans="5:5" ht="14.25" customHeight="1">
      <c r="E84" s="58"/>
    </row>
    <row r="85" spans="5:5" ht="14.25" customHeight="1">
      <c r="E85" s="58"/>
    </row>
    <row r="86" spans="5:5" ht="14.25" customHeight="1">
      <c r="E86" s="58"/>
    </row>
    <row r="87" spans="5:5" ht="14.25" customHeight="1">
      <c r="E87" s="58"/>
    </row>
    <row r="88" spans="5:5" ht="14.25" customHeight="1">
      <c r="E88" s="58"/>
    </row>
    <row r="89" spans="5:5" ht="14.25" customHeight="1">
      <c r="E89" s="58"/>
    </row>
    <row r="90" spans="5:5" ht="14.25" customHeight="1">
      <c r="E90" s="58"/>
    </row>
    <row r="91" spans="5:5" ht="14.25" customHeight="1">
      <c r="E91" s="58"/>
    </row>
    <row r="92" spans="5:5" ht="14.25" customHeight="1">
      <c r="E92" s="58"/>
    </row>
    <row r="93" spans="5:5" ht="14.25" customHeight="1">
      <c r="E93" s="58"/>
    </row>
    <row r="94" spans="5:5" ht="14.25" customHeight="1">
      <c r="E94" s="58"/>
    </row>
    <row r="95" spans="5:5" ht="14.25" customHeight="1">
      <c r="E95" s="58"/>
    </row>
    <row r="96" spans="5:5" ht="14.25" customHeight="1">
      <c r="E96" s="58"/>
    </row>
    <row r="97" spans="5:5" ht="14.25" customHeight="1">
      <c r="E97" s="58"/>
    </row>
    <row r="98" spans="5:5" ht="14.25" customHeight="1">
      <c r="E98" s="58"/>
    </row>
    <row r="99" spans="5:5" ht="14.25" customHeight="1">
      <c r="E99" s="58"/>
    </row>
    <row r="100" spans="5:5" ht="14.25" customHeight="1">
      <c r="E100" s="58"/>
    </row>
    <row r="101" spans="5:5" ht="14.25" customHeight="1">
      <c r="E101" s="58"/>
    </row>
    <row r="102" spans="5:5" ht="14.25" customHeight="1">
      <c r="E102" s="58"/>
    </row>
    <row r="103" spans="5:5" ht="14.25" customHeight="1">
      <c r="E103" s="58"/>
    </row>
    <row r="104" spans="5:5" ht="14.25" customHeight="1">
      <c r="E104" s="58"/>
    </row>
    <row r="105" spans="5:5" ht="14.25" customHeight="1">
      <c r="E105" s="58"/>
    </row>
    <row r="106" spans="5:5" ht="14.25" customHeight="1">
      <c r="E106" s="58"/>
    </row>
    <row r="107" spans="5:5" ht="14.25" customHeight="1">
      <c r="E107" s="58"/>
    </row>
    <row r="108" spans="5:5" ht="14.25" customHeight="1">
      <c r="E108" s="58"/>
    </row>
    <row r="109" spans="5:5" ht="14.25" customHeight="1">
      <c r="E109" s="58"/>
    </row>
    <row r="110" spans="5:5" ht="14.25" customHeight="1">
      <c r="E110" s="58"/>
    </row>
    <row r="111" spans="5:5" ht="14.25" customHeight="1">
      <c r="E111" s="58"/>
    </row>
    <row r="112" spans="5:5" ht="14.25" customHeight="1">
      <c r="E112" s="58"/>
    </row>
    <row r="113" spans="5:5" ht="14.25" customHeight="1">
      <c r="E113" s="58"/>
    </row>
    <row r="114" spans="5:5" ht="14.25" customHeight="1">
      <c r="E114" s="58"/>
    </row>
    <row r="115" spans="5:5" ht="14.25" customHeight="1">
      <c r="E115" s="58"/>
    </row>
    <row r="116" spans="5:5" ht="14.25" customHeight="1">
      <c r="E116" s="58"/>
    </row>
    <row r="117" spans="5:5" ht="14.25" customHeight="1">
      <c r="E117" s="58"/>
    </row>
    <row r="118" spans="5:5" ht="14.25" customHeight="1">
      <c r="E118" s="58"/>
    </row>
    <row r="119" spans="5:5" ht="14.25" customHeight="1">
      <c r="E119" s="58"/>
    </row>
    <row r="120" spans="5:5" ht="14.25" customHeight="1">
      <c r="E120" s="58"/>
    </row>
    <row r="121" spans="5:5" ht="14.25" customHeight="1">
      <c r="E121" s="58"/>
    </row>
    <row r="122" spans="5:5" ht="14.25" customHeight="1">
      <c r="E122" s="58"/>
    </row>
    <row r="123" spans="5:5" ht="14.25" customHeight="1">
      <c r="E123" s="58"/>
    </row>
    <row r="124" spans="5:5" ht="14.25" customHeight="1">
      <c r="E124" s="58"/>
    </row>
    <row r="125" spans="5:5" ht="14.25" customHeight="1">
      <c r="E125" s="58"/>
    </row>
    <row r="126" spans="5:5" ht="14.25" customHeight="1">
      <c r="E126" s="58"/>
    </row>
    <row r="127" spans="5:5" ht="14.25" customHeight="1">
      <c r="E127" s="58"/>
    </row>
    <row r="128" spans="5:5" ht="14.25" customHeight="1">
      <c r="E128" s="58"/>
    </row>
    <row r="129" spans="5:5" ht="14.25" customHeight="1">
      <c r="E129" s="58"/>
    </row>
    <row r="130" spans="5:5" ht="14.25" customHeight="1">
      <c r="E130" s="58"/>
    </row>
    <row r="131" spans="5:5" ht="14.25" customHeight="1">
      <c r="E131" s="58"/>
    </row>
    <row r="132" spans="5:5" ht="14.25" customHeight="1">
      <c r="E132" s="58"/>
    </row>
    <row r="133" spans="5:5" ht="14.25" customHeight="1">
      <c r="E133" s="58"/>
    </row>
    <row r="134" spans="5:5" ht="14.25" customHeight="1">
      <c r="E134" s="58"/>
    </row>
    <row r="135" spans="5:5" ht="14.25" customHeight="1">
      <c r="E135" s="58"/>
    </row>
    <row r="136" spans="5:5" ht="14.25" customHeight="1">
      <c r="E136" s="58"/>
    </row>
    <row r="137" spans="5:5" ht="14.25" customHeight="1">
      <c r="E137" s="58"/>
    </row>
    <row r="138" spans="5:5" ht="14.25" customHeight="1">
      <c r="E138" s="58"/>
    </row>
    <row r="139" spans="5:5" ht="14.25" customHeight="1">
      <c r="E139" s="58"/>
    </row>
    <row r="140" spans="5:5" ht="14.25" customHeight="1">
      <c r="E140" s="58"/>
    </row>
    <row r="141" spans="5:5" ht="14.25" customHeight="1">
      <c r="E141" s="58"/>
    </row>
    <row r="142" spans="5:5" ht="14.25" customHeight="1">
      <c r="E142" s="58"/>
    </row>
    <row r="143" spans="5:5" ht="14.25" customHeight="1">
      <c r="E143" s="58"/>
    </row>
    <row r="144" spans="5:5" ht="14.25" customHeight="1">
      <c r="E144" s="58"/>
    </row>
    <row r="145" spans="1:24" ht="14.25" customHeight="1">
      <c r="E145" s="58"/>
    </row>
    <row r="146" spans="1:24" ht="14.25" customHeight="1">
      <c r="E146" s="58"/>
    </row>
    <row r="147" spans="1:24" ht="14.25" customHeight="1">
      <c r="E147" s="58"/>
    </row>
    <row r="148" spans="1:24" ht="14.25" customHeight="1">
      <c r="B148" s="59" t="s">
        <v>47</v>
      </c>
      <c r="C148" s="59" t="s">
        <v>701</v>
      </c>
      <c r="D148" s="59" t="s">
        <v>36</v>
      </c>
      <c r="E148" s="60" t="s">
        <v>39</v>
      </c>
      <c r="F148" s="59" t="s">
        <v>702</v>
      </c>
      <c r="G148" s="59" t="s">
        <v>703</v>
      </c>
      <c r="H148" s="59" t="s">
        <v>704</v>
      </c>
      <c r="I148" s="59" t="s">
        <v>705</v>
      </c>
      <c r="J148" s="59" t="s">
        <v>706</v>
      </c>
      <c r="K148" s="59" t="s">
        <v>707</v>
      </c>
      <c r="L148" s="59" t="s">
        <v>708</v>
      </c>
      <c r="M148" s="59" t="s">
        <v>709</v>
      </c>
      <c r="N148" s="59" t="s">
        <v>710</v>
      </c>
      <c r="O148" s="59" t="s">
        <v>73</v>
      </c>
      <c r="P148" s="59" t="s">
        <v>8</v>
      </c>
      <c r="Q148" s="59" t="s">
        <v>33</v>
      </c>
      <c r="R148" s="59" t="s">
        <v>70</v>
      </c>
      <c r="S148" s="59" t="s">
        <v>711</v>
      </c>
      <c r="T148" s="59" t="s">
        <v>712</v>
      </c>
      <c r="U148" s="59" t="s">
        <v>713</v>
      </c>
      <c r="V148" s="59" t="s">
        <v>714</v>
      </c>
      <c r="W148" s="59"/>
      <c r="X148" s="59" t="s">
        <v>715</v>
      </c>
    </row>
    <row r="149" spans="1:24" ht="14.25" customHeight="1">
      <c r="A149" s="61" t="s">
        <v>111</v>
      </c>
      <c r="B149" s="61" t="e">
        <f t="shared" ref="B149:V149" si="5">+SUMIF(#REF!,B$148,#REF!)</f>
        <v>#REF!</v>
      </c>
      <c r="C149" s="61" t="e">
        <f t="shared" si="5"/>
        <v>#REF!</v>
      </c>
      <c r="D149" s="61" t="e">
        <f t="shared" si="5"/>
        <v>#REF!</v>
      </c>
      <c r="E149" s="61" t="e">
        <f t="shared" si="5"/>
        <v>#REF!</v>
      </c>
      <c r="F149" s="61" t="e">
        <f t="shared" si="5"/>
        <v>#REF!</v>
      </c>
      <c r="G149" s="61" t="e">
        <f t="shared" si="5"/>
        <v>#REF!</v>
      </c>
      <c r="H149" s="61" t="e">
        <f t="shared" si="5"/>
        <v>#REF!</v>
      </c>
      <c r="I149" s="61" t="e">
        <f t="shared" si="5"/>
        <v>#REF!</v>
      </c>
      <c r="J149" s="61" t="e">
        <f t="shared" si="5"/>
        <v>#REF!</v>
      </c>
      <c r="K149" s="61" t="e">
        <f t="shared" si="5"/>
        <v>#REF!</v>
      </c>
      <c r="L149" s="61" t="e">
        <f t="shared" si="5"/>
        <v>#REF!</v>
      </c>
      <c r="M149" s="61" t="e">
        <f t="shared" si="5"/>
        <v>#REF!</v>
      </c>
      <c r="N149" s="61" t="e">
        <f t="shared" si="5"/>
        <v>#REF!</v>
      </c>
      <c r="O149" s="61" t="e">
        <f t="shared" si="5"/>
        <v>#REF!</v>
      </c>
      <c r="P149" s="61" t="e">
        <f t="shared" si="5"/>
        <v>#REF!</v>
      </c>
      <c r="Q149" s="61" t="e">
        <f t="shared" si="5"/>
        <v>#REF!</v>
      </c>
      <c r="R149" s="61" t="e">
        <f t="shared" si="5"/>
        <v>#REF!</v>
      </c>
      <c r="S149" s="61" t="e">
        <f t="shared" si="5"/>
        <v>#REF!</v>
      </c>
      <c r="T149" s="61" t="e">
        <f t="shared" si="5"/>
        <v>#REF!</v>
      </c>
      <c r="U149" s="61" t="e">
        <f t="shared" si="5"/>
        <v>#REF!</v>
      </c>
      <c r="V149" s="61" t="e">
        <f t="shared" si="5"/>
        <v>#REF!</v>
      </c>
      <c r="W149" s="61"/>
      <c r="X149" s="61" t="e">
        <f>+SUMIF(#REF!,X$148,#REF!)</f>
        <v>#REF!</v>
      </c>
    </row>
    <row r="150" spans="1:24" ht="14.25" customHeight="1">
      <c r="A150" s="61" t="s">
        <v>115</v>
      </c>
      <c r="B150" s="61">
        <f t="shared" ref="B150:V150" si="6">+SUMIF($G$2:$G$21,B$148,$L$2:$L$21)</f>
        <v>0</v>
      </c>
      <c r="C150" s="61">
        <f t="shared" si="6"/>
        <v>0</v>
      </c>
      <c r="D150" s="61">
        <f t="shared" si="6"/>
        <v>0</v>
      </c>
      <c r="E150" s="61">
        <f t="shared" si="6"/>
        <v>0</v>
      </c>
      <c r="F150" s="61">
        <f t="shared" si="6"/>
        <v>0</v>
      </c>
      <c r="G150" s="61">
        <f t="shared" si="6"/>
        <v>0</v>
      </c>
      <c r="H150" s="61">
        <f t="shared" si="6"/>
        <v>0</v>
      </c>
      <c r="I150" s="61">
        <f t="shared" si="6"/>
        <v>0</v>
      </c>
      <c r="J150" s="61">
        <f t="shared" si="6"/>
        <v>0</v>
      </c>
      <c r="K150" s="61">
        <f t="shared" si="6"/>
        <v>0</v>
      </c>
      <c r="L150" s="61">
        <f t="shared" si="6"/>
        <v>0</v>
      </c>
      <c r="M150" s="61">
        <f t="shared" si="6"/>
        <v>0</v>
      </c>
      <c r="N150" s="61">
        <f t="shared" si="6"/>
        <v>0</v>
      </c>
      <c r="O150" s="61">
        <f t="shared" si="6"/>
        <v>0</v>
      </c>
      <c r="P150" s="61">
        <f t="shared" si="6"/>
        <v>0</v>
      </c>
      <c r="Q150" s="61">
        <f t="shared" si="6"/>
        <v>13</v>
      </c>
      <c r="R150" s="61">
        <f t="shared" si="6"/>
        <v>0</v>
      </c>
      <c r="S150" s="61">
        <f t="shared" si="6"/>
        <v>0</v>
      </c>
      <c r="T150" s="61">
        <f t="shared" si="6"/>
        <v>0</v>
      </c>
      <c r="U150" s="61">
        <f t="shared" si="6"/>
        <v>0</v>
      </c>
      <c r="V150" s="61">
        <f t="shared" si="6"/>
        <v>0</v>
      </c>
      <c r="W150" s="61"/>
      <c r="X150" s="61">
        <f>+SUMIF($G$2:$G$21,X$148,$L$2:$L$21)</f>
        <v>0</v>
      </c>
    </row>
    <row r="151" spans="1:24" ht="14.25" customHeight="1">
      <c r="A151" s="61" t="s">
        <v>109</v>
      </c>
      <c r="B151" s="61" t="e">
        <f t="shared" ref="B151:V151" si="7">+SUMIF(#REF!,B$148,#REF!)</f>
        <v>#REF!</v>
      </c>
      <c r="C151" s="61" t="e">
        <f t="shared" si="7"/>
        <v>#REF!</v>
      </c>
      <c r="D151" s="61" t="e">
        <f t="shared" si="7"/>
        <v>#REF!</v>
      </c>
      <c r="E151" s="61" t="e">
        <f t="shared" si="7"/>
        <v>#REF!</v>
      </c>
      <c r="F151" s="61" t="e">
        <f t="shared" si="7"/>
        <v>#REF!</v>
      </c>
      <c r="G151" s="61" t="e">
        <f t="shared" si="7"/>
        <v>#REF!</v>
      </c>
      <c r="H151" s="61" t="e">
        <f t="shared" si="7"/>
        <v>#REF!</v>
      </c>
      <c r="I151" s="61" t="e">
        <f t="shared" si="7"/>
        <v>#REF!</v>
      </c>
      <c r="J151" s="61" t="e">
        <f t="shared" si="7"/>
        <v>#REF!</v>
      </c>
      <c r="K151" s="61" t="e">
        <f t="shared" si="7"/>
        <v>#REF!</v>
      </c>
      <c r="L151" s="61" t="e">
        <f t="shared" si="7"/>
        <v>#REF!</v>
      </c>
      <c r="M151" s="61" t="e">
        <f t="shared" si="7"/>
        <v>#REF!</v>
      </c>
      <c r="N151" s="61" t="e">
        <f t="shared" si="7"/>
        <v>#REF!</v>
      </c>
      <c r="O151" s="61" t="e">
        <f t="shared" si="7"/>
        <v>#REF!</v>
      </c>
      <c r="P151" s="61" t="e">
        <f t="shared" si="7"/>
        <v>#REF!</v>
      </c>
      <c r="Q151" s="61" t="e">
        <f t="shared" si="7"/>
        <v>#REF!</v>
      </c>
      <c r="R151" s="61" t="e">
        <f t="shared" si="7"/>
        <v>#REF!</v>
      </c>
      <c r="S151" s="61" t="e">
        <f t="shared" si="7"/>
        <v>#REF!</v>
      </c>
      <c r="T151" s="61" t="e">
        <f t="shared" si="7"/>
        <v>#REF!</v>
      </c>
      <c r="U151" s="61" t="e">
        <f t="shared" si="7"/>
        <v>#REF!</v>
      </c>
      <c r="V151" s="61" t="e">
        <f t="shared" si="7"/>
        <v>#REF!</v>
      </c>
      <c r="W151" s="61"/>
      <c r="X151" s="61" t="e">
        <f>+SUMIF(#REF!,X$148,#REF!)</f>
        <v>#REF!</v>
      </c>
    </row>
    <row r="152" spans="1:24" ht="14.25" customHeight="1">
      <c r="A152" s="61" t="s">
        <v>113</v>
      </c>
      <c r="B152" s="61">
        <f t="shared" ref="B152:V152" si="8">+SUMIF($G$22:$G$23,B$148,$L$22:$L$23)</f>
        <v>0</v>
      </c>
      <c r="C152" s="61">
        <f t="shared" si="8"/>
        <v>0</v>
      </c>
      <c r="D152" s="61">
        <f t="shared" si="8"/>
        <v>0</v>
      </c>
      <c r="E152" s="61">
        <f t="shared" si="8"/>
        <v>0</v>
      </c>
      <c r="F152" s="61">
        <f t="shared" si="8"/>
        <v>0</v>
      </c>
      <c r="G152" s="61">
        <f t="shared" si="8"/>
        <v>0</v>
      </c>
      <c r="H152" s="61">
        <f t="shared" si="8"/>
        <v>0</v>
      </c>
      <c r="I152" s="61">
        <f t="shared" si="8"/>
        <v>0</v>
      </c>
      <c r="J152" s="61">
        <f t="shared" si="8"/>
        <v>0</v>
      </c>
      <c r="K152" s="61">
        <f t="shared" si="8"/>
        <v>0</v>
      </c>
      <c r="L152" s="61">
        <f t="shared" si="8"/>
        <v>0</v>
      </c>
      <c r="M152" s="61">
        <f t="shared" si="8"/>
        <v>0</v>
      </c>
      <c r="N152" s="61">
        <f t="shared" si="8"/>
        <v>0</v>
      </c>
      <c r="O152" s="61">
        <f t="shared" si="8"/>
        <v>0</v>
      </c>
      <c r="P152" s="61">
        <f t="shared" si="8"/>
        <v>0</v>
      </c>
      <c r="Q152" s="61">
        <f t="shared" si="8"/>
        <v>4</v>
      </c>
      <c r="R152" s="61">
        <f t="shared" si="8"/>
        <v>0</v>
      </c>
      <c r="S152" s="61">
        <f t="shared" si="8"/>
        <v>0</v>
      </c>
      <c r="T152" s="61">
        <f t="shared" si="8"/>
        <v>0</v>
      </c>
      <c r="U152" s="61">
        <f t="shared" si="8"/>
        <v>0</v>
      </c>
      <c r="V152" s="61">
        <f t="shared" si="8"/>
        <v>0</v>
      </c>
      <c r="W152" s="61"/>
      <c r="X152" s="61">
        <f>+SUMIF($G$22:$G$23,X$148,$L$22:$L$23)</f>
        <v>0</v>
      </c>
    </row>
    <row r="153" spans="1:24" ht="14.25" customHeight="1">
      <c r="A153" s="61" t="s">
        <v>688</v>
      </c>
      <c r="B153" s="61" t="e">
        <f t="shared" ref="B153:V153" si="9">SUM(B149:B152)</f>
        <v>#REF!</v>
      </c>
      <c r="C153" s="61" t="e">
        <f t="shared" si="9"/>
        <v>#REF!</v>
      </c>
      <c r="D153" s="61" t="e">
        <f t="shared" si="9"/>
        <v>#REF!</v>
      </c>
      <c r="E153" s="61" t="e">
        <f t="shared" si="9"/>
        <v>#REF!</v>
      </c>
      <c r="F153" s="61" t="e">
        <f t="shared" si="9"/>
        <v>#REF!</v>
      </c>
      <c r="G153" s="61" t="e">
        <f t="shared" si="9"/>
        <v>#REF!</v>
      </c>
      <c r="H153" s="61" t="e">
        <f t="shared" si="9"/>
        <v>#REF!</v>
      </c>
      <c r="I153" s="61" t="e">
        <f t="shared" si="9"/>
        <v>#REF!</v>
      </c>
      <c r="J153" s="61" t="e">
        <f t="shared" si="9"/>
        <v>#REF!</v>
      </c>
      <c r="K153" s="61" t="e">
        <f t="shared" si="9"/>
        <v>#REF!</v>
      </c>
      <c r="L153" s="61" t="e">
        <f t="shared" si="9"/>
        <v>#REF!</v>
      </c>
      <c r="M153" s="61" t="e">
        <f t="shared" si="9"/>
        <v>#REF!</v>
      </c>
      <c r="N153" s="61" t="e">
        <f t="shared" si="9"/>
        <v>#REF!</v>
      </c>
      <c r="O153" s="61" t="e">
        <f t="shared" si="9"/>
        <v>#REF!</v>
      </c>
      <c r="P153" s="61" t="e">
        <f t="shared" si="9"/>
        <v>#REF!</v>
      </c>
      <c r="Q153" s="61" t="e">
        <f t="shared" si="9"/>
        <v>#REF!</v>
      </c>
      <c r="R153" s="61" t="e">
        <f t="shared" si="9"/>
        <v>#REF!</v>
      </c>
      <c r="S153" s="61" t="e">
        <f t="shared" si="9"/>
        <v>#REF!</v>
      </c>
      <c r="T153" s="61" t="e">
        <f t="shared" si="9"/>
        <v>#REF!</v>
      </c>
      <c r="U153" s="61" t="e">
        <f t="shared" si="9"/>
        <v>#REF!</v>
      </c>
      <c r="V153" s="61" t="e">
        <f t="shared" si="9"/>
        <v>#REF!</v>
      </c>
      <c r="W153" s="61"/>
      <c r="X153" s="61" t="e">
        <f>SUM(X149:X152)</f>
        <v>#REF!</v>
      </c>
    </row>
    <row r="154" spans="1:24" ht="14.25" customHeight="1">
      <c r="E154" s="58"/>
    </row>
    <row r="155" spans="1:24" ht="14.25" customHeight="1">
      <c r="E155" s="58"/>
    </row>
    <row r="156" spans="1:24" ht="14.25" customHeight="1">
      <c r="E156" s="58"/>
    </row>
    <row r="157" spans="1:24" ht="14.25" customHeight="1">
      <c r="E157" s="58"/>
    </row>
    <row r="158" spans="1:24" ht="14.25" customHeight="1">
      <c r="E158" s="58"/>
    </row>
    <row r="159" spans="1:24" ht="14.25" customHeight="1">
      <c r="E159" s="58"/>
    </row>
    <row r="160" spans="1:24" ht="14.25" customHeight="1">
      <c r="E160" s="58"/>
    </row>
    <row r="161" spans="5:5" ht="14.25" customHeight="1">
      <c r="E161" s="58"/>
    </row>
    <row r="162" spans="5:5" ht="14.25" customHeight="1">
      <c r="E162" s="58"/>
    </row>
    <row r="163" spans="5:5" ht="14.25" customHeight="1">
      <c r="E163" s="58"/>
    </row>
    <row r="164" spans="5:5" ht="14.25" customHeight="1">
      <c r="E164" s="58"/>
    </row>
    <row r="165" spans="5:5" ht="14.25" customHeight="1">
      <c r="E165" s="58"/>
    </row>
    <row r="166" spans="5:5" ht="14.25" customHeight="1">
      <c r="E166" s="58"/>
    </row>
    <row r="167" spans="5:5" ht="14.25" customHeight="1">
      <c r="E167" s="58"/>
    </row>
    <row r="168" spans="5:5" ht="14.25" customHeight="1">
      <c r="E168" s="58"/>
    </row>
    <row r="169" spans="5:5" ht="14.25" customHeight="1">
      <c r="E169" s="58"/>
    </row>
    <row r="170" spans="5:5" ht="14.25" customHeight="1">
      <c r="E170" s="58"/>
    </row>
    <row r="171" spans="5:5" ht="14.25" customHeight="1">
      <c r="E171" s="58"/>
    </row>
    <row r="172" spans="5:5" ht="14.25" customHeight="1">
      <c r="E172" s="58"/>
    </row>
    <row r="173" spans="5:5" ht="14.25" customHeight="1">
      <c r="E173" s="58"/>
    </row>
    <row r="174" spans="5:5" ht="14.25" customHeight="1">
      <c r="E174" s="58"/>
    </row>
    <row r="175" spans="5:5" ht="14.25" customHeight="1">
      <c r="E175" s="58"/>
    </row>
    <row r="176" spans="5:5" ht="14.25" customHeight="1">
      <c r="E176" s="58"/>
    </row>
    <row r="177" spans="5:5" ht="14.25" customHeight="1">
      <c r="E177" s="58"/>
    </row>
    <row r="178" spans="5:5" ht="14.25" customHeight="1">
      <c r="E178" s="58"/>
    </row>
    <row r="179" spans="5:5" ht="14.25" customHeight="1">
      <c r="E179" s="58"/>
    </row>
    <row r="180" spans="5:5" ht="14.25" customHeight="1">
      <c r="E180" s="58"/>
    </row>
    <row r="181" spans="5:5" ht="14.25" customHeight="1">
      <c r="E181" s="58"/>
    </row>
    <row r="182" spans="5:5" ht="14.25" customHeight="1">
      <c r="E182" s="58"/>
    </row>
    <row r="183" spans="5:5" ht="14.25" customHeight="1">
      <c r="E183" s="58"/>
    </row>
    <row r="184" spans="5:5" ht="14.25" customHeight="1">
      <c r="E184" s="58"/>
    </row>
    <row r="185" spans="5:5" ht="14.25" customHeight="1">
      <c r="E185" s="58"/>
    </row>
    <row r="186" spans="5:5" ht="14.25" customHeight="1">
      <c r="E186" s="58"/>
    </row>
    <row r="187" spans="5:5" ht="14.25" customHeight="1">
      <c r="E187" s="58"/>
    </row>
    <row r="188" spans="5:5" ht="14.25" customHeight="1">
      <c r="E188" s="58"/>
    </row>
    <row r="189" spans="5:5" ht="14.25" customHeight="1">
      <c r="E189" s="58"/>
    </row>
    <row r="190" spans="5:5" ht="14.25" customHeight="1">
      <c r="E190" s="58"/>
    </row>
    <row r="191" spans="5:5" ht="14.25" customHeight="1">
      <c r="E191" s="58"/>
    </row>
    <row r="192" spans="5:5" ht="14.25" customHeight="1">
      <c r="E192" s="58"/>
    </row>
    <row r="193" spans="5:5" ht="14.25" customHeight="1">
      <c r="E193" s="58"/>
    </row>
    <row r="194" spans="5:5" ht="14.25" customHeight="1">
      <c r="E194" s="58"/>
    </row>
    <row r="195" spans="5:5" ht="14.25" customHeight="1">
      <c r="E195" s="58"/>
    </row>
    <row r="196" spans="5:5" ht="14.25" customHeight="1">
      <c r="E196" s="58"/>
    </row>
    <row r="197" spans="5:5" ht="14.25" customHeight="1">
      <c r="E197" s="58"/>
    </row>
    <row r="198" spans="5:5" ht="14.25" customHeight="1">
      <c r="E198" s="58"/>
    </row>
    <row r="199" spans="5:5" ht="14.25" customHeight="1">
      <c r="E199" s="58"/>
    </row>
    <row r="200" spans="5:5" ht="14.25" customHeight="1">
      <c r="E200" s="58"/>
    </row>
    <row r="201" spans="5:5" ht="14.25" customHeight="1">
      <c r="E201" s="58"/>
    </row>
    <row r="202" spans="5:5" ht="14.25" customHeight="1">
      <c r="E202" s="58"/>
    </row>
    <row r="203" spans="5:5" ht="14.25" customHeight="1">
      <c r="E203" s="58"/>
    </row>
    <row r="204" spans="5:5" ht="14.25" customHeight="1">
      <c r="E204" s="58"/>
    </row>
    <row r="205" spans="5:5" ht="14.25" customHeight="1">
      <c r="E205" s="58"/>
    </row>
    <row r="206" spans="5:5" ht="14.25" customHeight="1">
      <c r="E206" s="58"/>
    </row>
    <row r="207" spans="5:5" ht="14.25" customHeight="1">
      <c r="E207" s="58"/>
    </row>
    <row r="208" spans="5:5" ht="14.25" customHeight="1">
      <c r="E208" s="58"/>
    </row>
    <row r="209" spans="5:5" ht="14.25" customHeight="1">
      <c r="E209" s="58"/>
    </row>
    <row r="210" spans="5:5" ht="14.25" customHeight="1">
      <c r="E210" s="58"/>
    </row>
    <row r="211" spans="5:5" ht="14.25" customHeight="1">
      <c r="E211" s="58"/>
    </row>
    <row r="212" spans="5:5" ht="14.25" customHeight="1">
      <c r="E212" s="58"/>
    </row>
    <row r="213" spans="5:5" ht="14.25" customHeight="1">
      <c r="E213" s="58"/>
    </row>
    <row r="214" spans="5:5" ht="14.25" customHeight="1">
      <c r="E214" s="58"/>
    </row>
    <row r="215" spans="5:5" ht="14.25" customHeight="1">
      <c r="E215" s="58"/>
    </row>
    <row r="216" spans="5:5" ht="14.25" customHeight="1">
      <c r="E216" s="58"/>
    </row>
    <row r="217" spans="5:5" ht="14.25" customHeight="1">
      <c r="E217" s="58"/>
    </row>
    <row r="218" spans="5:5" ht="14.25" customHeight="1">
      <c r="E218" s="58"/>
    </row>
    <row r="219" spans="5:5" ht="14.25" customHeight="1">
      <c r="E219" s="58"/>
    </row>
    <row r="220" spans="5:5" ht="14.25" customHeight="1">
      <c r="E220" s="58"/>
    </row>
    <row r="221" spans="5:5" ht="14.25" customHeight="1">
      <c r="E221" s="58"/>
    </row>
    <row r="222" spans="5:5" ht="14.25" customHeight="1">
      <c r="E222" s="58"/>
    </row>
    <row r="223" spans="5:5" ht="14.25" customHeight="1">
      <c r="E223" s="58"/>
    </row>
    <row r="224" spans="5:5" ht="14.25" customHeight="1">
      <c r="E224" s="58"/>
    </row>
    <row r="225" spans="5:5" ht="14.25" customHeight="1">
      <c r="E225" s="58"/>
    </row>
    <row r="226" spans="5:5" ht="14.25" customHeight="1">
      <c r="E226" s="58"/>
    </row>
    <row r="227" spans="5:5" ht="14.25" customHeight="1">
      <c r="E227" s="58"/>
    </row>
    <row r="228" spans="5:5" ht="14.25" customHeight="1">
      <c r="E228" s="58"/>
    </row>
    <row r="229" spans="5:5" ht="14.25" customHeight="1">
      <c r="E229" s="58"/>
    </row>
    <row r="230" spans="5:5" ht="14.25" customHeight="1">
      <c r="E230" s="58"/>
    </row>
    <row r="231" spans="5:5" ht="14.25" customHeight="1">
      <c r="E231" s="58"/>
    </row>
    <row r="232" spans="5:5" ht="14.25" customHeight="1">
      <c r="E232" s="58"/>
    </row>
    <row r="233" spans="5:5" ht="14.25" customHeight="1">
      <c r="E233" s="58"/>
    </row>
    <row r="234" spans="5:5" ht="14.25" customHeight="1">
      <c r="E234" s="58"/>
    </row>
    <row r="235" spans="5:5" ht="14.25" customHeight="1">
      <c r="E235" s="58"/>
    </row>
    <row r="236" spans="5:5" ht="14.25" customHeight="1">
      <c r="E236" s="58"/>
    </row>
    <row r="237" spans="5:5" ht="14.25" customHeight="1">
      <c r="E237" s="58"/>
    </row>
    <row r="238" spans="5:5" ht="14.25" customHeight="1">
      <c r="E238" s="58"/>
    </row>
    <row r="239" spans="5:5" ht="14.25" customHeight="1">
      <c r="E239" s="58"/>
    </row>
    <row r="240" spans="5:5" ht="14.25" customHeight="1">
      <c r="E240" s="58"/>
    </row>
    <row r="241" spans="5:5" ht="14.25" customHeight="1">
      <c r="E241" s="58"/>
    </row>
    <row r="242" spans="5:5" ht="14.25" customHeight="1">
      <c r="E242" s="58"/>
    </row>
    <row r="243" spans="5:5" ht="14.25" customHeight="1">
      <c r="E243" s="58"/>
    </row>
    <row r="244" spans="5:5" ht="14.25" customHeight="1">
      <c r="E244" s="58"/>
    </row>
    <row r="245" spans="5:5" ht="14.25" customHeight="1">
      <c r="E245" s="58"/>
    </row>
    <row r="246" spans="5:5" ht="14.25" customHeight="1">
      <c r="E246" s="58"/>
    </row>
    <row r="247" spans="5:5" ht="14.25" customHeight="1">
      <c r="E247" s="58"/>
    </row>
    <row r="248" spans="5:5" ht="14.25" customHeight="1">
      <c r="E248" s="58"/>
    </row>
    <row r="249" spans="5:5" ht="14.25" customHeight="1">
      <c r="E249" s="58"/>
    </row>
    <row r="250" spans="5:5" ht="14.25" customHeight="1">
      <c r="E250" s="58"/>
    </row>
    <row r="251" spans="5:5" ht="14.25" customHeight="1">
      <c r="E251" s="58"/>
    </row>
    <row r="252" spans="5:5" ht="14.25" customHeight="1">
      <c r="E252" s="58"/>
    </row>
    <row r="253" spans="5:5" ht="14.25" customHeight="1">
      <c r="E253" s="58"/>
    </row>
    <row r="254" spans="5:5" ht="14.25" customHeight="1">
      <c r="E254" s="58"/>
    </row>
    <row r="255" spans="5:5" ht="14.25" customHeight="1">
      <c r="E255" s="58"/>
    </row>
    <row r="256" spans="5:5" ht="14.25" customHeight="1">
      <c r="E256" s="58"/>
    </row>
    <row r="257" spans="5:5" ht="14.25" customHeight="1">
      <c r="E257" s="58"/>
    </row>
    <row r="258" spans="5:5" ht="14.25" customHeight="1">
      <c r="E258" s="58"/>
    </row>
    <row r="259" spans="5:5" ht="14.25" customHeight="1">
      <c r="E259" s="58"/>
    </row>
    <row r="260" spans="5:5" ht="14.25" customHeight="1">
      <c r="E260" s="58"/>
    </row>
    <row r="261" spans="5:5" ht="14.25" customHeight="1">
      <c r="E261" s="58"/>
    </row>
    <row r="262" spans="5:5" ht="14.25" customHeight="1">
      <c r="E262" s="58"/>
    </row>
    <row r="263" spans="5:5" ht="14.25" customHeight="1">
      <c r="E263" s="58"/>
    </row>
    <row r="264" spans="5:5" ht="14.25" customHeight="1">
      <c r="E264" s="58"/>
    </row>
    <row r="265" spans="5:5" ht="14.25" customHeight="1">
      <c r="E265" s="58"/>
    </row>
    <row r="266" spans="5:5" ht="14.25" customHeight="1">
      <c r="E266" s="58"/>
    </row>
    <row r="267" spans="5:5" ht="14.25" customHeight="1">
      <c r="E267" s="58"/>
    </row>
    <row r="268" spans="5:5" ht="14.25" customHeight="1">
      <c r="E268" s="58"/>
    </row>
    <row r="269" spans="5:5" ht="14.25" customHeight="1">
      <c r="E269" s="58"/>
    </row>
    <row r="270" spans="5:5" ht="14.25" customHeight="1">
      <c r="E270" s="58"/>
    </row>
    <row r="271" spans="5:5" ht="14.25" customHeight="1">
      <c r="E271" s="58"/>
    </row>
    <row r="272" spans="5:5" ht="14.25" customHeight="1">
      <c r="E272" s="58"/>
    </row>
    <row r="273" spans="5:5" ht="14.25" customHeight="1">
      <c r="E273" s="58"/>
    </row>
    <row r="274" spans="5:5" ht="14.25" customHeight="1">
      <c r="E274" s="58"/>
    </row>
    <row r="275" spans="5:5" ht="14.25" customHeight="1">
      <c r="E275" s="58"/>
    </row>
    <row r="276" spans="5:5" ht="14.25" customHeight="1">
      <c r="E276" s="58"/>
    </row>
    <row r="277" spans="5:5" ht="14.25" customHeight="1">
      <c r="E277" s="58"/>
    </row>
    <row r="278" spans="5:5" ht="14.25" customHeight="1">
      <c r="E278" s="58"/>
    </row>
    <row r="279" spans="5:5" ht="14.25" customHeight="1">
      <c r="E279" s="58"/>
    </row>
    <row r="280" spans="5:5" ht="14.25" customHeight="1">
      <c r="E280" s="58"/>
    </row>
    <row r="281" spans="5:5" ht="14.25" customHeight="1">
      <c r="E281" s="58"/>
    </row>
    <row r="282" spans="5:5" ht="14.25" customHeight="1">
      <c r="E282" s="58"/>
    </row>
    <row r="283" spans="5:5" ht="14.25" customHeight="1">
      <c r="E283" s="58"/>
    </row>
    <row r="284" spans="5:5" ht="14.25" customHeight="1">
      <c r="E284" s="58"/>
    </row>
    <row r="285" spans="5:5" ht="14.25" customHeight="1">
      <c r="E285" s="58"/>
    </row>
    <row r="286" spans="5:5" ht="14.25" customHeight="1">
      <c r="E286" s="58"/>
    </row>
    <row r="287" spans="5:5" ht="14.25" customHeight="1">
      <c r="E287" s="58"/>
    </row>
    <row r="288" spans="5:5" ht="14.25" customHeight="1">
      <c r="E288" s="58"/>
    </row>
    <row r="289" spans="5:5" ht="14.25" customHeight="1">
      <c r="E289" s="58"/>
    </row>
    <row r="290" spans="5:5" ht="14.25" customHeight="1">
      <c r="E290" s="58"/>
    </row>
    <row r="291" spans="5:5" ht="14.25" customHeight="1">
      <c r="E291" s="58"/>
    </row>
    <row r="292" spans="5:5" ht="14.25" customHeight="1">
      <c r="E292" s="58"/>
    </row>
    <row r="293" spans="5:5" ht="14.25" customHeight="1">
      <c r="E293" s="58"/>
    </row>
    <row r="294" spans="5:5" ht="14.25" customHeight="1">
      <c r="E294" s="58"/>
    </row>
    <row r="295" spans="5:5" ht="14.25" customHeight="1">
      <c r="E295" s="58"/>
    </row>
    <row r="296" spans="5:5" ht="14.25" customHeight="1">
      <c r="E296" s="58"/>
    </row>
    <row r="297" spans="5:5" ht="14.25" customHeight="1">
      <c r="E297" s="58"/>
    </row>
    <row r="298" spans="5:5" ht="14.25" customHeight="1">
      <c r="E298" s="58"/>
    </row>
    <row r="299" spans="5:5" ht="14.25" customHeight="1">
      <c r="E299" s="58"/>
    </row>
    <row r="300" spans="5:5" ht="14.25" customHeight="1">
      <c r="E300" s="58"/>
    </row>
    <row r="301" spans="5:5" ht="14.25" customHeight="1">
      <c r="E301" s="58"/>
    </row>
    <row r="302" spans="5:5" ht="14.25" customHeight="1">
      <c r="E302" s="58"/>
    </row>
    <row r="303" spans="5:5" ht="14.25" customHeight="1">
      <c r="E303" s="58"/>
    </row>
    <row r="304" spans="5:5" ht="14.25" customHeight="1">
      <c r="E304" s="58"/>
    </row>
    <row r="305" spans="5:5" ht="14.25" customHeight="1">
      <c r="E305" s="58"/>
    </row>
    <row r="306" spans="5:5" ht="14.25" customHeight="1">
      <c r="E306" s="58"/>
    </row>
    <row r="307" spans="5:5" ht="14.25" customHeight="1">
      <c r="E307" s="58"/>
    </row>
    <row r="308" spans="5:5" ht="14.25" customHeight="1">
      <c r="E308" s="58"/>
    </row>
    <row r="309" spans="5:5" ht="14.25" customHeight="1">
      <c r="E309" s="58"/>
    </row>
    <row r="310" spans="5:5" ht="14.25" customHeight="1">
      <c r="E310" s="58"/>
    </row>
    <row r="311" spans="5:5" ht="14.25" customHeight="1">
      <c r="E311" s="58"/>
    </row>
    <row r="312" spans="5:5" ht="14.25" customHeight="1">
      <c r="E312" s="58"/>
    </row>
    <row r="313" spans="5:5" ht="14.25" customHeight="1">
      <c r="E313" s="58"/>
    </row>
    <row r="314" spans="5:5" ht="14.25" customHeight="1">
      <c r="E314" s="58"/>
    </row>
    <row r="315" spans="5:5" ht="14.25" customHeight="1">
      <c r="E315" s="58"/>
    </row>
    <row r="316" spans="5:5" ht="14.25" customHeight="1">
      <c r="E316" s="58"/>
    </row>
    <row r="317" spans="5:5" ht="14.25" customHeight="1">
      <c r="E317" s="58"/>
    </row>
    <row r="318" spans="5:5" ht="14.25" customHeight="1">
      <c r="E318" s="58"/>
    </row>
    <row r="319" spans="5:5" ht="14.25" customHeight="1">
      <c r="E319" s="58"/>
    </row>
    <row r="320" spans="5:5" ht="14.25" customHeight="1">
      <c r="E320" s="58"/>
    </row>
    <row r="321" spans="5:5" ht="14.25" customHeight="1">
      <c r="E321" s="58"/>
    </row>
    <row r="322" spans="5:5" ht="14.25" customHeight="1">
      <c r="E322" s="58"/>
    </row>
    <row r="323" spans="5:5" ht="14.25" customHeight="1">
      <c r="E323" s="58"/>
    </row>
    <row r="324" spans="5:5" ht="14.25" customHeight="1">
      <c r="E324" s="58"/>
    </row>
    <row r="325" spans="5:5" ht="14.25" customHeight="1">
      <c r="E325" s="58"/>
    </row>
    <row r="326" spans="5:5" ht="14.25" customHeight="1">
      <c r="E326" s="58"/>
    </row>
    <row r="327" spans="5:5" ht="14.25" customHeight="1">
      <c r="E327" s="58"/>
    </row>
    <row r="328" spans="5:5" ht="14.25" customHeight="1">
      <c r="E328" s="58"/>
    </row>
    <row r="329" spans="5:5" ht="14.25" customHeight="1">
      <c r="E329" s="58"/>
    </row>
    <row r="330" spans="5:5" ht="14.25" customHeight="1">
      <c r="E330" s="58"/>
    </row>
    <row r="331" spans="5:5" ht="14.25" customHeight="1">
      <c r="E331" s="58"/>
    </row>
    <row r="332" spans="5:5" ht="14.25" customHeight="1">
      <c r="E332" s="58"/>
    </row>
    <row r="333" spans="5:5" ht="14.25" customHeight="1">
      <c r="E333" s="58"/>
    </row>
    <row r="334" spans="5:5" ht="14.25" customHeight="1">
      <c r="E334" s="58"/>
    </row>
    <row r="335" spans="5:5" ht="14.25" customHeight="1">
      <c r="E335" s="58"/>
    </row>
    <row r="336" spans="5:5" ht="14.25" customHeight="1">
      <c r="E336" s="58"/>
    </row>
    <row r="337" spans="5:5" ht="14.25" customHeight="1">
      <c r="E337" s="58"/>
    </row>
    <row r="338" spans="5:5" ht="14.25" customHeight="1">
      <c r="E338" s="58"/>
    </row>
    <row r="339" spans="5:5" ht="14.25" customHeight="1">
      <c r="E339" s="58"/>
    </row>
    <row r="340" spans="5:5" ht="14.25" customHeight="1">
      <c r="E340" s="58"/>
    </row>
    <row r="341" spans="5:5" ht="14.25" customHeight="1">
      <c r="E341" s="58"/>
    </row>
    <row r="342" spans="5:5" ht="14.25" customHeight="1">
      <c r="E342" s="58"/>
    </row>
    <row r="343" spans="5:5" ht="14.25" customHeight="1">
      <c r="E343" s="58"/>
    </row>
    <row r="344" spans="5:5" ht="14.25" customHeight="1">
      <c r="E344" s="58"/>
    </row>
    <row r="345" spans="5:5" ht="14.25" customHeight="1">
      <c r="E345" s="58"/>
    </row>
    <row r="346" spans="5:5" ht="14.25" customHeight="1">
      <c r="E346" s="58"/>
    </row>
    <row r="347" spans="5:5" ht="14.25" customHeight="1">
      <c r="E347" s="58"/>
    </row>
    <row r="348" spans="5:5" ht="14.25" customHeight="1">
      <c r="E348" s="58"/>
    </row>
    <row r="349" spans="5:5" ht="14.25" customHeight="1">
      <c r="E349" s="58"/>
    </row>
    <row r="350" spans="5:5" ht="14.25" customHeight="1">
      <c r="E350" s="58"/>
    </row>
    <row r="351" spans="5:5" ht="14.25" customHeight="1">
      <c r="E351" s="58"/>
    </row>
    <row r="352" spans="5:5" ht="14.25" customHeight="1">
      <c r="E352" s="58"/>
    </row>
    <row r="353" spans="5:5" ht="14.25" customHeight="1">
      <c r="E353" s="58"/>
    </row>
    <row r="354" spans="5:5" ht="15.75" customHeight="1"/>
    <row r="355" spans="5:5" ht="15.75" customHeight="1"/>
    <row r="356" spans="5:5" ht="15.75" customHeight="1"/>
    <row r="357" spans="5:5" ht="15.75" customHeight="1"/>
    <row r="358" spans="5:5" ht="15.75" customHeight="1"/>
    <row r="359" spans="5:5" ht="15.75" customHeight="1"/>
    <row r="360" spans="5:5" ht="15.75" customHeight="1"/>
    <row r="361" spans="5:5" ht="15.75" customHeight="1"/>
    <row r="362" spans="5:5" ht="15.75" customHeight="1"/>
    <row r="363" spans="5:5" ht="15.75" customHeight="1"/>
    <row r="364" spans="5:5" ht="15.75" customHeight="1"/>
    <row r="365" spans="5:5" ht="15.75" customHeight="1"/>
    <row r="366" spans="5:5" ht="15.75" customHeight="1"/>
    <row r="367" spans="5:5" ht="15.75" customHeight="1"/>
    <row r="368" spans="5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</sheetData>
  <sortState xmlns:xlrd2="http://schemas.microsoft.com/office/spreadsheetml/2017/richdata2" ref="C19:L30">
    <sortCondition ref="J19:J30"/>
    <sortCondition ref="C19:C30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50M</vt:lpstr>
      <vt:lpstr>4X800r</vt:lpstr>
      <vt:lpstr>100m hurdles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2022-05-01T04:11:18Z</dcterms:created>
  <dcterms:modified xsi:type="dcterms:W3CDTF">2022-05-03T11:21:05Z</dcterms:modified>
</cp:coreProperties>
</file>