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726a722f8d2c68c3/Documents/mywebsites/doptrack/documents/"/>
    </mc:Choice>
  </mc:AlternateContent>
  <xr:revisionPtr revIDLastSave="0" documentId="8_{E5D80B61-8B21-4724-95B9-CF37F4B12F3E}" xr6:coauthVersionLast="47" xr6:coauthVersionMax="47" xr10:uidLastSave="{00000000-0000-0000-0000-000000000000}"/>
  <bookViews>
    <workbookView xWindow="-120" yWindow="-120" windowWidth="32175" windowHeight="15720" activeTab="1" xr2:uid="{00000000-000D-0000-FFFF-FFFF00000000}"/>
  </bookViews>
  <sheets>
    <sheet name="Participants" sheetId="1" r:id="rId1"/>
    <sheet name="100-110m hurdles" sheetId="2" r:id="rId2"/>
    <sheet name="4X800r" sheetId="3" r:id="rId3"/>
    <sheet name="100- All" sheetId="4" r:id="rId4"/>
    <sheet name="1600mm - ALL" sheetId="5" r:id="rId5"/>
    <sheet name="4x100 - ALL" sheetId="6" r:id="rId6"/>
    <sheet name="400 - All" sheetId="7" r:id="rId7"/>
    <sheet name="200-H" sheetId="8" r:id="rId8"/>
    <sheet name="800 - ALL" sheetId="9" r:id="rId9"/>
    <sheet name="200 - All" sheetId="10" r:id="rId10"/>
    <sheet name="3200-ALL" sheetId="11" r:id="rId11"/>
    <sheet name="4x400 - ALL" sheetId="12" r:id="rId12"/>
    <sheet name="TRIPLE JUMP" sheetId="13" r:id="rId13"/>
    <sheet name="SHOT PUT" sheetId="14" r:id="rId14"/>
    <sheet name="DISCUS" sheetId="15" r:id="rId15"/>
    <sheet name="Turbo Jav" sheetId="16" r:id="rId16"/>
    <sheet name="LONG JUMP" sheetId="17" r:id="rId17"/>
    <sheet name="Results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2" l="1"/>
  <c r="N15" i="12" s="1"/>
  <c r="I15" i="12"/>
  <c r="H15" i="12"/>
  <c r="G15" i="12"/>
  <c r="F15" i="12"/>
  <c r="L49" i="14" l="1"/>
  <c r="K49" i="14"/>
  <c r="J49" i="14"/>
  <c r="I49" i="14"/>
  <c r="H49" i="14"/>
  <c r="G49" i="14"/>
  <c r="L108" i="17"/>
  <c r="L109" i="17"/>
  <c r="L110" i="17" s="1"/>
  <c r="L111" i="17" s="1"/>
  <c r="L112" i="17" s="1"/>
  <c r="L113" i="17" s="1"/>
  <c r="L114" i="17" s="1"/>
  <c r="L115" i="17" s="1"/>
  <c r="L116" i="17" s="1"/>
  <c r="L117" i="17" s="1"/>
  <c r="L118" i="17" s="1"/>
  <c r="L119" i="17" s="1"/>
  <c r="L120" i="17" s="1"/>
  <c r="L121" i="17" s="1"/>
  <c r="L122" i="17" s="1"/>
  <c r="L123" i="17" s="1"/>
  <c r="L124" i="17" s="1"/>
  <c r="L125" i="17" s="1"/>
  <c r="L126" i="17" s="1"/>
  <c r="L127" i="17" s="1"/>
  <c r="L128" i="17" s="1"/>
  <c r="L129" i="17" s="1"/>
  <c r="L130" i="17" s="1"/>
  <c r="L131" i="17" s="1"/>
  <c r="L132" i="17" s="1"/>
  <c r="L133" i="17" s="1"/>
  <c r="L134" i="17" s="1"/>
  <c r="L135" i="17" s="1"/>
  <c r="L136" i="17" s="1"/>
  <c r="L137" i="17" s="1"/>
  <c r="L138" i="17" s="1"/>
  <c r="L139" i="17" s="1"/>
  <c r="L140" i="17" s="1"/>
  <c r="L141" i="17" s="1"/>
  <c r="L142" i="17" s="1"/>
  <c r="L143" i="17" s="1"/>
  <c r="L144" i="17" s="1"/>
  <c r="L145" i="17" s="1"/>
  <c r="L146" i="17" s="1"/>
  <c r="L147" i="17" s="1"/>
  <c r="L148" i="17" s="1"/>
  <c r="L149" i="17" s="1"/>
  <c r="L150" i="17" s="1"/>
  <c r="L107" i="17"/>
  <c r="L67" i="17"/>
  <c r="L70" i="17" s="1"/>
  <c r="L71" i="17" s="1"/>
  <c r="L72" i="17" s="1"/>
  <c r="L74" i="17" s="1"/>
  <c r="L75" i="17" s="1"/>
  <c r="L76" i="17" s="1"/>
  <c r="L77" i="17" s="1"/>
  <c r="L78" i="17" s="1"/>
  <c r="L79" i="17" s="1"/>
  <c r="L80" i="17" s="1"/>
  <c r="L81" i="17" s="1"/>
  <c r="L82" i="17" s="1"/>
  <c r="L83" i="17" s="1"/>
  <c r="L84" i="17" s="1"/>
  <c r="L85" i="17" s="1"/>
  <c r="L86" i="17" s="1"/>
  <c r="L87" i="17" s="1"/>
  <c r="L88" i="17" s="1"/>
  <c r="L89" i="17" s="1"/>
  <c r="L90" i="17" s="1"/>
  <c r="L91" i="17" s="1"/>
  <c r="L92" i="17" s="1"/>
  <c r="L93" i="17" s="1"/>
  <c r="L94" i="17" s="1"/>
  <c r="L95" i="17" s="1"/>
  <c r="L96" i="17" s="1"/>
  <c r="L97" i="17" s="1"/>
  <c r="L98" i="17" s="1"/>
  <c r="L99" i="17" s="1"/>
  <c r="L100" i="17" s="1"/>
  <c r="L101" i="17" s="1"/>
  <c r="L102" i="17" s="1"/>
  <c r="L103" i="17" s="1"/>
  <c r="K151" i="17"/>
  <c r="J151" i="17"/>
  <c r="I151" i="17"/>
  <c r="H151" i="17"/>
  <c r="G151" i="17"/>
  <c r="K126" i="17"/>
  <c r="J126" i="17"/>
  <c r="I126" i="17"/>
  <c r="H126" i="17"/>
  <c r="G126" i="17"/>
  <c r="K130" i="17"/>
  <c r="J130" i="17"/>
  <c r="I130" i="17"/>
  <c r="H130" i="17"/>
  <c r="G130" i="17"/>
  <c r="K108" i="17"/>
  <c r="J108" i="17"/>
  <c r="I108" i="17"/>
  <c r="H108" i="17"/>
  <c r="G108" i="17"/>
  <c r="K77" i="17"/>
  <c r="J77" i="17"/>
  <c r="I77" i="17"/>
  <c r="H77" i="17"/>
  <c r="G77" i="17"/>
  <c r="K129" i="17"/>
  <c r="J129" i="17"/>
  <c r="I129" i="17"/>
  <c r="H129" i="17"/>
  <c r="G129" i="17"/>
  <c r="K114" i="17"/>
  <c r="J114" i="17"/>
  <c r="I114" i="17"/>
  <c r="H114" i="17"/>
  <c r="G114" i="17"/>
  <c r="K138" i="17"/>
  <c r="J138" i="17"/>
  <c r="I138" i="17"/>
  <c r="H138" i="17"/>
  <c r="G138" i="17"/>
  <c r="K82" i="17"/>
  <c r="J82" i="17"/>
  <c r="I82" i="17"/>
  <c r="H82" i="17"/>
  <c r="G82" i="17"/>
  <c r="K78" i="17"/>
  <c r="J78" i="17"/>
  <c r="I78" i="17"/>
  <c r="H78" i="17"/>
  <c r="G78" i="17"/>
  <c r="K88" i="17"/>
  <c r="J88" i="17"/>
  <c r="I88" i="17"/>
  <c r="H88" i="17"/>
  <c r="G88" i="17"/>
  <c r="K104" i="17"/>
  <c r="J104" i="17"/>
  <c r="I104" i="17"/>
  <c r="H104" i="17"/>
  <c r="G104" i="17"/>
  <c r="K75" i="17"/>
  <c r="J75" i="17"/>
  <c r="I75" i="17"/>
  <c r="H75" i="17"/>
  <c r="G75" i="17"/>
  <c r="K110" i="17"/>
  <c r="J110" i="17"/>
  <c r="I110" i="17"/>
  <c r="H110" i="17"/>
  <c r="G110" i="17"/>
  <c r="K73" i="17"/>
  <c r="J73" i="17"/>
  <c r="I73" i="17"/>
  <c r="H73" i="17"/>
  <c r="G73" i="17"/>
  <c r="K147" i="17"/>
  <c r="J147" i="17"/>
  <c r="I147" i="17"/>
  <c r="H147" i="17"/>
  <c r="G147" i="17"/>
  <c r="K71" i="17"/>
  <c r="J71" i="17"/>
  <c r="I71" i="17"/>
  <c r="H71" i="17"/>
  <c r="G71" i="17"/>
  <c r="K76" i="17"/>
  <c r="J76" i="17"/>
  <c r="I76" i="17"/>
  <c r="H76" i="17"/>
  <c r="G76" i="17"/>
  <c r="K66" i="17"/>
  <c r="J66" i="17"/>
  <c r="I66" i="17"/>
  <c r="H66" i="17"/>
  <c r="G66" i="17"/>
  <c r="K167" i="17"/>
  <c r="J167" i="17"/>
  <c r="I167" i="17"/>
  <c r="H167" i="17"/>
  <c r="G167" i="17"/>
  <c r="K99" i="17"/>
  <c r="J99" i="17"/>
  <c r="I99" i="17"/>
  <c r="H99" i="17"/>
  <c r="G99" i="17"/>
  <c r="K127" i="17"/>
  <c r="J127" i="17"/>
  <c r="I127" i="17"/>
  <c r="H127" i="17"/>
  <c r="G127" i="17"/>
  <c r="K125" i="17"/>
  <c r="J125" i="17"/>
  <c r="I125" i="17"/>
  <c r="H125" i="17"/>
  <c r="G125" i="17"/>
  <c r="K119" i="17"/>
  <c r="J119" i="17"/>
  <c r="I119" i="17"/>
  <c r="H119" i="17"/>
  <c r="G119" i="17"/>
  <c r="K96" i="17"/>
  <c r="J96" i="17"/>
  <c r="I96" i="17"/>
  <c r="H96" i="17"/>
  <c r="G96" i="17"/>
  <c r="K118" i="17"/>
  <c r="J118" i="17"/>
  <c r="I118" i="17"/>
  <c r="H118" i="17"/>
  <c r="G118" i="17"/>
  <c r="K109" i="17"/>
  <c r="J109" i="17"/>
  <c r="I109" i="17"/>
  <c r="H109" i="17"/>
  <c r="G109" i="17"/>
  <c r="K142" i="17"/>
  <c r="J142" i="17"/>
  <c r="I142" i="17"/>
  <c r="H142" i="17"/>
  <c r="G142" i="17"/>
  <c r="K97" i="17"/>
  <c r="J97" i="17"/>
  <c r="I97" i="17"/>
  <c r="H97" i="17"/>
  <c r="G97" i="17"/>
  <c r="K85" i="17"/>
  <c r="J85" i="17"/>
  <c r="I85" i="17"/>
  <c r="H85" i="17"/>
  <c r="G85" i="17"/>
  <c r="K150" i="17"/>
  <c r="J150" i="17"/>
  <c r="I150" i="17"/>
  <c r="H150" i="17"/>
  <c r="G150" i="17"/>
  <c r="K123" i="17"/>
  <c r="J123" i="17"/>
  <c r="I123" i="17"/>
  <c r="H123" i="17"/>
  <c r="G123" i="17"/>
  <c r="K79" i="17"/>
  <c r="J79" i="17"/>
  <c r="I79" i="17"/>
  <c r="H79" i="17"/>
  <c r="G79" i="17"/>
  <c r="K74" i="17"/>
  <c r="J74" i="17"/>
  <c r="I74" i="17"/>
  <c r="H74" i="17"/>
  <c r="G74" i="17"/>
  <c r="K91" i="17"/>
  <c r="J91" i="17"/>
  <c r="I91" i="17"/>
  <c r="H91" i="17"/>
  <c r="G91" i="17"/>
  <c r="K111" i="17"/>
  <c r="J111" i="17"/>
  <c r="I111" i="17"/>
  <c r="H111" i="17"/>
  <c r="G111" i="17"/>
  <c r="K94" i="17"/>
  <c r="J94" i="17"/>
  <c r="I94" i="17"/>
  <c r="H94" i="17"/>
  <c r="G94" i="17"/>
  <c r="K81" i="17"/>
  <c r="J81" i="17"/>
  <c r="I81" i="17"/>
  <c r="H81" i="17"/>
  <c r="G81" i="17"/>
  <c r="K112" i="17"/>
  <c r="J112" i="17"/>
  <c r="I112" i="17"/>
  <c r="H112" i="17"/>
  <c r="G112" i="17"/>
  <c r="K95" i="17"/>
  <c r="J95" i="17"/>
  <c r="I95" i="17"/>
  <c r="H95" i="17"/>
  <c r="G95" i="17"/>
  <c r="K93" i="17"/>
  <c r="J93" i="17"/>
  <c r="I93" i="17"/>
  <c r="H93" i="17"/>
  <c r="G93" i="17"/>
  <c r="K137" i="17"/>
  <c r="J137" i="17"/>
  <c r="I137" i="17"/>
  <c r="H137" i="17"/>
  <c r="G137" i="17"/>
  <c r="K113" i="17"/>
  <c r="J113" i="17"/>
  <c r="I113" i="17"/>
  <c r="H113" i="17"/>
  <c r="G113" i="17"/>
  <c r="K68" i="17"/>
  <c r="J68" i="17"/>
  <c r="I68" i="17"/>
  <c r="H68" i="17"/>
  <c r="G68" i="17"/>
  <c r="K90" i="17"/>
  <c r="J90" i="17"/>
  <c r="I90" i="17"/>
  <c r="H90" i="17"/>
  <c r="G90" i="17"/>
  <c r="K80" i="17"/>
  <c r="J80" i="17"/>
  <c r="I80" i="17"/>
  <c r="H80" i="17"/>
  <c r="G80" i="17"/>
  <c r="K101" i="17"/>
  <c r="J101" i="17"/>
  <c r="I101" i="17"/>
  <c r="H101" i="17"/>
  <c r="G101" i="17"/>
  <c r="K72" i="17"/>
  <c r="J72" i="17"/>
  <c r="I72" i="17"/>
  <c r="H72" i="17"/>
  <c r="G72" i="17"/>
  <c r="K139" i="17"/>
  <c r="J139" i="17"/>
  <c r="I139" i="17"/>
  <c r="H139" i="17"/>
  <c r="G139" i="17"/>
  <c r="K136" i="17"/>
  <c r="J136" i="17"/>
  <c r="I136" i="17"/>
  <c r="H136" i="17"/>
  <c r="G136" i="17"/>
  <c r="K120" i="17"/>
  <c r="J120" i="17"/>
  <c r="I120" i="17"/>
  <c r="H120" i="17"/>
  <c r="G120" i="17"/>
  <c r="K122" i="17"/>
  <c r="J122" i="17"/>
  <c r="I122" i="17"/>
  <c r="H122" i="17"/>
  <c r="G122" i="17"/>
  <c r="K124" i="17"/>
  <c r="J124" i="17"/>
  <c r="I124" i="17"/>
  <c r="H124" i="17"/>
  <c r="G124" i="17"/>
  <c r="K83" i="17"/>
  <c r="J83" i="17"/>
  <c r="I83" i="17"/>
  <c r="H83" i="17"/>
  <c r="G83" i="17"/>
  <c r="K131" i="17"/>
  <c r="J131" i="17"/>
  <c r="I131" i="17"/>
  <c r="H131" i="17"/>
  <c r="G131" i="17"/>
  <c r="K146" i="17"/>
  <c r="J146" i="17"/>
  <c r="I146" i="17"/>
  <c r="H146" i="17"/>
  <c r="G146" i="17"/>
  <c r="K145" i="17"/>
  <c r="J145" i="17"/>
  <c r="I145" i="17"/>
  <c r="H145" i="17"/>
  <c r="G145" i="17"/>
  <c r="K133" i="17"/>
  <c r="J133" i="17"/>
  <c r="I133" i="17"/>
  <c r="H133" i="17"/>
  <c r="G133" i="17"/>
  <c r="K116" i="17"/>
  <c r="J116" i="17"/>
  <c r="I116" i="17"/>
  <c r="H116" i="17"/>
  <c r="G116" i="17"/>
  <c r="K107" i="17"/>
  <c r="J107" i="17"/>
  <c r="I107" i="17"/>
  <c r="H107" i="17"/>
  <c r="G107" i="17"/>
  <c r="K89" i="17"/>
  <c r="J89" i="17"/>
  <c r="I89" i="17"/>
  <c r="H89" i="17"/>
  <c r="G89" i="17"/>
  <c r="K149" i="17"/>
  <c r="J149" i="17"/>
  <c r="I149" i="17"/>
  <c r="H149" i="17"/>
  <c r="G149" i="17"/>
  <c r="K132" i="17"/>
  <c r="J132" i="17"/>
  <c r="I132" i="17"/>
  <c r="H132" i="17"/>
  <c r="G132" i="17"/>
  <c r="K148" i="17"/>
  <c r="J148" i="17"/>
  <c r="I148" i="17"/>
  <c r="H148" i="17"/>
  <c r="G148" i="17"/>
  <c r="K98" i="17"/>
  <c r="J98" i="17"/>
  <c r="I98" i="17"/>
  <c r="H98" i="17"/>
  <c r="G98" i="17"/>
  <c r="K86" i="17"/>
  <c r="J86" i="17"/>
  <c r="I86" i="17"/>
  <c r="H86" i="17"/>
  <c r="G86" i="17"/>
  <c r="K100" i="17"/>
  <c r="J100" i="17"/>
  <c r="I100" i="17"/>
  <c r="H100" i="17"/>
  <c r="G100" i="17"/>
  <c r="K143" i="17"/>
  <c r="J143" i="17"/>
  <c r="I143" i="17"/>
  <c r="H143" i="17"/>
  <c r="G143" i="17"/>
  <c r="K103" i="17"/>
  <c r="J103" i="17"/>
  <c r="I103" i="17"/>
  <c r="H103" i="17"/>
  <c r="G103" i="17"/>
  <c r="K70" i="17"/>
  <c r="J70" i="17"/>
  <c r="I70" i="17"/>
  <c r="H70" i="17"/>
  <c r="G70" i="17"/>
  <c r="K67" i="17"/>
  <c r="J67" i="17"/>
  <c r="I67" i="17"/>
  <c r="H67" i="17"/>
  <c r="G67" i="17"/>
  <c r="K84" i="17"/>
  <c r="J84" i="17"/>
  <c r="I84" i="17"/>
  <c r="H84" i="17"/>
  <c r="G84" i="17"/>
  <c r="K134" i="17"/>
  <c r="J134" i="17"/>
  <c r="I134" i="17"/>
  <c r="H134" i="17"/>
  <c r="G134" i="17"/>
  <c r="K135" i="17"/>
  <c r="J135" i="17"/>
  <c r="I135" i="17"/>
  <c r="H135" i="17"/>
  <c r="G135" i="17"/>
  <c r="K128" i="17"/>
  <c r="J128" i="17"/>
  <c r="I128" i="17"/>
  <c r="H128" i="17"/>
  <c r="G128" i="17"/>
  <c r="K87" i="17"/>
  <c r="J87" i="17"/>
  <c r="I87" i="17"/>
  <c r="H87" i="17"/>
  <c r="G87" i="17"/>
  <c r="K102" i="17"/>
  <c r="J102" i="17"/>
  <c r="I102" i="17"/>
  <c r="H102" i="17"/>
  <c r="G102" i="17"/>
  <c r="K69" i="17"/>
  <c r="J69" i="17"/>
  <c r="I69" i="17"/>
  <c r="H69" i="17"/>
  <c r="G69" i="17"/>
  <c r="K144" i="17"/>
  <c r="J144" i="17"/>
  <c r="I144" i="17"/>
  <c r="H144" i="17"/>
  <c r="G144" i="17"/>
  <c r="K117" i="17"/>
  <c r="J117" i="17"/>
  <c r="I117" i="17"/>
  <c r="H117" i="17"/>
  <c r="G117" i="17"/>
  <c r="K140" i="17"/>
  <c r="J140" i="17"/>
  <c r="I140" i="17"/>
  <c r="H140" i="17"/>
  <c r="G140" i="17"/>
  <c r="K141" i="17"/>
  <c r="J141" i="17"/>
  <c r="I141" i="17"/>
  <c r="H141" i="17"/>
  <c r="G141" i="17"/>
  <c r="K121" i="17"/>
  <c r="J121" i="17"/>
  <c r="I121" i="17"/>
  <c r="H121" i="17"/>
  <c r="G121" i="17"/>
  <c r="K115" i="17"/>
  <c r="J115" i="17"/>
  <c r="I115" i="17"/>
  <c r="H115" i="17"/>
  <c r="G115" i="17"/>
  <c r="K106" i="17"/>
  <c r="J106" i="17"/>
  <c r="I106" i="17"/>
  <c r="H106" i="17"/>
  <c r="G106" i="17"/>
  <c r="K92" i="17"/>
  <c r="J92" i="17"/>
  <c r="I92" i="17"/>
  <c r="H92" i="17"/>
  <c r="G92" i="17"/>
  <c r="L40" i="17"/>
  <c r="L41" i="17" s="1"/>
  <c r="L9" i="17" s="1"/>
  <c r="L42" i="17" s="1"/>
  <c r="L43" i="17" s="1"/>
  <c r="L44" i="17" s="1"/>
  <c r="L45" i="17" s="1"/>
  <c r="L46" i="17" s="1"/>
  <c r="L47" i="17" s="1"/>
  <c r="L48" i="17" s="1"/>
  <c r="L49" i="17" s="1"/>
  <c r="L50" i="17" s="1"/>
  <c r="L51" i="17" s="1"/>
  <c r="L52" i="17" s="1"/>
  <c r="L53" i="17" s="1"/>
  <c r="L54" i="17" s="1"/>
  <c r="L55" i="17" s="1"/>
  <c r="L56" i="17" s="1"/>
  <c r="L57" i="17" s="1"/>
  <c r="L58" i="17" s="1"/>
  <c r="L59" i="17" s="1"/>
  <c r="L60" i="17" s="1"/>
  <c r="L61" i="17" s="1"/>
  <c r="L62" i="17" s="1"/>
  <c r="L63" i="17" s="1"/>
  <c r="L64" i="17" s="1"/>
  <c r="L13" i="17"/>
  <c r="L14" i="17" s="1"/>
  <c r="L15" i="17" s="1"/>
  <c r="L16" i="17" s="1"/>
  <c r="L17" i="17" s="1"/>
  <c r="L18" i="17" s="1"/>
  <c r="L19" i="17" s="1"/>
  <c r="L20" i="17" s="1"/>
  <c r="L21" i="17" s="1"/>
  <c r="L22" i="17" s="1"/>
  <c r="L23" i="17" s="1"/>
  <c r="L24" i="17" s="1"/>
  <c r="L25" i="17" s="1"/>
  <c r="L26" i="17" s="1"/>
  <c r="L27" i="17" s="1"/>
  <c r="L28" i="17" s="1"/>
  <c r="L29" i="17" s="1"/>
  <c r="L30" i="17" s="1"/>
  <c r="L31" i="17" s="1"/>
  <c r="L32" i="17" s="1"/>
  <c r="L33" i="17" s="1"/>
  <c r="L34" i="17" s="1"/>
  <c r="L35" i="17" s="1"/>
  <c r="L36" i="17" s="1"/>
  <c r="L37" i="17" s="1"/>
  <c r="L101" i="16"/>
  <c r="L102" i="16" s="1"/>
  <c r="L103" i="16" s="1"/>
  <c r="L104" i="16" s="1"/>
  <c r="L105" i="16" s="1"/>
  <c r="L106" i="16" s="1"/>
  <c r="L107" i="16" s="1"/>
  <c r="L108" i="16" s="1"/>
  <c r="L109" i="16" s="1"/>
  <c r="L110" i="16" s="1"/>
  <c r="L111" i="16" s="1"/>
  <c r="L112" i="16" s="1"/>
  <c r="L113" i="16" s="1"/>
  <c r="L114" i="16" s="1"/>
  <c r="L115" i="16" s="1"/>
  <c r="L116" i="16" s="1"/>
  <c r="L117" i="16" s="1"/>
  <c r="L118" i="16" s="1"/>
  <c r="L119" i="16" s="1"/>
  <c r="L120" i="16" s="1"/>
  <c r="L121" i="16" s="1"/>
  <c r="L122" i="16" s="1"/>
  <c r="L123" i="16" s="1"/>
  <c r="L124" i="16" s="1"/>
  <c r="L125" i="16" s="1"/>
  <c r="L126" i="16" s="1"/>
  <c r="L127" i="16" s="1"/>
  <c r="L65" i="16"/>
  <c r="L66" i="16" s="1"/>
  <c r="L67" i="16" s="1"/>
  <c r="L68" i="16" s="1"/>
  <c r="L69" i="16" s="1"/>
  <c r="L70" i="16" s="1"/>
  <c r="L71" i="16" s="1"/>
  <c r="L72" i="16" s="1"/>
  <c r="L73" i="16" s="1"/>
  <c r="L74" i="16" s="1"/>
  <c r="L75" i="16" s="1"/>
  <c r="L76" i="16" s="1"/>
  <c r="L77" i="16" s="1"/>
  <c r="L78" i="16" s="1"/>
  <c r="L79" i="16" s="1"/>
  <c r="L80" i="16" s="1"/>
  <c r="L81" i="16" s="1"/>
  <c r="L82" i="16" s="1"/>
  <c r="L83" i="16" s="1"/>
  <c r="L84" i="16" s="1"/>
  <c r="L85" i="16" s="1"/>
  <c r="L86" i="16" s="1"/>
  <c r="L87" i="16" s="1"/>
  <c r="L88" i="16" s="1"/>
  <c r="L89" i="16" s="1"/>
  <c r="L90" i="16" s="1"/>
  <c r="L91" i="16" s="1"/>
  <c r="L92" i="16" s="1"/>
  <c r="L93" i="16" s="1"/>
  <c r="L94" i="16" s="1"/>
  <c r="L95" i="16" s="1"/>
  <c r="L96" i="16" s="1"/>
  <c r="L97" i="16" s="1"/>
  <c r="L98" i="16" s="1"/>
  <c r="L41" i="16"/>
  <c r="L42" i="16" s="1"/>
  <c r="L43" i="16" s="1"/>
  <c r="L44" i="16" s="1"/>
  <c r="L45" i="16" s="1"/>
  <c r="L46" i="16" s="1"/>
  <c r="L47" i="16" s="1"/>
  <c r="L48" i="16" s="1"/>
  <c r="L49" i="16" s="1"/>
  <c r="L50" i="16" s="1"/>
  <c r="L51" i="16" s="1"/>
  <c r="L52" i="16" s="1"/>
  <c r="L53" i="16" s="1"/>
  <c r="L54" i="16" s="1"/>
  <c r="L55" i="16" s="1"/>
  <c r="L56" i="16" s="1"/>
  <c r="L57" i="16" s="1"/>
  <c r="L58" i="16" s="1"/>
  <c r="L59" i="16" s="1"/>
  <c r="L60" i="16" s="1"/>
  <c r="L61" i="16" s="1"/>
  <c r="L62" i="16" s="1"/>
  <c r="L5" i="16"/>
  <c r="L6" i="16" s="1"/>
  <c r="L7" i="16" s="1"/>
  <c r="L8" i="16" s="1"/>
  <c r="L9" i="16" s="1"/>
  <c r="L10" i="16" s="1"/>
  <c r="L11" i="16" s="1"/>
  <c r="L12" i="16" s="1"/>
  <c r="L13" i="16" s="1"/>
  <c r="L14" i="16" s="1"/>
  <c r="L15" i="16" s="1"/>
  <c r="L16" i="16" s="1"/>
  <c r="L17" i="16" s="1"/>
  <c r="L18" i="16" s="1"/>
  <c r="L19" i="16" s="1"/>
  <c r="L20" i="16" s="1"/>
  <c r="L21" i="16" s="1"/>
  <c r="L22" i="16" s="1"/>
  <c r="L23" i="16" s="1"/>
  <c r="L24" i="16" s="1"/>
  <c r="L25" i="16" s="1"/>
  <c r="L26" i="16" s="1"/>
  <c r="L27" i="16" s="1"/>
  <c r="L28" i="16" s="1"/>
  <c r="L29" i="16" s="1"/>
  <c r="L30" i="16" s="1"/>
  <c r="L31" i="16" s="1"/>
  <c r="L32" i="16" s="1"/>
  <c r="L33" i="16" s="1"/>
  <c r="L34" i="16" s="1"/>
  <c r="L35" i="16" s="1"/>
  <c r="L36" i="16" s="1"/>
  <c r="L37" i="16" s="1"/>
  <c r="L38" i="16" s="1"/>
  <c r="L67" i="14"/>
  <c r="L68" i="14" s="1"/>
  <c r="L69" i="14" s="1"/>
  <c r="L70" i="14" s="1"/>
  <c r="L71" i="14" s="1"/>
  <c r="L72" i="14" s="1"/>
  <c r="L73" i="14" s="1"/>
  <c r="L74" i="14" s="1"/>
  <c r="L75" i="14" s="1"/>
  <c r="L76" i="14" s="1"/>
  <c r="L77" i="14" s="1"/>
  <c r="L78" i="14" s="1"/>
  <c r="L79" i="14" s="1"/>
  <c r="L65" i="14" s="1"/>
  <c r="L80" i="14" s="1"/>
  <c r="L81" i="14" s="1"/>
  <c r="L82" i="14" s="1"/>
  <c r="L83" i="14" s="1"/>
  <c r="L84" i="14" s="1"/>
  <c r="L85" i="14" s="1"/>
  <c r="L39" i="14"/>
  <c r="L40" i="14" s="1"/>
  <c r="L41" i="14" s="1"/>
  <c r="L42" i="14" s="1"/>
  <c r="L43" i="14" s="1"/>
  <c r="L44" i="14" s="1"/>
  <c r="L45" i="14" s="1"/>
  <c r="L46" i="14" s="1"/>
  <c r="L47" i="14" s="1"/>
  <c r="L48" i="14" s="1"/>
  <c r="L50" i="14" s="1"/>
  <c r="L51" i="14" s="1"/>
  <c r="L52" i="14" s="1"/>
  <c r="L53" i="14" s="1"/>
  <c r="L54" i="14" s="1"/>
  <c r="L55" i="14" s="1"/>
  <c r="L56" i="14" s="1"/>
  <c r="L57" i="14" s="1"/>
  <c r="L58" i="14" s="1"/>
  <c r="L59" i="14" s="1"/>
  <c r="L60" i="14" s="1"/>
  <c r="L62" i="14" s="1"/>
  <c r="L63" i="14" s="1"/>
  <c r="L64" i="14" s="1"/>
  <c r="L4" i="14"/>
  <c r="L5" i="14" s="1"/>
  <c r="L6" i="14" s="1"/>
  <c r="L7" i="14" s="1"/>
  <c r="L8" i="14" s="1"/>
  <c r="L9" i="14" s="1"/>
  <c r="L10" i="14" s="1"/>
  <c r="L11" i="14" s="1"/>
  <c r="L12" i="14" s="1"/>
  <c r="L13" i="14" s="1"/>
  <c r="L14" i="14" s="1"/>
  <c r="L15" i="14" s="1"/>
  <c r="L16" i="14" s="1"/>
  <c r="L19" i="14" s="1"/>
  <c r="L20" i="14" s="1"/>
  <c r="L21" i="14" s="1"/>
  <c r="L22" i="14" s="1"/>
  <c r="L23" i="14" s="1"/>
  <c r="L24" i="14" s="1"/>
  <c r="L25" i="14" s="1"/>
  <c r="L26" i="14" s="1"/>
  <c r="L27" i="14" s="1"/>
  <c r="L28" i="14" s="1"/>
  <c r="L29" i="14" s="1"/>
  <c r="L30" i="14" s="1"/>
  <c r="L31" i="14" s="1"/>
  <c r="L32" i="14" s="1"/>
  <c r="L33" i="14" s="1"/>
  <c r="L34" i="14" s="1"/>
  <c r="L35" i="14" s="1"/>
  <c r="L36" i="14" s="1"/>
  <c r="L44" i="15"/>
  <c r="L45" i="15" s="1"/>
  <c r="L46" i="15" s="1"/>
  <c r="L47" i="15" s="1"/>
  <c r="L48" i="15" s="1"/>
  <c r="L49" i="15" s="1"/>
  <c r="L50" i="15" s="1"/>
  <c r="L51" i="15" s="1"/>
  <c r="L43" i="15"/>
  <c r="L21" i="15"/>
  <c r="L22" i="15" s="1"/>
  <c r="L23" i="15" s="1"/>
  <c r="L24" i="15" s="1"/>
  <c r="L25" i="15" s="1"/>
  <c r="L26" i="15" s="1"/>
  <c r="L27" i="15" s="1"/>
  <c r="L28" i="15" s="1"/>
  <c r="L29" i="15" s="1"/>
  <c r="L30" i="15" s="1"/>
  <c r="L31" i="15" s="1"/>
  <c r="L32" i="15" s="1"/>
  <c r="L33" i="15" s="1"/>
  <c r="L34" i="15" s="1"/>
  <c r="L35" i="15" s="1"/>
  <c r="L36" i="15" s="1"/>
  <c r="L37" i="15" s="1"/>
  <c r="L38" i="15" s="1"/>
  <c r="L39" i="15" s="1"/>
  <c r="L40" i="15" s="1"/>
  <c r="K73" i="7"/>
  <c r="K74" i="7" s="1"/>
  <c r="K75" i="7" s="1"/>
  <c r="K76" i="7" s="1"/>
  <c r="K77" i="7" s="1"/>
  <c r="K78" i="7" s="1"/>
  <c r="K79" i="7" s="1"/>
  <c r="K80" i="7" s="1"/>
  <c r="K81" i="7" s="1"/>
  <c r="K82" i="7" s="1"/>
  <c r="K83" i="7" s="1"/>
  <c r="K84" i="7" s="1"/>
  <c r="K85" i="7" s="1"/>
  <c r="K86" i="7" s="1"/>
  <c r="K87" i="7" s="1"/>
  <c r="K88" i="7" s="1"/>
  <c r="K89" i="7" s="1"/>
  <c r="K35" i="7"/>
  <c r="K36" i="7" s="1"/>
  <c r="K37" i="7" s="1"/>
  <c r="K38" i="7" s="1"/>
  <c r="K39" i="7" s="1"/>
  <c r="K40" i="7" s="1"/>
  <c r="K41" i="7" s="1"/>
  <c r="K42" i="7" s="1"/>
  <c r="K43" i="7" s="1"/>
  <c r="K44" i="7" s="1"/>
  <c r="K45" i="7" s="1"/>
  <c r="K46" i="7" s="1"/>
  <c r="K47" i="7" s="1"/>
  <c r="K48" i="7" s="1"/>
  <c r="K49" i="7" s="1"/>
  <c r="K50" i="7" s="1"/>
  <c r="K51" i="7" s="1"/>
  <c r="K52" i="7" s="1"/>
  <c r="K53" i="7" s="1"/>
  <c r="K54" i="7" s="1"/>
  <c r="K55" i="7" s="1"/>
  <c r="K56" i="7" s="1"/>
  <c r="K57" i="7" s="1"/>
  <c r="K58" i="7" s="1"/>
  <c r="K59" i="7" s="1"/>
  <c r="K60" i="7" s="1"/>
  <c r="K61" i="7" s="1"/>
  <c r="K62" i="7" s="1"/>
  <c r="K63" i="7" s="1"/>
  <c r="K64" i="7" s="1"/>
  <c r="K65" i="7" s="1"/>
  <c r="K66" i="7" s="1"/>
  <c r="K67" i="7" s="1"/>
  <c r="K68" i="7" s="1"/>
  <c r="K69" i="7" s="1"/>
  <c r="K70" i="7" s="1"/>
  <c r="L19" i="12"/>
  <c r="L20" i="12" s="1"/>
  <c r="L21" i="12" s="1"/>
  <c r="L22" i="12" s="1"/>
  <c r="L23" i="12" s="1"/>
  <c r="L24" i="12" s="1"/>
  <c r="L25" i="12" s="1"/>
  <c r="K9" i="11"/>
  <c r="K10" i="11" s="1"/>
  <c r="K11" i="11" s="1"/>
  <c r="K12" i="11" s="1"/>
  <c r="K13" i="11" s="1"/>
  <c r="K3" i="11"/>
  <c r="K4" i="11" s="1"/>
  <c r="K5" i="11" s="1"/>
  <c r="K6" i="11" s="1"/>
  <c r="K109" i="10"/>
  <c r="K110" i="10" s="1"/>
  <c r="K111" i="10" s="1"/>
  <c r="K112" i="10" s="1"/>
  <c r="K113" i="10" s="1"/>
  <c r="K114" i="10" s="1"/>
  <c r="K115" i="10" s="1"/>
  <c r="K116" i="10" s="1"/>
  <c r="K117" i="10" s="1"/>
  <c r="K118" i="10" s="1"/>
  <c r="K119" i="10" s="1"/>
  <c r="K120" i="10" s="1"/>
  <c r="K121" i="10" s="1"/>
  <c r="K122" i="10" s="1"/>
  <c r="K123" i="10" s="1"/>
  <c r="K124" i="10" s="1"/>
  <c r="K125" i="10" s="1"/>
  <c r="K126" i="10" s="1"/>
  <c r="K127" i="10" s="1"/>
  <c r="K128" i="10" s="1"/>
  <c r="K129" i="10" s="1"/>
  <c r="K130" i="10" s="1"/>
  <c r="K131" i="10" s="1"/>
  <c r="K132" i="10" s="1"/>
  <c r="K133" i="10" s="1"/>
  <c r="K134" i="10" s="1"/>
  <c r="K135" i="10" s="1"/>
  <c r="K136" i="10" s="1"/>
  <c r="K137" i="10" s="1"/>
  <c r="K138" i="10" s="1"/>
  <c r="K139" i="10" s="1"/>
  <c r="K74" i="10"/>
  <c r="K75" i="10" s="1"/>
  <c r="K76" i="10" s="1"/>
  <c r="K77" i="10" s="1"/>
  <c r="K78" i="10" s="1"/>
  <c r="K79" i="10" s="1"/>
  <c r="K80" i="10" s="1"/>
  <c r="K81" i="10" s="1"/>
  <c r="K82" i="10" s="1"/>
  <c r="K83" i="10" s="1"/>
  <c r="K84" i="10" s="1"/>
  <c r="K85" i="10" s="1"/>
  <c r="K86" i="10" s="1"/>
  <c r="K87" i="10" s="1"/>
  <c r="K88" i="10" s="1"/>
  <c r="K89" i="10" s="1"/>
  <c r="K90" i="10" s="1"/>
  <c r="K91" i="10" s="1"/>
  <c r="K92" i="10" s="1"/>
  <c r="K93" i="10" s="1"/>
  <c r="K94" i="10" s="1"/>
  <c r="K95" i="10" s="1"/>
  <c r="K96" i="10" s="1"/>
  <c r="K97" i="10" s="1"/>
  <c r="K98" i="10" s="1"/>
  <c r="K99" i="10" s="1"/>
  <c r="K100" i="10" s="1"/>
  <c r="K101" i="10" s="1"/>
  <c r="K102" i="10" s="1"/>
  <c r="K103" i="10" s="1"/>
  <c r="K104" i="10" s="1"/>
  <c r="K105" i="10" s="1"/>
  <c r="K106" i="10" s="1"/>
  <c r="K33" i="10"/>
  <c r="K34" i="10" s="1"/>
  <c r="K35" i="10" s="1"/>
  <c r="K36" i="10" s="1"/>
  <c r="K37" i="10" s="1"/>
  <c r="K38" i="10" s="1"/>
  <c r="K39" i="10" s="1"/>
  <c r="K40" i="10" s="1"/>
  <c r="K41" i="10" s="1"/>
  <c r="K42" i="10" s="1"/>
  <c r="K43" i="10" s="1"/>
  <c r="K44" i="10" s="1"/>
  <c r="K45" i="10" s="1"/>
  <c r="K46" i="10" s="1"/>
  <c r="K47" i="10" s="1"/>
  <c r="K48" i="10" s="1"/>
  <c r="K49" i="10" s="1"/>
  <c r="K50" i="10" s="1"/>
  <c r="K51" i="10" s="1"/>
  <c r="K52" i="10" s="1"/>
  <c r="K53" i="10" s="1"/>
  <c r="K54" i="10" s="1"/>
  <c r="K55" i="10" s="1"/>
  <c r="K56" i="10" s="1"/>
  <c r="K57" i="10" s="1"/>
  <c r="K58" i="10" s="1"/>
  <c r="K59" i="10" s="1"/>
  <c r="K60" i="10" s="1"/>
  <c r="K61" i="10" s="1"/>
  <c r="K62" i="10" s="1"/>
  <c r="K63" i="10" s="1"/>
  <c r="K64" i="10" s="1"/>
  <c r="K65" i="10" s="1"/>
  <c r="K66" i="10" s="1"/>
  <c r="K67" i="10" s="1"/>
  <c r="K68" i="10" s="1"/>
  <c r="K69" i="10" s="1"/>
  <c r="K70" i="10" s="1"/>
  <c r="K71" i="10" s="1"/>
  <c r="K3" i="10"/>
  <c r="K4" i="10" s="1"/>
  <c r="K5" i="10" s="1"/>
  <c r="K6" i="10" s="1"/>
  <c r="K7" i="10" s="1"/>
  <c r="K8" i="10" s="1"/>
  <c r="K9" i="10" s="1"/>
  <c r="K10" i="10" s="1"/>
  <c r="K11" i="10" s="1"/>
  <c r="K12" i="10" s="1"/>
  <c r="K13" i="10" s="1"/>
  <c r="K14" i="10" s="1"/>
  <c r="K15" i="10" s="1"/>
  <c r="K16" i="10" s="1"/>
  <c r="K17" i="10" s="1"/>
  <c r="K18" i="10" s="1"/>
  <c r="K19" i="10" s="1"/>
  <c r="K20" i="10" s="1"/>
  <c r="K21" i="10" s="1"/>
  <c r="K22" i="10" s="1"/>
  <c r="K23" i="10" s="1"/>
  <c r="K24" i="10" s="1"/>
  <c r="K25" i="10" s="1"/>
  <c r="K26" i="10" s="1"/>
  <c r="K27" i="10" s="1"/>
  <c r="K28" i="10" s="1"/>
  <c r="K29" i="10" s="1"/>
  <c r="K30" i="10" s="1"/>
  <c r="K16" i="9"/>
  <c r="K17" i="9" s="1"/>
  <c r="K18" i="9" s="1"/>
  <c r="K19" i="9" s="1"/>
  <c r="K20" i="9" s="1"/>
  <c r="K21" i="9" s="1"/>
  <c r="K22" i="9" s="1"/>
  <c r="K23" i="9" s="1"/>
  <c r="K24" i="9" s="1"/>
  <c r="K25" i="9" s="1"/>
  <c r="K26" i="9" s="1"/>
  <c r="K27" i="9" s="1"/>
  <c r="K28" i="9" s="1"/>
  <c r="K29" i="9" s="1"/>
  <c r="K30" i="9" s="1"/>
  <c r="K31" i="9" s="1"/>
  <c r="K32" i="9" s="1"/>
  <c r="K33" i="9" s="1"/>
  <c r="K34" i="9" s="1"/>
  <c r="K35" i="9" s="1"/>
  <c r="K36" i="9" s="1"/>
  <c r="K37" i="9" s="1"/>
  <c r="K15" i="9"/>
  <c r="K4" i="9"/>
  <c r="K5" i="9"/>
  <c r="K6" i="9" s="1"/>
  <c r="K7" i="9" s="1"/>
  <c r="K8" i="9" s="1"/>
  <c r="K9" i="9" s="1"/>
  <c r="K10" i="9" s="1"/>
  <c r="K11" i="9" s="1"/>
  <c r="K12" i="9" s="1"/>
  <c r="K3" i="9"/>
  <c r="K58" i="9"/>
  <c r="K59" i="9" s="1"/>
  <c r="K60" i="9" s="1"/>
  <c r="K61" i="9" s="1"/>
  <c r="K62" i="9" s="1"/>
  <c r="K63" i="9" s="1"/>
  <c r="K64" i="9" s="1"/>
  <c r="K65" i="9" s="1"/>
  <c r="K66" i="9" s="1"/>
  <c r="K67" i="9" s="1"/>
  <c r="K41" i="9"/>
  <c r="K42" i="9" s="1"/>
  <c r="K43" i="9" s="1"/>
  <c r="K44" i="9" s="1"/>
  <c r="K45" i="9" s="1"/>
  <c r="K46" i="9" s="1"/>
  <c r="K47" i="9" s="1"/>
  <c r="K48" i="9" s="1"/>
  <c r="K49" i="9" s="1"/>
  <c r="K50" i="9" s="1"/>
  <c r="K51" i="9" s="1"/>
  <c r="K52" i="9" s="1"/>
  <c r="K53" i="9" s="1"/>
  <c r="K54" i="9" s="1"/>
  <c r="K55" i="9" s="1"/>
  <c r="K25" i="8"/>
  <c r="K26" i="8" s="1"/>
  <c r="K27" i="8" s="1"/>
  <c r="K28" i="8" s="1"/>
  <c r="K29" i="8" s="1"/>
  <c r="K30" i="8" s="1"/>
  <c r="K31" i="8" s="1"/>
  <c r="K4" i="8"/>
  <c r="K5" i="8" s="1"/>
  <c r="K6" i="8" s="1"/>
  <c r="K7" i="8" s="1"/>
  <c r="K3" i="8"/>
  <c r="K3" i="7"/>
  <c r="K4" i="7" s="1"/>
  <c r="K5" i="7" s="1"/>
  <c r="K6" i="7" s="1"/>
  <c r="K7" i="7" s="1"/>
  <c r="K8" i="7" s="1"/>
  <c r="K9" i="7" s="1"/>
  <c r="K10" i="7" s="1"/>
  <c r="K11" i="7" s="1"/>
  <c r="K12" i="7" s="1"/>
  <c r="K13" i="7" s="1"/>
  <c r="K14" i="7" s="1"/>
  <c r="K15" i="7" s="1"/>
  <c r="K16" i="7" s="1"/>
  <c r="K17" i="7" s="1"/>
  <c r="K18" i="7" s="1"/>
  <c r="K19" i="7" s="1"/>
  <c r="K20" i="7" s="1"/>
  <c r="K21" i="7" s="1"/>
  <c r="K22" i="7" s="1"/>
  <c r="K23" i="7" s="1"/>
  <c r="K24" i="7" s="1"/>
  <c r="K25" i="7" s="1"/>
  <c r="K26" i="7" s="1"/>
  <c r="K27" i="7" s="1"/>
  <c r="K28" i="7" s="1"/>
  <c r="K29" i="7" s="1"/>
  <c r="K30" i="7" s="1"/>
  <c r="K31" i="7" s="1"/>
  <c r="K32" i="7" s="1"/>
  <c r="L26" i="6"/>
  <c r="L27" i="6" s="1"/>
  <c r="L28" i="6" s="1"/>
  <c r="L29" i="6" s="1"/>
  <c r="L30" i="6" s="1"/>
  <c r="L31" i="6" s="1"/>
  <c r="L32" i="6" s="1"/>
  <c r="L33" i="6" s="1"/>
  <c r="L34" i="6" s="1"/>
  <c r="L35" i="6" s="1"/>
  <c r="L36" i="6" s="1"/>
  <c r="L37" i="6" s="1"/>
  <c r="L38" i="6" s="1"/>
  <c r="L16" i="6"/>
  <c r="L17" i="6" s="1"/>
  <c r="L18" i="6" s="1"/>
  <c r="L19" i="6" s="1"/>
  <c r="L20" i="6" s="1"/>
  <c r="L21" i="6" s="1"/>
  <c r="L22" i="6" s="1"/>
  <c r="L23" i="6" s="1"/>
  <c r="K28" i="5"/>
  <c r="K29" i="5" s="1"/>
  <c r="K30" i="5" s="1"/>
  <c r="K31" i="5" s="1"/>
  <c r="K144" i="4"/>
  <c r="K145" i="4" s="1"/>
  <c r="K146" i="4" s="1"/>
  <c r="K147" i="4" s="1"/>
  <c r="K148" i="4" s="1"/>
  <c r="K149" i="4" s="1"/>
  <c r="K150" i="4" s="1"/>
  <c r="K151" i="4" s="1"/>
  <c r="K152" i="4" s="1"/>
  <c r="K153" i="4" s="1"/>
  <c r="K154" i="4" s="1"/>
  <c r="K155" i="4" s="1"/>
  <c r="K156" i="4" s="1"/>
  <c r="K157" i="4" s="1"/>
  <c r="K158" i="4" s="1"/>
  <c r="K159" i="4" s="1"/>
  <c r="K160" i="4" s="1"/>
  <c r="K161" i="4" s="1"/>
  <c r="K162" i="4" s="1"/>
  <c r="K163" i="4" s="1"/>
  <c r="K164" i="4" s="1"/>
  <c r="K165" i="4" s="1"/>
  <c r="K166" i="4" s="1"/>
  <c r="K167" i="4" s="1"/>
  <c r="K168" i="4" s="1"/>
  <c r="K169" i="4" s="1"/>
  <c r="K170" i="4" s="1"/>
  <c r="K171" i="4" s="1"/>
  <c r="K172" i="4" s="1"/>
  <c r="K173" i="4" s="1"/>
  <c r="K174" i="4" s="1"/>
  <c r="K175" i="4" s="1"/>
  <c r="K176" i="4" s="1"/>
  <c r="K177" i="4" s="1"/>
  <c r="K178" i="4" s="1"/>
  <c r="K89" i="4"/>
  <c r="K90" i="4" s="1"/>
  <c r="K91" i="4" s="1"/>
  <c r="K92" i="4" s="1"/>
  <c r="K93" i="4" s="1"/>
  <c r="K94" i="4" s="1"/>
  <c r="K95" i="4" s="1"/>
  <c r="K96" i="4" s="1"/>
  <c r="K97" i="4" s="1"/>
  <c r="K98" i="4" s="1"/>
  <c r="K99" i="4" s="1"/>
  <c r="K100" i="4" s="1"/>
  <c r="K101" i="4" s="1"/>
  <c r="K102" i="4" s="1"/>
  <c r="K103" i="4" s="1"/>
  <c r="K104" i="4" s="1"/>
  <c r="K105" i="4" s="1"/>
  <c r="K106" i="4" s="1"/>
  <c r="K107" i="4" s="1"/>
  <c r="K108" i="4" s="1"/>
  <c r="K109" i="4" s="1"/>
  <c r="K110" i="4" s="1"/>
  <c r="K111" i="4" s="1"/>
  <c r="K112" i="4" s="1"/>
  <c r="K113" i="4" s="1"/>
  <c r="K114" i="4" s="1"/>
  <c r="K115" i="4" s="1"/>
  <c r="K116" i="4" s="1"/>
  <c r="K117" i="4" s="1"/>
  <c r="K118" i="4" s="1"/>
  <c r="K119" i="4" s="1"/>
  <c r="K120" i="4" s="1"/>
  <c r="K121" i="4" s="1"/>
  <c r="K122" i="4" s="1"/>
  <c r="K123" i="4" s="1"/>
  <c r="K124" i="4" s="1"/>
  <c r="K125" i="4" s="1"/>
  <c r="K126" i="4" s="1"/>
  <c r="K127" i="4" s="1"/>
  <c r="K128" i="4" s="1"/>
  <c r="K129" i="4" s="1"/>
  <c r="K130" i="4" s="1"/>
  <c r="K131" i="4" s="1"/>
  <c r="K132" i="4" s="1"/>
  <c r="K133" i="4" s="1"/>
  <c r="K134" i="4" s="1"/>
  <c r="K135" i="4" s="1"/>
  <c r="K136" i="4" s="1"/>
  <c r="K137" i="4" s="1"/>
  <c r="K138" i="4" s="1"/>
  <c r="K139" i="4" s="1"/>
  <c r="K140" i="4" s="1"/>
  <c r="K141" i="4" s="1"/>
  <c r="K88" i="4"/>
  <c r="K46" i="4"/>
  <c r="K47" i="4" s="1"/>
  <c r="K48" i="4" s="1"/>
  <c r="K49" i="4" s="1"/>
  <c r="K50" i="4" s="1"/>
  <c r="K51" i="4" s="1"/>
  <c r="K52" i="4" s="1"/>
  <c r="K53" i="4" s="1"/>
  <c r="K54" i="4" s="1"/>
  <c r="K55" i="4" s="1"/>
  <c r="K56" i="4" s="1"/>
  <c r="K57" i="4" s="1"/>
  <c r="K58" i="4" s="1"/>
  <c r="K59" i="4" s="1"/>
  <c r="K60" i="4" s="1"/>
  <c r="K61" i="4" s="1"/>
  <c r="K62" i="4" s="1"/>
  <c r="K63" i="4" s="1"/>
  <c r="K64" i="4" s="1"/>
  <c r="K65" i="4" s="1"/>
  <c r="K66" i="4" s="1"/>
  <c r="K67" i="4" s="1"/>
  <c r="K68" i="4" s="1"/>
  <c r="K69" i="4" s="1"/>
  <c r="K70" i="4" s="1"/>
  <c r="K71" i="4" s="1"/>
  <c r="K72" i="4" s="1"/>
  <c r="K73" i="4" s="1"/>
  <c r="K74" i="4" s="1"/>
  <c r="K75" i="4" s="1"/>
  <c r="K76" i="4" s="1"/>
  <c r="K77" i="4" s="1"/>
  <c r="K78" i="4" s="1"/>
  <c r="K79" i="4" s="1"/>
  <c r="K80" i="4" s="1"/>
  <c r="K81" i="4" s="1"/>
  <c r="K82" i="4" s="1"/>
  <c r="K83" i="4" s="1"/>
  <c r="K84" i="4" s="1"/>
  <c r="K85" i="4" s="1"/>
  <c r="K3" i="4"/>
  <c r="K4" i="4" s="1"/>
  <c r="K5" i="4" s="1"/>
  <c r="K6" i="4" s="1"/>
  <c r="K7" i="4" s="1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K35" i="4" s="1"/>
  <c r="K36" i="4" s="1"/>
  <c r="K37" i="4" s="1"/>
  <c r="K38" i="4" s="1"/>
  <c r="K39" i="4" s="1"/>
  <c r="K40" i="4" s="1"/>
  <c r="K41" i="4" s="1"/>
  <c r="K42" i="4" s="1"/>
  <c r="K43" i="4" s="1"/>
  <c r="V20" i="3"/>
  <c r="T20" i="3"/>
  <c r="R20" i="3"/>
  <c r="P20" i="3"/>
  <c r="J20" i="3"/>
  <c r="N20" i="3" s="1"/>
  <c r="I20" i="3"/>
  <c r="H20" i="3"/>
  <c r="G20" i="3"/>
  <c r="F20" i="3"/>
  <c r="P19" i="3"/>
  <c r="J19" i="3"/>
  <c r="N19" i="3" s="1"/>
  <c r="I19" i="3"/>
  <c r="H19" i="3"/>
  <c r="G19" i="3"/>
  <c r="F19" i="3"/>
  <c r="L14" i="3"/>
  <c r="K42" i="17"/>
  <c r="J42" i="17"/>
  <c r="I42" i="17"/>
  <c r="H42" i="17"/>
  <c r="G42" i="17"/>
  <c r="K11" i="17"/>
  <c r="J11" i="17"/>
  <c r="I11" i="17"/>
  <c r="H11" i="17"/>
  <c r="G11" i="17"/>
  <c r="K30" i="17"/>
  <c r="J30" i="17"/>
  <c r="I30" i="17"/>
  <c r="H30" i="17"/>
  <c r="G30" i="17"/>
  <c r="K31" i="17"/>
  <c r="J31" i="17"/>
  <c r="I31" i="17"/>
  <c r="H31" i="17"/>
  <c r="G31" i="17"/>
  <c r="K57" i="17"/>
  <c r="J57" i="17"/>
  <c r="I57" i="17"/>
  <c r="H57" i="17"/>
  <c r="G57" i="17"/>
  <c r="K58" i="17"/>
  <c r="J58" i="17"/>
  <c r="I58" i="17"/>
  <c r="H58" i="17"/>
  <c r="G58" i="17"/>
  <c r="K20" i="17"/>
  <c r="J20" i="17"/>
  <c r="I20" i="17"/>
  <c r="H20" i="17"/>
  <c r="G20" i="17"/>
  <c r="K19" i="17"/>
  <c r="J19" i="17"/>
  <c r="I19" i="17"/>
  <c r="H19" i="17"/>
  <c r="G19" i="17"/>
  <c r="K46" i="17"/>
  <c r="J46" i="17"/>
  <c r="I46" i="17"/>
  <c r="H46" i="17"/>
  <c r="G46" i="17"/>
  <c r="K17" i="17"/>
  <c r="J17" i="17"/>
  <c r="I17" i="17"/>
  <c r="H17" i="17"/>
  <c r="G17" i="17"/>
  <c r="K4" i="17"/>
  <c r="J4" i="17"/>
  <c r="I4" i="17"/>
  <c r="H4" i="17"/>
  <c r="G4" i="17"/>
  <c r="K14" i="17"/>
  <c r="J14" i="17"/>
  <c r="I14" i="17"/>
  <c r="H14" i="17"/>
  <c r="G14" i="17"/>
  <c r="K60" i="17"/>
  <c r="J60" i="17"/>
  <c r="I60" i="17"/>
  <c r="H60" i="17"/>
  <c r="G60" i="17"/>
  <c r="K8" i="17"/>
  <c r="J8" i="17"/>
  <c r="I8" i="17"/>
  <c r="H8" i="17"/>
  <c r="G8" i="17"/>
  <c r="K23" i="17"/>
  <c r="J23" i="17"/>
  <c r="I23" i="17"/>
  <c r="H23" i="17"/>
  <c r="G23" i="17"/>
  <c r="K16" i="17"/>
  <c r="J16" i="17"/>
  <c r="I16" i="17"/>
  <c r="H16" i="17"/>
  <c r="G16" i="17"/>
  <c r="K53" i="17"/>
  <c r="J53" i="17"/>
  <c r="I53" i="17"/>
  <c r="H53" i="17"/>
  <c r="G53" i="17"/>
  <c r="K40" i="17"/>
  <c r="J40" i="17"/>
  <c r="I40" i="17"/>
  <c r="H40" i="17"/>
  <c r="G40" i="17"/>
  <c r="K39" i="17"/>
  <c r="J39" i="17"/>
  <c r="I39" i="17"/>
  <c r="H39" i="17"/>
  <c r="G39" i="17"/>
  <c r="K52" i="17"/>
  <c r="J52" i="17"/>
  <c r="I52" i="17"/>
  <c r="H52" i="17"/>
  <c r="G52" i="17"/>
  <c r="K59" i="17"/>
  <c r="J59" i="17"/>
  <c r="I59" i="17"/>
  <c r="H59" i="17"/>
  <c r="G59" i="17"/>
  <c r="K56" i="17"/>
  <c r="J56" i="17"/>
  <c r="I56" i="17"/>
  <c r="H56" i="17"/>
  <c r="G56" i="17"/>
  <c r="K12" i="17"/>
  <c r="J12" i="17"/>
  <c r="I12" i="17"/>
  <c r="H12" i="17"/>
  <c r="G12" i="17"/>
  <c r="K7" i="17"/>
  <c r="J7" i="17"/>
  <c r="I7" i="17"/>
  <c r="H7" i="17"/>
  <c r="G7" i="17"/>
  <c r="K45" i="17"/>
  <c r="J45" i="17"/>
  <c r="I45" i="17"/>
  <c r="H45" i="17"/>
  <c r="G45" i="17"/>
  <c r="K25" i="17"/>
  <c r="J25" i="17"/>
  <c r="I25" i="17"/>
  <c r="H25" i="17"/>
  <c r="G25" i="17"/>
  <c r="K47" i="17"/>
  <c r="J47" i="17"/>
  <c r="I47" i="17"/>
  <c r="H47" i="17"/>
  <c r="G47" i="17"/>
  <c r="K26" i="17"/>
  <c r="J26" i="17"/>
  <c r="I26" i="17"/>
  <c r="H26" i="17"/>
  <c r="G26" i="17"/>
  <c r="K33" i="17"/>
  <c r="J33" i="17"/>
  <c r="I33" i="17"/>
  <c r="H33" i="17"/>
  <c r="G33" i="17"/>
  <c r="K9" i="17"/>
  <c r="J9" i="17"/>
  <c r="I9" i="17"/>
  <c r="H9" i="17"/>
  <c r="G9" i="17"/>
  <c r="K34" i="17"/>
  <c r="J34" i="17"/>
  <c r="I34" i="17"/>
  <c r="H34" i="17"/>
  <c r="G34" i="17"/>
  <c r="K55" i="17"/>
  <c r="J55" i="17"/>
  <c r="I55" i="17"/>
  <c r="H55" i="17"/>
  <c r="G55" i="17"/>
  <c r="K43" i="17"/>
  <c r="J43" i="17"/>
  <c r="I43" i="17"/>
  <c r="H43" i="17"/>
  <c r="G43" i="17"/>
  <c r="K27" i="17"/>
  <c r="J27" i="17"/>
  <c r="I27" i="17"/>
  <c r="H27" i="17"/>
  <c r="G27" i="17"/>
  <c r="K24" i="17"/>
  <c r="J24" i="17"/>
  <c r="I24" i="17"/>
  <c r="H24" i="17"/>
  <c r="G24" i="17"/>
  <c r="K22" i="17"/>
  <c r="J22" i="17"/>
  <c r="I22" i="17"/>
  <c r="H22" i="17"/>
  <c r="G22" i="17"/>
  <c r="K32" i="17"/>
  <c r="J32" i="17"/>
  <c r="I32" i="17"/>
  <c r="H32" i="17"/>
  <c r="G32" i="17"/>
  <c r="K15" i="17"/>
  <c r="J15" i="17"/>
  <c r="I15" i="17"/>
  <c r="H15" i="17"/>
  <c r="G15" i="17"/>
  <c r="K5" i="17"/>
  <c r="J5" i="17"/>
  <c r="I5" i="17"/>
  <c r="H5" i="17"/>
  <c r="G5" i="17"/>
  <c r="K6" i="17"/>
  <c r="J6" i="17"/>
  <c r="I6" i="17"/>
  <c r="H6" i="17"/>
  <c r="G6" i="17"/>
  <c r="K64" i="17"/>
  <c r="J64" i="17"/>
  <c r="I64" i="17"/>
  <c r="H64" i="17"/>
  <c r="G64" i="17"/>
  <c r="K29" i="17"/>
  <c r="J29" i="17"/>
  <c r="I29" i="17"/>
  <c r="H29" i="17"/>
  <c r="G29" i="17"/>
  <c r="K13" i="17"/>
  <c r="J13" i="17"/>
  <c r="I13" i="17"/>
  <c r="H13" i="17"/>
  <c r="G13" i="17"/>
  <c r="K21" i="17"/>
  <c r="J21" i="17"/>
  <c r="I21" i="17"/>
  <c r="H21" i="17"/>
  <c r="G21" i="17"/>
  <c r="K28" i="17"/>
  <c r="J28" i="17"/>
  <c r="I28" i="17"/>
  <c r="H28" i="17"/>
  <c r="G28" i="17"/>
  <c r="K37" i="17"/>
  <c r="J37" i="17"/>
  <c r="I37" i="17"/>
  <c r="H37" i="17"/>
  <c r="G37" i="17"/>
  <c r="K35" i="17"/>
  <c r="J35" i="17"/>
  <c r="I35" i="17"/>
  <c r="H35" i="17"/>
  <c r="G35" i="17"/>
  <c r="K36" i="17"/>
  <c r="J36" i="17"/>
  <c r="I36" i="17"/>
  <c r="H36" i="17"/>
  <c r="G36" i="17"/>
  <c r="K49" i="17"/>
  <c r="J49" i="17"/>
  <c r="I49" i="17"/>
  <c r="H49" i="17"/>
  <c r="G49" i="17"/>
  <c r="K48" i="17"/>
  <c r="J48" i="17"/>
  <c r="I48" i="17"/>
  <c r="H48" i="17"/>
  <c r="G48" i="17"/>
  <c r="K54" i="17"/>
  <c r="J54" i="17"/>
  <c r="I54" i="17"/>
  <c r="H54" i="17"/>
  <c r="G54" i="17"/>
  <c r="K61" i="17"/>
  <c r="J61" i="17"/>
  <c r="I61" i="17"/>
  <c r="H61" i="17"/>
  <c r="G61" i="17"/>
  <c r="K63" i="17"/>
  <c r="J63" i="17"/>
  <c r="I63" i="17"/>
  <c r="H63" i="17"/>
  <c r="G63" i="17"/>
  <c r="K62" i="17"/>
  <c r="J62" i="17"/>
  <c r="I62" i="17"/>
  <c r="H62" i="17"/>
  <c r="G62" i="17"/>
  <c r="K50" i="17"/>
  <c r="J50" i="17"/>
  <c r="I50" i="17"/>
  <c r="H50" i="17"/>
  <c r="G50" i="17"/>
  <c r="K44" i="17"/>
  <c r="J44" i="17"/>
  <c r="I44" i="17"/>
  <c r="H44" i="17"/>
  <c r="G44" i="17"/>
  <c r="K41" i="17"/>
  <c r="J41" i="17"/>
  <c r="I41" i="17"/>
  <c r="H41" i="17"/>
  <c r="G41" i="17"/>
  <c r="K51" i="17"/>
  <c r="J51" i="17"/>
  <c r="I51" i="17"/>
  <c r="H51" i="17"/>
  <c r="G51" i="17"/>
  <c r="K18" i="17"/>
  <c r="J18" i="17"/>
  <c r="I18" i="17"/>
  <c r="H18" i="17"/>
  <c r="G18" i="17"/>
  <c r="K10" i="17"/>
  <c r="J10" i="17"/>
  <c r="I10" i="17"/>
  <c r="H10" i="17"/>
  <c r="G10" i="17"/>
  <c r="K3" i="17"/>
  <c r="J3" i="17"/>
  <c r="I3" i="17"/>
  <c r="H3" i="17"/>
  <c r="G3" i="17"/>
  <c r="X219" i="16"/>
  <c r="V219" i="16"/>
  <c r="U219" i="16"/>
  <c r="T219" i="16"/>
  <c r="S219" i="16"/>
  <c r="R219" i="16"/>
  <c r="Q219" i="16"/>
  <c r="P219" i="16"/>
  <c r="O219" i="16"/>
  <c r="N219" i="16"/>
  <c r="M219" i="16"/>
  <c r="L219" i="16"/>
  <c r="K219" i="16"/>
  <c r="J219" i="16"/>
  <c r="I219" i="16"/>
  <c r="H219" i="16"/>
  <c r="G219" i="16"/>
  <c r="F219" i="16"/>
  <c r="E219" i="16"/>
  <c r="D219" i="16"/>
  <c r="C219" i="16"/>
  <c r="B219" i="16"/>
  <c r="X217" i="16"/>
  <c r="X221" i="16" s="1"/>
  <c r="V217" i="16"/>
  <c r="V221" i="16" s="1"/>
  <c r="U217" i="16"/>
  <c r="U221" i="16" s="1"/>
  <c r="T217" i="16"/>
  <c r="T221" i="16" s="1"/>
  <c r="S217" i="16"/>
  <c r="S221" i="16" s="1"/>
  <c r="R217" i="16"/>
  <c r="R221" i="16" s="1"/>
  <c r="Q217" i="16"/>
  <c r="Q221" i="16" s="1"/>
  <c r="P217" i="16"/>
  <c r="P221" i="16" s="1"/>
  <c r="O217" i="16"/>
  <c r="O221" i="16" s="1"/>
  <c r="N217" i="16"/>
  <c r="N221" i="16" s="1"/>
  <c r="M217" i="16"/>
  <c r="M221" i="16" s="1"/>
  <c r="L217" i="16"/>
  <c r="L221" i="16" s="1"/>
  <c r="K217" i="16"/>
  <c r="K221" i="16" s="1"/>
  <c r="J217" i="16"/>
  <c r="J221" i="16" s="1"/>
  <c r="I217" i="16"/>
  <c r="I221" i="16" s="1"/>
  <c r="H217" i="16"/>
  <c r="H221" i="16" s="1"/>
  <c r="G217" i="16"/>
  <c r="G221" i="16" s="1"/>
  <c r="F217" i="16"/>
  <c r="F221" i="16" s="1"/>
  <c r="E217" i="16"/>
  <c r="E221" i="16" s="1"/>
  <c r="D217" i="16"/>
  <c r="D221" i="16" s="1"/>
  <c r="C217" i="16"/>
  <c r="C221" i="16" s="1"/>
  <c r="B217" i="16"/>
  <c r="B221" i="16" s="1"/>
  <c r="K78" i="16"/>
  <c r="J78" i="16"/>
  <c r="I78" i="16"/>
  <c r="H78" i="16"/>
  <c r="G78" i="16"/>
  <c r="K85" i="16"/>
  <c r="J85" i="16"/>
  <c r="I85" i="16"/>
  <c r="H85" i="16"/>
  <c r="G85" i="16"/>
  <c r="K94" i="16"/>
  <c r="J94" i="16"/>
  <c r="I94" i="16"/>
  <c r="H94" i="16"/>
  <c r="G94" i="16"/>
  <c r="K71" i="16"/>
  <c r="J71" i="16"/>
  <c r="I71" i="16"/>
  <c r="H71" i="16"/>
  <c r="G71" i="16"/>
  <c r="K68" i="16"/>
  <c r="J68" i="16"/>
  <c r="I68" i="16"/>
  <c r="H68" i="16"/>
  <c r="G68" i="16"/>
  <c r="K72" i="16"/>
  <c r="J72" i="16"/>
  <c r="I72" i="16"/>
  <c r="H72" i="16"/>
  <c r="G72" i="16"/>
  <c r="K84" i="16"/>
  <c r="J84" i="16"/>
  <c r="I84" i="16"/>
  <c r="H84" i="16"/>
  <c r="G84" i="16"/>
  <c r="K123" i="16"/>
  <c r="J123" i="16"/>
  <c r="I123" i="16"/>
  <c r="H123" i="16"/>
  <c r="G123" i="16"/>
  <c r="K116" i="16"/>
  <c r="J116" i="16"/>
  <c r="I116" i="16"/>
  <c r="H116" i="16"/>
  <c r="G116" i="16"/>
  <c r="K90" i="16"/>
  <c r="J90" i="16"/>
  <c r="I90" i="16"/>
  <c r="H90" i="16"/>
  <c r="G90" i="16"/>
  <c r="K80" i="16"/>
  <c r="J80" i="16"/>
  <c r="I80" i="16"/>
  <c r="H80" i="16"/>
  <c r="G80" i="16"/>
  <c r="K109" i="16"/>
  <c r="J109" i="16"/>
  <c r="I109" i="16"/>
  <c r="H109" i="16"/>
  <c r="G109" i="16"/>
  <c r="K119" i="16"/>
  <c r="J119" i="16"/>
  <c r="I119" i="16"/>
  <c r="H119" i="16"/>
  <c r="G119" i="16"/>
  <c r="K93" i="16"/>
  <c r="J93" i="16"/>
  <c r="I93" i="16"/>
  <c r="H93" i="16"/>
  <c r="G93" i="16"/>
  <c r="K122" i="16"/>
  <c r="J122" i="16"/>
  <c r="I122" i="16"/>
  <c r="H122" i="16"/>
  <c r="G122" i="16"/>
  <c r="K100" i="16"/>
  <c r="J100" i="16"/>
  <c r="I100" i="16"/>
  <c r="H100" i="16"/>
  <c r="G100" i="16"/>
  <c r="K104" i="16"/>
  <c r="J104" i="16"/>
  <c r="I104" i="16"/>
  <c r="H104" i="16"/>
  <c r="G104" i="16"/>
  <c r="K124" i="16"/>
  <c r="J124" i="16"/>
  <c r="I124" i="16"/>
  <c r="H124" i="16"/>
  <c r="G124" i="16"/>
  <c r="K118" i="16"/>
  <c r="J118" i="16"/>
  <c r="I118" i="16"/>
  <c r="H118" i="16"/>
  <c r="G118" i="16"/>
  <c r="K110" i="16"/>
  <c r="J110" i="16"/>
  <c r="I110" i="16"/>
  <c r="H110" i="16"/>
  <c r="G110" i="16"/>
  <c r="K115" i="16"/>
  <c r="J115" i="16"/>
  <c r="I115" i="16"/>
  <c r="H115" i="16"/>
  <c r="G115" i="16"/>
  <c r="K127" i="16"/>
  <c r="J127" i="16"/>
  <c r="I127" i="16"/>
  <c r="H127" i="16"/>
  <c r="G127" i="16"/>
  <c r="K75" i="16"/>
  <c r="J75" i="16"/>
  <c r="I75" i="16"/>
  <c r="H75" i="16"/>
  <c r="G75" i="16"/>
  <c r="K81" i="16"/>
  <c r="J81" i="16"/>
  <c r="I81" i="16"/>
  <c r="H81" i="16"/>
  <c r="G81" i="16"/>
  <c r="K76" i="16"/>
  <c r="J76" i="16"/>
  <c r="I76" i="16"/>
  <c r="H76" i="16"/>
  <c r="G76" i="16"/>
  <c r="K125" i="16"/>
  <c r="J125" i="16"/>
  <c r="I125" i="16"/>
  <c r="H125" i="16"/>
  <c r="G125" i="16"/>
  <c r="K96" i="16"/>
  <c r="J96" i="16"/>
  <c r="I96" i="16"/>
  <c r="H96" i="16"/>
  <c r="G96" i="16"/>
  <c r="K106" i="16"/>
  <c r="J106" i="16"/>
  <c r="I106" i="16"/>
  <c r="H106" i="16"/>
  <c r="G106" i="16"/>
  <c r="K112" i="16"/>
  <c r="J112" i="16"/>
  <c r="I112" i="16"/>
  <c r="H112" i="16"/>
  <c r="G112" i="16"/>
  <c r="K120" i="16"/>
  <c r="J120" i="16"/>
  <c r="I120" i="16"/>
  <c r="H120" i="16"/>
  <c r="G120" i="16"/>
  <c r="K102" i="16"/>
  <c r="J102" i="16"/>
  <c r="I102" i="16"/>
  <c r="H102" i="16"/>
  <c r="G102" i="16"/>
  <c r="K43" i="16"/>
  <c r="J43" i="16"/>
  <c r="I43" i="16"/>
  <c r="H43" i="16"/>
  <c r="G43" i="16"/>
  <c r="K86" i="16"/>
  <c r="J86" i="16"/>
  <c r="I86" i="16"/>
  <c r="H86" i="16"/>
  <c r="G86" i="16"/>
  <c r="K126" i="16"/>
  <c r="J126" i="16"/>
  <c r="I126" i="16"/>
  <c r="H126" i="16"/>
  <c r="G126" i="16"/>
  <c r="K87" i="16"/>
  <c r="J87" i="16"/>
  <c r="I87" i="16"/>
  <c r="H87" i="16"/>
  <c r="G87" i="16"/>
  <c r="K103" i="16"/>
  <c r="J103" i="16"/>
  <c r="I103" i="16"/>
  <c r="H103" i="16"/>
  <c r="G103" i="16"/>
  <c r="K88" i="16"/>
  <c r="J88" i="16"/>
  <c r="I88" i="16"/>
  <c r="H88" i="16"/>
  <c r="G88" i="16"/>
  <c r="K98" i="16"/>
  <c r="J98" i="16"/>
  <c r="I98" i="16"/>
  <c r="H98" i="16"/>
  <c r="G98" i="16"/>
  <c r="K77" i="16"/>
  <c r="J77" i="16"/>
  <c r="I77" i="16"/>
  <c r="H77" i="16"/>
  <c r="G77" i="16"/>
  <c r="K89" i="16"/>
  <c r="J89" i="16"/>
  <c r="I89" i="16"/>
  <c r="H89" i="16"/>
  <c r="G89" i="16"/>
  <c r="K91" i="16"/>
  <c r="J91" i="16"/>
  <c r="I91" i="16"/>
  <c r="H91" i="16"/>
  <c r="G91" i="16"/>
  <c r="K113" i="16"/>
  <c r="J113" i="16"/>
  <c r="I113" i="16"/>
  <c r="H113" i="16"/>
  <c r="G113" i="16"/>
  <c r="K105" i="16"/>
  <c r="J105" i="16"/>
  <c r="I105" i="16"/>
  <c r="H105" i="16"/>
  <c r="G105" i="16"/>
  <c r="K114" i="16"/>
  <c r="J114" i="16"/>
  <c r="I114" i="16"/>
  <c r="H114" i="16"/>
  <c r="G114" i="16"/>
  <c r="K111" i="16"/>
  <c r="J111" i="16"/>
  <c r="I111" i="16"/>
  <c r="H111" i="16"/>
  <c r="G111" i="16"/>
  <c r="K117" i="16"/>
  <c r="J117" i="16"/>
  <c r="I117" i="16"/>
  <c r="H117" i="16"/>
  <c r="G117" i="16"/>
  <c r="K108" i="16"/>
  <c r="J108" i="16"/>
  <c r="I108" i="16"/>
  <c r="H108" i="16"/>
  <c r="G108" i="16"/>
  <c r="K74" i="16"/>
  <c r="J74" i="16"/>
  <c r="I74" i="16"/>
  <c r="H74" i="16"/>
  <c r="G74" i="16"/>
  <c r="K79" i="16"/>
  <c r="J79" i="16"/>
  <c r="I79" i="16"/>
  <c r="H79" i="16"/>
  <c r="G79" i="16"/>
  <c r="K83" i="16"/>
  <c r="J83" i="16"/>
  <c r="I83" i="16"/>
  <c r="H83" i="16"/>
  <c r="G83" i="16"/>
  <c r="K69" i="16"/>
  <c r="J69" i="16"/>
  <c r="I69" i="16"/>
  <c r="H69" i="16"/>
  <c r="G69" i="16"/>
  <c r="K67" i="16"/>
  <c r="J67" i="16"/>
  <c r="I67" i="16"/>
  <c r="H67" i="16"/>
  <c r="G67" i="16"/>
  <c r="K101" i="16"/>
  <c r="J101" i="16"/>
  <c r="I101" i="16"/>
  <c r="H101" i="16"/>
  <c r="G101" i="16"/>
  <c r="K82" i="16"/>
  <c r="J82" i="16"/>
  <c r="I82" i="16"/>
  <c r="H82" i="16"/>
  <c r="G82" i="16"/>
  <c r="K107" i="16"/>
  <c r="J107" i="16"/>
  <c r="I107" i="16"/>
  <c r="H107" i="16"/>
  <c r="G107" i="16"/>
  <c r="K65" i="16"/>
  <c r="J65" i="16"/>
  <c r="I65" i="16"/>
  <c r="H65" i="16"/>
  <c r="G65" i="16"/>
  <c r="K66" i="16"/>
  <c r="J66" i="16"/>
  <c r="I66" i="16"/>
  <c r="H66" i="16"/>
  <c r="G66" i="16"/>
  <c r="K64" i="16"/>
  <c r="J64" i="16"/>
  <c r="I64" i="16"/>
  <c r="H64" i="16"/>
  <c r="G64" i="16"/>
  <c r="K95" i="16"/>
  <c r="J95" i="16"/>
  <c r="I95" i="16"/>
  <c r="H95" i="16"/>
  <c r="G95" i="16"/>
  <c r="K121" i="16"/>
  <c r="J121" i="16"/>
  <c r="I121" i="16"/>
  <c r="H121" i="16"/>
  <c r="G121" i="16"/>
  <c r="K92" i="16"/>
  <c r="J92" i="16"/>
  <c r="I92" i="16"/>
  <c r="H92" i="16"/>
  <c r="G92" i="16"/>
  <c r="K97" i="16"/>
  <c r="J97" i="16"/>
  <c r="I97" i="16"/>
  <c r="H97" i="16"/>
  <c r="G97" i="16"/>
  <c r="K70" i="16"/>
  <c r="J70" i="16"/>
  <c r="I70" i="16"/>
  <c r="H70" i="16"/>
  <c r="G70" i="16"/>
  <c r="K55" i="16"/>
  <c r="J55" i="16"/>
  <c r="I55" i="16"/>
  <c r="H55" i="16"/>
  <c r="G55" i="16"/>
  <c r="K27" i="16"/>
  <c r="J27" i="16"/>
  <c r="I27" i="16"/>
  <c r="H27" i="16"/>
  <c r="G27" i="16"/>
  <c r="K36" i="16"/>
  <c r="J36" i="16"/>
  <c r="I36" i="16"/>
  <c r="H36" i="16"/>
  <c r="G36" i="16"/>
  <c r="K45" i="16"/>
  <c r="J45" i="16"/>
  <c r="I45" i="16"/>
  <c r="H45" i="16"/>
  <c r="G45" i="16"/>
  <c r="K28" i="16"/>
  <c r="J28" i="16"/>
  <c r="I28" i="16"/>
  <c r="H28" i="16"/>
  <c r="G28" i="16"/>
  <c r="K5" i="16"/>
  <c r="J5" i="16"/>
  <c r="I5" i="16"/>
  <c r="H5" i="16"/>
  <c r="G5" i="16"/>
  <c r="K34" i="16"/>
  <c r="J34" i="16"/>
  <c r="I34" i="16"/>
  <c r="H34" i="16"/>
  <c r="G34" i="16"/>
  <c r="K47" i="16"/>
  <c r="J47" i="16"/>
  <c r="I47" i="16"/>
  <c r="H47" i="16"/>
  <c r="G47" i="16"/>
  <c r="K42" i="16"/>
  <c r="J42" i="16"/>
  <c r="I42" i="16"/>
  <c r="H42" i="16"/>
  <c r="G42" i="16"/>
  <c r="K56" i="16"/>
  <c r="J56" i="16"/>
  <c r="I56" i="16"/>
  <c r="H56" i="16"/>
  <c r="G56" i="16"/>
  <c r="K38" i="16"/>
  <c r="J38" i="16"/>
  <c r="I38" i="16"/>
  <c r="H38" i="16"/>
  <c r="G38" i="16"/>
  <c r="K53" i="16"/>
  <c r="J53" i="16"/>
  <c r="I53" i="16"/>
  <c r="H53" i="16"/>
  <c r="G53" i="16"/>
  <c r="K31" i="16"/>
  <c r="J31" i="16"/>
  <c r="I31" i="16"/>
  <c r="H31" i="16"/>
  <c r="G31" i="16"/>
  <c r="K35" i="16"/>
  <c r="J35" i="16"/>
  <c r="I35" i="16"/>
  <c r="H35" i="16"/>
  <c r="G35" i="16"/>
  <c r="K21" i="16"/>
  <c r="J21" i="16"/>
  <c r="I21" i="16"/>
  <c r="H21" i="16"/>
  <c r="G21" i="16"/>
  <c r="K44" i="16"/>
  <c r="J44" i="16"/>
  <c r="I44" i="16"/>
  <c r="H44" i="16"/>
  <c r="G44" i="16"/>
  <c r="K8" i="16"/>
  <c r="J8" i="16"/>
  <c r="I8" i="16"/>
  <c r="H8" i="16"/>
  <c r="G8" i="16"/>
  <c r="K51" i="16"/>
  <c r="J51" i="16"/>
  <c r="I51" i="16"/>
  <c r="H51" i="16"/>
  <c r="G51" i="16"/>
  <c r="K60" i="16"/>
  <c r="J60" i="16"/>
  <c r="I60" i="16"/>
  <c r="H60" i="16"/>
  <c r="G60" i="16"/>
  <c r="K62" i="16"/>
  <c r="J62" i="16"/>
  <c r="I62" i="16"/>
  <c r="H62" i="16"/>
  <c r="G62" i="16"/>
  <c r="K25" i="16"/>
  <c r="J25" i="16"/>
  <c r="I25" i="16"/>
  <c r="H25" i="16"/>
  <c r="G25" i="16"/>
  <c r="K20" i="16"/>
  <c r="J20" i="16"/>
  <c r="I20" i="16"/>
  <c r="H20" i="16"/>
  <c r="G20" i="16"/>
  <c r="K40" i="16"/>
  <c r="J40" i="16"/>
  <c r="I40" i="16"/>
  <c r="H40" i="16"/>
  <c r="G40" i="16"/>
  <c r="K19" i="16"/>
  <c r="J19" i="16"/>
  <c r="I19" i="16"/>
  <c r="H19" i="16"/>
  <c r="G19" i="16"/>
  <c r="K15" i="16"/>
  <c r="J15" i="16"/>
  <c r="I15" i="16"/>
  <c r="H15" i="16"/>
  <c r="G15" i="16"/>
  <c r="K13" i="16"/>
  <c r="J13" i="16"/>
  <c r="I13" i="16"/>
  <c r="H13" i="16"/>
  <c r="G13" i="16"/>
  <c r="K11" i="16"/>
  <c r="J11" i="16"/>
  <c r="I11" i="16"/>
  <c r="H11" i="16"/>
  <c r="G11" i="16"/>
  <c r="K14" i="16"/>
  <c r="J14" i="16"/>
  <c r="I14" i="16"/>
  <c r="H14" i="16"/>
  <c r="G14" i="16"/>
  <c r="K24" i="16"/>
  <c r="J24" i="16"/>
  <c r="I24" i="16"/>
  <c r="H24" i="16"/>
  <c r="G24" i="16"/>
  <c r="K12" i="16"/>
  <c r="J12" i="16"/>
  <c r="I12" i="16"/>
  <c r="H12" i="16"/>
  <c r="G12" i="16"/>
  <c r="K22" i="16"/>
  <c r="J22" i="16"/>
  <c r="I22" i="16"/>
  <c r="H22" i="16"/>
  <c r="G22" i="16"/>
  <c r="K41" i="16"/>
  <c r="J41" i="16"/>
  <c r="I41" i="16"/>
  <c r="H41" i="16"/>
  <c r="G41" i="16"/>
  <c r="K61" i="16"/>
  <c r="J61" i="16"/>
  <c r="I61" i="16"/>
  <c r="H61" i="16"/>
  <c r="G61" i="16"/>
  <c r="K49" i="16"/>
  <c r="J49" i="16"/>
  <c r="I49" i="16"/>
  <c r="H49" i="16"/>
  <c r="G49" i="16"/>
  <c r="K52" i="16"/>
  <c r="J52" i="16"/>
  <c r="I52" i="16"/>
  <c r="H52" i="16"/>
  <c r="G52" i="16"/>
  <c r="K26" i="16"/>
  <c r="J26" i="16"/>
  <c r="I26" i="16"/>
  <c r="H26" i="16"/>
  <c r="G26" i="16"/>
  <c r="K7" i="16"/>
  <c r="J7" i="16"/>
  <c r="I7" i="16"/>
  <c r="H7" i="16"/>
  <c r="G7" i="16"/>
  <c r="K30" i="16"/>
  <c r="J30" i="16"/>
  <c r="I30" i="16"/>
  <c r="H30" i="16"/>
  <c r="G30" i="16"/>
  <c r="K33" i="16"/>
  <c r="J33" i="16"/>
  <c r="I33" i="16"/>
  <c r="H33" i="16"/>
  <c r="G33" i="16"/>
  <c r="K50" i="16"/>
  <c r="J50" i="16"/>
  <c r="I50" i="16"/>
  <c r="H50" i="16"/>
  <c r="G50" i="16"/>
  <c r="K3" i="16"/>
  <c r="J3" i="16"/>
  <c r="I3" i="16"/>
  <c r="H3" i="16"/>
  <c r="G3" i="16"/>
  <c r="K57" i="16"/>
  <c r="J57" i="16"/>
  <c r="I57" i="16"/>
  <c r="H57" i="16"/>
  <c r="G57" i="16"/>
  <c r="K59" i="16"/>
  <c r="J59" i="16"/>
  <c r="I59" i="16"/>
  <c r="H59" i="16"/>
  <c r="G59" i="16"/>
  <c r="K58" i="16"/>
  <c r="J58" i="16"/>
  <c r="I58" i="16"/>
  <c r="H58" i="16"/>
  <c r="G58" i="16"/>
  <c r="K73" i="16"/>
  <c r="J73" i="16"/>
  <c r="I73" i="16"/>
  <c r="H73" i="16"/>
  <c r="G73" i="16"/>
  <c r="K9" i="16"/>
  <c r="J9" i="16"/>
  <c r="I9" i="16"/>
  <c r="H9" i="16"/>
  <c r="G9" i="16"/>
  <c r="K18" i="16"/>
  <c r="J18" i="16"/>
  <c r="I18" i="16"/>
  <c r="H18" i="16"/>
  <c r="G18" i="16"/>
  <c r="K32" i="16"/>
  <c r="J32" i="16"/>
  <c r="I32" i="16"/>
  <c r="H32" i="16"/>
  <c r="G32" i="16"/>
  <c r="K54" i="16"/>
  <c r="J54" i="16"/>
  <c r="I54" i="16"/>
  <c r="H54" i="16"/>
  <c r="G54" i="16"/>
  <c r="K46" i="16"/>
  <c r="J46" i="16"/>
  <c r="I46" i="16"/>
  <c r="H46" i="16"/>
  <c r="G46" i="16"/>
  <c r="K23" i="16"/>
  <c r="J23" i="16"/>
  <c r="I23" i="16"/>
  <c r="H23" i="16"/>
  <c r="G23" i="16"/>
  <c r="K16" i="16"/>
  <c r="J16" i="16"/>
  <c r="I16" i="16"/>
  <c r="H16" i="16"/>
  <c r="G16" i="16"/>
  <c r="K17" i="16"/>
  <c r="J17" i="16"/>
  <c r="I17" i="16"/>
  <c r="H17" i="16"/>
  <c r="G17" i="16"/>
  <c r="K4" i="16"/>
  <c r="J4" i="16"/>
  <c r="I4" i="16"/>
  <c r="H4" i="16"/>
  <c r="G4" i="16"/>
  <c r="K6" i="16"/>
  <c r="J6" i="16"/>
  <c r="I6" i="16"/>
  <c r="H6" i="16"/>
  <c r="G6" i="16"/>
  <c r="K29" i="16"/>
  <c r="J29" i="16"/>
  <c r="I29" i="16"/>
  <c r="H29" i="16"/>
  <c r="G29" i="16"/>
  <c r="K10" i="16"/>
  <c r="J10" i="16"/>
  <c r="I10" i="16"/>
  <c r="H10" i="16"/>
  <c r="G10" i="16"/>
  <c r="K48" i="16"/>
  <c r="J48" i="16"/>
  <c r="I48" i="16"/>
  <c r="H48" i="16"/>
  <c r="G48" i="16"/>
  <c r="K37" i="16"/>
  <c r="J37" i="16"/>
  <c r="I37" i="16"/>
  <c r="H37" i="16"/>
  <c r="G37" i="16"/>
  <c r="X212" i="15"/>
  <c r="V212" i="15"/>
  <c r="U212" i="15"/>
  <c r="T212" i="15"/>
  <c r="S212" i="15"/>
  <c r="R212" i="15"/>
  <c r="Q212" i="15"/>
  <c r="P212" i="15"/>
  <c r="O212" i="15"/>
  <c r="N212" i="15"/>
  <c r="M212" i="15"/>
  <c r="L212" i="15"/>
  <c r="K212" i="15"/>
  <c r="J212" i="15"/>
  <c r="I212" i="15"/>
  <c r="H212" i="15"/>
  <c r="G212" i="15"/>
  <c r="F212" i="15"/>
  <c r="E212" i="15"/>
  <c r="D212" i="15"/>
  <c r="C212" i="15"/>
  <c r="B212" i="15"/>
  <c r="X210" i="15"/>
  <c r="X214" i="15" s="1"/>
  <c r="V210" i="15"/>
  <c r="V214" i="15" s="1"/>
  <c r="U210" i="15"/>
  <c r="U214" i="15" s="1"/>
  <c r="T210" i="15"/>
  <c r="T214" i="15" s="1"/>
  <c r="S210" i="15"/>
  <c r="S214" i="15" s="1"/>
  <c r="R210" i="15"/>
  <c r="R214" i="15" s="1"/>
  <c r="Q210" i="15"/>
  <c r="Q214" i="15" s="1"/>
  <c r="P210" i="15"/>
  <c r="P214" i="15" s="1"/>
  <c r="O210" i="15"/>
  <c r="O214" i="15" s="1"/>
  <c r="N210" i="15"/>
  <c r="N214" i="15" s="1"/>
  <c r="M210" i="15"/>
  <c r="M214" i="15" s="1"/>
  <c r="L210" i="15"/>
  <c r="L214" i="15" s="1"/>
  <c r="K210" i="15"/>
  <c r="K214" i="15" s="1"/>
  <c r="J210" i="15"/>
  <c r="J214" i="15" s="1"/>
  <c r="I210" i="15"/>
  <c r="I214" i="15" s="1"/>
  <c r="H210" i="15"/>
  <c r="H214" i="15" s="1"/>
  <c r="G210" i="15"/>
  <c r="G214" i="15" s="1"/>
  <c r="F210" i="15"/>
  <c r="F214" i="15" s="1"/>
  <c r="E210" i="15"/>
  <c r="E214" i="15" s="1"/>
  <c r="D210" i="15"/>
  <c r="D214" i="15" s="1"/>
  <c r="C210" i="15"/>
  <c r="C214" i="15" s="1"/>
  <c r="B210" i="15"/>
  <c r="B214" i="15" s="1"/>
  <c r="K49" i="15"/>
  <c r="J49" i="15"/>
  <c r="I49" i="15"/>
  <c r="H49" i="15"/>
  <c r="G49" i="15"/>
  <c r="K31" i="15"/>
  <c r="J31" i="15"/>
  <c r="I31" i="15"/>
  <c r="H31" i="15"/>
  <c r="G31" i="15"/>
  <c r="K35" i="15"/>
  <c r="J35" i="15"/>
  <c r="I35" i="15"/>
  <c r="H35" i="15"/>
  <c r="G35" i="15"/>
  <c r="K27" i="15"/>
  <c r="J27" i="15"/>
  <c r="I27" i="15"/>
  <c r="H27" i="15"/>
  <c r="G27" i="15"/>
  <c r="K47" i="15"/>
  <c r="J47" i="15"/>
  <c r="I47" i="15"/>
  <c r="H47" i="15"/>
  <c r="G47" i="15"/>
  <c r="K48" i="15"/>
  <c r="J48" i="15"/>
  <c r="I48" i="15"/>
  <c r="H48" i="15"/>
  <c r="G48" i="15"/>
  <c r="K7" i="15"/>
  <c r="J7" i="15"/>
  <c r="I7" i="15"/>
  <c r="H7" i="15"/>
  <c r="G7" i="15"/>
  <c r="K5" i="15"/>
  <c r="J5" i="15"/>
  <c r="I5" i="15"/>
  <c r="H5" i="15"/>
  <c r="G5" i="15"/>
  <c r="K10" i="15"/>
  <c r="J10" i="15"/>
  <c r="I10" i="15"/>
  <c r="H10" i="15"/>
  <c r="G10" i="15"/>
  <c r="K22" i="15"/>
  <c r="J22" i="15"/>
  <c r="I22" i="15"/>
  <c r="H22" i="15"/>
  <c r="G22" i="15"/>
  <c r="K16" i="15"/>
  <c r="J16" i="15"/>
  <c r="I16" i="15"/>
  <c r="H16" i="15"/>
  <c r="G16" i="15"/>
  <c r="K18" i="15"/>
  <c r="J18" i="15"/>
  <c r="I18" i="15"/>
  <c r="H18" i="15"/>
  <c r="G18" i="15"/>
  <c r="K45" i="15"/>
  <c r="J45" i="15"/>
  <c r="I45" i="15"/>
  <c r="H45" i="15"/>
  <c r="G45" i="15"/>
  <c r="K30" i="15"/>
  <c r="J30" i="15"/>
  <c r="I30" i="15"/>
  <c r="H30" i="15"/>
  <c r="G30" i="15"/>
  <c r="K23" i="15"/>
  <c r="J23" i="15"/>
  <c r="I23" i="15"/>
  <c r="H23" i="15"/>
  <c r="G23" i="15"/>
  <c r="K40" i="15"/>
  <c r="J40" i="15"/>
  <c r="I40" i="15"/>
  <c r="H40" i="15"/>
  <c r="G40" i="15"/>
  <c r="K44" i="15"/>
  <c r="J44" i="15"/>
  <c r="I44" i="15"/>
  <c r="H44" i="15"/>
  <c r="G44" i="15"/>
  <c r="K43" i="15"/>
  <c r="J43" i="15"/>
  <c r="I43" i="15"/>
  <c r="H43" i="15"/>
  <c r="G43" i="15"/>
  <c r="K50" i="15"/>
  <c r="J50" i="15"/>
  <c r="I50" i="15"/>
  <c r="H50" i="15"/>
  <c r="G50" i="15"/>
  <c r="K3" i="15"/>
  <c r="J3" i="15"/>
  <c r="I3" i="15"/>
  <c r="H3" i="15"/>
  <c r="G3" i="15"/>
  <c r="K2" i="15"/>
  <c r="J2" i="15"/>
  <c r="I2" i="15"/>
  <c r="H2" i="15"/>
  <c r="G2" i="15"/>
  <c r="K39" i="15"/>
  <c r="J39" i="15"/>
  <c r="I39" i="15"/>
  <c r="H39" i="15"/>
  <c r="G39" i="15"/>
  <c r="K17" i="15"/>
  <c r="J17" i="15"/>
  <c r="I17" i="15"/>
  <c r="H17" i="15"/>
  <c r="G17" i="15"/>
  <c r="K12" i="15"/>
  <c r="J12" i="15"/>
  <c r="I12" i="15"/>
  <c r="H12" i="15"/>
  <c r="G12" i="15"/>
  <c r="K4" i="15"/>
  <c r="J4" i="15"/>
  <c r="I4" i="15"/>
  <c r="H4" i="15"/>
  <c r="G4" i="15"/>
  <c r="K6" i="15"/>
  <c r="J6" i="15"/>
  <c r="I6" i="15"/>
  <c r="H6" i="15"/>
  <c r="G6" i="15"/>
  <c r="K14" i="15"/>
  <c r="J14" i="15"/>
  <c r="I14" i="15"/>
  <c r="H14" i="15"/>
  <c r="G14" i="15"/>
  <c r="K8" i="15"/>
  <c r="J8" i="15"/>
  <c r="I8" i="15"/>
  <c r="H8" i="15"/>
  <c r="G8" i="15"/>
  <c r="K24" i="15"/>
  <c r="J24" i="15"/>
  <c r="I24" i="15"/>
  <c r="H24" i="15"/>
  <c r="G24" i="15"/>
  <c r="K33" i="15"/>
  <c r="J33" i="15"/>
  <c r="I33" i="15"/>
  <c r="H33" i="15"/>
  <c r="G33" i="15"/>
  <c r="K15" i="15"/>
  <c r="J15" i="15"/>
  <c r="I15" i="15"/>
  <c r="H15" i="15"/>
  <c r="G15" i="15"/>
  <c r="K42" i="15"/>
  <c r="J42" i="15"/>
  <c r="I42" i="15"/>
  <c r="H42" i="15"/>
  <c r="G42" i="15"/>
  <c r="K32" i="15"/>
  <c r="J32" i="15"/>
  <c r="I32" i="15"/>
  <c r="H32" i="15"/>
  <c r="G32" i="15"/>
  <c r="K28" i="15"/>
  <c r="J28" i="15"/>
  <c r="I28" i="15"/>
  <c r="H28" i="15"/>
  <c r="G28" i="15"/>
  <c r="K26" i="15"/>
  <c r="J26" i="15"/>
  <c r="I26" i="15"/>
  <c r="H26" i="15"/>
  <c r="G26" i="15"/>
  <c r="K11" i="15"/>
  <c r="J11" i="15"/>
  <c r="I11" i="15"/>
  <c r="H11" i="15"/>
  <c r="G11" i="15"/>
  <c r="K38" i="15"/>
  <c r="J38" i="15"/>
  <c r="I38" i="15"/>
  <c r="H38" i="15"/>
  <c r="G38" i="15"/>
  <c r="K36" i="15"/>
  <c r="J36" i="15"/>
  <c r="I36" i="15"/>
  <c r="H36" i="15"/>
  <c r="G36" i="15"/>
  <c r="K37" i="15"/>
  <c r="J37" i="15"/>
  <c r="I37" i="15"/>
  <c r="H37" i="15"/>
  <c r="G37" i="15"/>
  <c r="K29" i="15"/>
  <c r="J29" i="15"/>
  <c r="I29" i="15"/>
  <c r="H29" i="15"/>
  <c r="G29" i="15"/>
  <c r="K25" i="15"/>
  <c r="J25" i="15"/>
  <c r="I25" i="15"/>
  <c r="H25" i="15"/>
  <c r="G25" i="15"/>
  <c r="K21" i="15"/>
  <c r="J21" i="15"/>
  <c r="I21" i="15"/>
  <c r="H21" i="15"/>
  <c r="G21" i="15"/>
  <c r="K20" i="15"/>
  <c r="J20" i="15"/>
  <c r="I20" i="15"/>
  <c r="H20" i="15"/>
  <c r="G20" i="15"/>
  <c r="K51" i="15"/>
  <c r="J51" i="15"/>
  <c r="I51" i="15"/>
  <c r="H51" i="15"/>
  <c r="G51" i="15"/>
  <c r="K46" i="15"/>
  <c r="J46" i="15"/>
  <c r="I46" i="15"/>
  <c r="H46" i="15"/>
  <c r="G46" i="15"/>
  <c r="K13" i="15"/>
  <c r="J13" i="15"/>
  <c r="I13" i="15"/>
  <c r="H13" i="15"/>
  <c r="G13" i="15"/>
  <c r="K34" i="15"/>
  <c r="J34" i="15"/>
  <c r="I34" i="15"/>
  <c r="H34" i="15"/>
  <c r="G34" i="15"/>
  <c r="X248" i="14"/>
  <c r="V248" i="14"/>
  <c r="U248" i="14"/>
  <c r="T248" i="14"/>
  <c r="S248" i="14"/>
  <c r="R248" i="14"/>
  <c r="Q248" i="14"/>
  <c r="P248" i="14"/>
  <c r="O248" i="14"/>
  <c r="N248" i="14"/>
  <c r="M248" i="14"/>
  <c r="L248" i="14"/>
  <c r="K248" i="14"/>
  <c r="J248" i="14"/>
  <c r="I248" i="14"/>
  <c r="H248" i="14"/>
  <c r="G248" i="14"/>
  <c r="F248" i="14"/>
  <c r="E248" i="14"/>
  <c r="D248" i="14"/>
  <c r="C248" i="14"/>
  <c r="B248" i="14"/>
  <c r="X246" i="14"/>
  <c r="X250" i="14" s="1"/>
  <c r="V246" i="14"/>
  <c r="V250" i="14" s="1"/>
  <c r="U246" i="14"/>
  <c r="U250" i="14" s="1"/>
  <c r="T246" i="14"/>
  <c r="T250" i="14" s="1"/>
  <c r="S246" i="14"/>
  <c r="S250" i="14" s="1"/>
  <c r="R246" i="14"/>
  <c r="R250" i="14" s="1"/>
  <c r="Q246" i="14"/>
  <c r="Q250" i="14" s="1"/>
  <c r="P246" i="14"/>
  <c r="P250" i="14" s="1"/>
  <c r="O246" i="14"/>
  <c r="O250" i="14" s="1"/>
  <c r="N246" i="14"/>
  <c r="N250" i="14" s="1"/>
  <c r="M246" i="14"/>
  <c r="M250" i="14" s="1"/>
  <c r="L246" i="14"/>
  <c r="L250" i="14" s="1"/>
  <c r="K246" i="14"/>
  <c r="K250" i="14" s="1"/>
  <c r="J246" i="14"/>
  <c r="J250" i="14" s="1"/>
  <c r="I246" i="14"/>
  <c r="I250" i="14" s="1"/>
  <c r="H246" i="14"/>
  <c r="H250" i="14" s="1"/>
  <c r="G246" i="14"/>
  <c r="G250" i="14" s="1"/>
  <c r="F246" i="14"/>
  <c r="F250" i="14" s="1"/>
  <c r="E246" i="14"/>
  <c r="E250" i="14" s="1"/>
  <c r="D246" i="14"/>
  <c r="D250" i="14" s="1"/>
  <c r="C246" i="14"/>
  <c r="C250" i="14" s="1"/>
  <c r="B246" i="14"/>
  <c r="B250" i="14" s="1"/>
  <c r="K13" i="14"/>
  <c r="J13" i="14"/>
  <c r="I13" i="14"/>
  <c r="H13" i="14"/>
  <c r="G13" i="14"/>
  <c r="K9" i="14"/>
  <c r="J9" i="14"/>
  <c r="I9" i="14"/>
  <c r="H9" i="14"/>
  <c r="G9" i="14"/>
  <c r="K16" i="14"/>
  <c r="J16" i="14"/>
  <c r="I16" i="14"/>
  <c r="H16" i="14"/>
  <c r="G16" i="14"/>
  <c r="K10" i="14"/>
  <c r="J10" i="14"/>
  <c r="I10" i="14"/>
  <c r="H10" i="14"/>
  <c r="G10" i="14"/>
  <c r="K48" i="14"/>
  <c r="J48" i="14"/>
  <c r="I48" i="14"/>
  <c r="H48" i="14"/>
  <c r="G48" i="14"/>
  <c r="K69" i="14"/>
  <c r="J69" i="14"/>
  <c r="I69" i="14"/>
  <c r="H69" i="14"/>
  <c r="G69" i="14"/>
  <c r="K5" i="14"/>
  <c r="J5" i="14"/>
  <c r="I5" i="14"/>
  <c r="H5" i="14"/>
  <c r="G5" i="14"/>
  <c r="K18" i="14"/>
  <c r="J18" i="14"/>
  <c r="I18" i="14"/>
  <c r="H18" i="14"/>
  <c r="G18" i="14"/>
  <c r="K71" i="14"/>
  <c r="J71" i="14"/>
  <c r="I71" i="14"/>
  <c r="H71" i="14"/>
  <c r="G71" i="14"/>
  <c r="K64" i="14"/>
  <c r="J64" i="14"/>
  <c r="I64" i="14"/>
  <c r="H64" i="14"/>
  <c r="G64" i="14"/>
  <c r="K58" i="14"/>
  <c r="J58" i="14"/>
  <c r="I58" i="14"/>
  <c r="H58" i="14"/>
  <c r="G58" i="14"/>
  <c r="K51" i="14"/>
  <c r="J51" i="14"/>
  <c r="I51" i="14"/>
  <c r="H51" i="14"/>
  <c r="G51" i="14"/>
  <c r="K56" i="14"/>
  <c r="J56" i="14"/>
  <c r="I56" i="14"/>
  <c r="H56" i="14"/>
  <c r="G56" i="14"/>
  <c r="K78" i="14"/>
  <c r="J78" i="14"/>
  <c r="I78" i="14"/>
  <c r="H78" i="14"/>
  <c r="G78" i="14"/>
  <c r="K29" i="14"/>
  <c r="J29" i="14"/>
  <c r="I29" i="14"/>
  <c r="H29" i="14"/>
  <c r="G29" i="14"/>
  <c r="K45" i="14"/>
  <c r="J45" i="14"/>
  <c r="I45" i="14"/>
  <c r="H45" i="14"/>
  <c r="G45" i="14"/>
  <c r="K35" i="14"/>
  <c r="J35" i="14"/>
  <c r="I35" i="14"/>
  <c r="H35" i="14"/>
  <c r="G35" i="14"/>
  <c r="K75" i="14"/>
  <c r="J75" i="14"/>
  <c r="I75" i="14"/>
  <c r="H75" i="14"/>
  <c r="G75" i="14"/>
  <c r="K57" i="14"/>
  <c r="J57" i="14"/>
  <c r="I57" i="14"/>
  <c r="H57" i="14"/>
  <c r="G57" i="14"/>
  <c r="K85" i="14"/>
  <c r="J85" i="14"/>
  <c r="I85" i="14"/>
  <c r="H85" i="14"/>
  <c r="G85" i="14"/>
  <c r="K70" i="14"/>
  <c r="J70" i="14"/>
  <c r="I70" i="14"/>
  <c r="H70" i="14"/>
  <c r="G70" i="14"/>
  <c r="K11" i="14"/>
  <c r="J11" i="14"/>
  <c r="I11" i="14"/>
  <c r="H11" i="14"/>
  <c r="G11" i="14"/>
  <c r="K77" i="14"/>
  <c r="J77" i="14"/>
  <c r="I77" i="14"/>
  <c r="H77" i="14"/>
  <c r="G77" i="14"/>
  <c r="K65" i="14"/>
  <c r="J65" i="14"/>
  <c r="I65" i="14"/>
  <c r="H65" i="14"/>
  <c r="G65" i="14"/>
  <c r="K59" i="14"/>
  <c r="J59" i="14"/>
  <c r="I59" i="14"/>
  <c r="H59" i="14"/>
  <c r="G59" i="14"/>
  <c r="K28" i="14"/>
  <c r="J28" i="14"/>
  <c r="I28" i="14"/>
  <c r="H28" i="14"/>
  <c r="G28" i="14"/>
  <c r="K30" i="14"/>
  <c r="J30" i="14"/>
  <c r="I30" i="14"/>
  <c r="H30" i="14"/>
  <c r="G30" i="14"/>
  <c r="K32" i="14"/>
  <c r="J32" i="14"/>
  <c r="I32" i="14"/>
  <c r="H32" i="14"/>
  <c r="G32" i="14"/>
  <c r="K53" i="14"/>
  <c r="J53" i="14"/>
  <c r="I53" i="14"/>
  <c r="H53" i="14"/>
  <c r="G53" i="14"/>
  <c r="K76" i="14"/>
  <c r="J76" i="14"/>
  <c r="I76" i="14"/>
  <c r="H76" i="14"/>
  <c r="G76" i="14"/>
  <c r="K7" i="14"/>
  <c r="J7" i="14"/>
  <c r="I7" i="14"/>
  <c r="H7" i="14"/>
  <c r="G7" i="14"/>
  <c r="K27" i="14"/>
  <c r="J27" i="14"/>
  <c r="I27" i="14"/>
  <c r="H27" i="14"/>
  <c r="G27" i="14"/>
  <c r="K14" i="14"/>
  <c r="J14" i="14"/>
  <c r="I14" i="14"/>
  <c r="H14" i="14"/>
  <c r="G14" i="14"/>
  <c r="K26" i="14"/>
  <c r="J26" i="14"/>
  <c r="I26" i="14"/>
  <c r="H26" i="14"/>
  <c r="G26" i="14"/>
  <c r="K24" i="14"/>
  <c r="J24" i="14"/>
  <c r="I24" i="14"/>
  <c r="H24" i="14"/>
  <c r="G24" i="14"/>
  <c r="K22" i="14"/>
  <c r="J22" i="14"/>
  <c r="I22" i="14"/>
  <c r="H22" i="14"/>
  <c r="G22" i="14"/>
  <c r="K31" i="14"/>
  <c r="J31" i="14"/>
  <c r="I31" i="14"/>
  <c r="H31" i="14"/>
  <c r="G31" i="14"/>
  <c r="K6" i="14"/>
  <c r="J6" i="14"/>
  <c r="I6" i="14"/>
  <c r="H6" i="14"/>
  <c r="G6" i="14"/>
  <c r="K43" i="14"/>
  <c r="J43" i="14"/>
  <c r="I43" i="14"/>
  <c r="H43" i="14"/>
  <c r="G43" i="14"/>
  <c r="K41" i="14"/>
  <c r="J41" i="14"/>
  <c r="I41" i="14"/>
  <c r="H41" i="14"/>
  <c r="G41" i="14"/>
  <c r="K42" i="14"/>
  <c r="J42" i="14"/>
  <c r="I42" i="14"/>
  <c r="H42" i="14"/>
  <c r="G42" i="14"/>
  <c r="K39" i="14"/>
  <c r="J39" i="14"/>
  <c r="I39" i="14"/>
  <c r="H39" i="14"/>
  <c r="G39" i="14"/>
  <c r="K52" i="14"/>
  <c r="J52" i="14"/>
  <c r="I52" i="14"/>
  <c r="H52" i="14"/>
  <c r="G52" i="14"/>
  <c r="K63" i="14"/>
  <c r="J63" i="14"/>
  <c r="I63" i="14"/>
  <c r="H63" i="14"/>
  <c r="G63" i="14"/>
  <c r="K68" i="14"/>
  <c r="J68" i="14"/>
  <c r="I68" i="14"/>
  <c r="H68" i="14"/>
  <c r="G68" i="14"/>
  <c r="K25" i="14"/>
  <c r="J25" i="14"/>
  <c r="I25" i="14"/>
  <c r="H25" i="14"/>
  <c r="G25" i="14"/>
  <c r="K72" i="14"/>
  <c r="J72" i="14"/>
  <c r="I72" i="14"/>
  <c r="H72" i="14"/>
  <c r="G72" i="14"/>
  <c r="K80" i="14"/>
  <c r="J80" i="14"/>
  <c r="I80" i="14"/>
  <c r="H80" i="14"/>
  <c r="G80" i="14"/>
  <c r="K74" i="14"/>
  <c r="J74" i="14"/>
  <c r="I74" i="14"/>
  <c r="H74" i="14"/>
  <c r="G74" i="14"/>
  <c r="K38" i="14"/>
  <c r="J38" i="14"/>
  <c r="I38" i="14"/>
  <c r="H38" i="14"/>
  <c r="G38" i="14"/>
  <c r="K44" i="14"/>
  <c r="J44" i="14"/>
  <c r="I44" i="14"/>
  <c r="H44" i="14"/>
  <c r="G44" i="14"/>
  <c r="K12" i="14"/>
  <c r="J12" i="14"/>
  <c r="I12" i="14"/>
  <c r="H12" i="14"/>
  <c r="G12" i="14"/>
  <c r="K60" i="14"/>
  <c r="J60" i="14"/>
  <c r="I60" i="14"/>
  <c r="H60" i="14"/>
  <c r="G60" i="14"/>
  <c r="K83" i="14"/>
  <c r="J83" i="14"/>
  <c r="I83" i="14"/>
  <c r="H83" i="14"/>
  <c r="G83" i="14"/>
  <c r="K15" i="14"/>
  <c r="J15" i="14"/>
  <c r="I15" i="14"/>
  <c r="H15" i="14"/>
  <c r="G15" i="14"/>
  <c r="K3" i="14"/>
  <c r="J3" i="14"/>
  <c r="I3" i="14"/>
  <c r="H3" i="14"/>
  <c r="G3" i="14"/>
  <c r="K50" i="14"/>
  <c r="J50" i="14"/>
  <c r="I50" i="14"/>
  <c r="H50" i="14"/>
  <c r="G50" i="14"/>
  <c r="K84" i="14"/>
  <c r="J84" i="14"/>
  <c r="I84" i="14"/>
  <c r="H84" i="14"/>
  <c r="G84" i="14"/>
  <c r="K82" i="14"/>
  <c r="J82" i="14"/>
  <c r="I82" i="14"/>
  <c r="H82" i="14"/>
  <c r="G82" i="14"/>
  <c r="K79" i="14"/>
  <c r="J79" i="14"/>
  <c r="I79" i="14"/>
  <c r="H79" i="14"/>
  <c r="G79" i="14"/>
  <c r="K67" i="14"/>
  <c r="J67" i="14"/>
  <c r="I67" i="14"/>
  <c r="H67" i="14"/>
  <c r="G67" i="14"/>
  <c r="K62" i="14"/>
  <c r="J62" i="14"/>
  <c r="I62" i="14"/>
  <c r="H62" i="14"/>
  <c r="G62" i="14"/>
  <c r="K4" i="14"/>
  <c r="J4" i="14"/>
  <c r="I4" i="14"/>
  <c r="H4" i="14"/>
  <c r="G4" i="14"/>
  <c r="K81" i="14"/>
  <c r="J81" i="14"/>
  <c r="I81" i="14"/>
  <c r="H81" i="14"/>
  <c r="G81" i="14"/>
  <c r="K66" i="14"/>
  <c r="J66" i="14"/>
  <c r="I66" i="14"/>
  <c r="H66" i="14"/>
  <c r="G66" i="14"/>
  <c r="K21" i="14"/>
  <c r="J21" i="14"/>
  <c r="I21" i="14"/>
  <c r="H21" i="14"/>
  <c r="G21" i="14"/>
  <c r="K34" i="14"/>
  <c r="J34" i="14"/>
  <c r="I34" i="14"/>
  <c r="H34" i="14"/>
  <c r="G34" i="14"/>
  <c r="K36" i="14"/>
  <c r="J36" i="14"/>
  <c r="I36" i="14"/>
  <c r="H36" i="14"/>
  <c r="G36" i="14"/>
  <c r="K23" i="14"/>
  <c r="J23" i="14"/>
  <c r="I23" i="14"/>
  <c r="H23" i="14"/>
  <c r="G23" i="14"/>
  <c r="K8" i="14"/>
  <c r="J8" i="14"/>
  <c r="I8" i="14"/>
  <c r="H8" i="14"/>
  <c r="G8" i="14"/>
  <c r="K73" i="14"/>
  <c r="J73" i="14"/>
  <c r="I73" i="14"/>
  <c r="H73" i="14"/>
  <c r="G73" i="14"/>
  <c r="K46" i="14"/>
  <c r="J46" i="14"/>
  <c r="I46" i="14"/>
  <c r="H46" i="14"/>
  <c r="G46" i="14"/>
  <c r="K20" i="14"/>
  <c r="J20" i="14"/>
  <c r="I20" i="14"/>
  <c r="H20" i="14"/>
  <c r="G20" i="14"/>
  <c r="K19" i="14"/>
  <c r="J19" i="14"/>
  <c r="I19" i="14"/>
  <c r="H19" i="14"/>
  <c r="G19" i="14"/>
  <c r="K33" i="14"/>
  <c r="J33" i="14"/>
  <c r="I33" i="14"/>
  <c r="H33" i="14"/>
  <c r="G33" i="14"/>
  <c r="K54" i="14"/>
  <c r="J54" i="14"/>
  <c r="I54" i="14"/>
  <c r="H54" i="14"/>
  <c r="G54" i="14"/>
  <c r="K55" i="14"/>
  <c r="J55" i="14"/>
  <c r="I55" i="14"/>
  <c r="H55" i="14"/>
  <c r="G55" i="14"/>
  <c r="K47" i="14"/>
  <c r="J47" i="14"/>
  <c r="I47" i="14"/>
  <c r="H47" i="14"/>
  <c r="G47" i="14"/>
  <c r="K40" i="14"/>
  <c r="J40" i="14"/>
  <c r="I40" i="14"/>
  <c r="H40" i="14"/>
  <c r="G40" i="14"/>
  <c r="K6" i="13"/>
  <c r="J6" i="13"/>
  <c r="I6" i="13"/>
  <c r="H6" i="13"/>
  <c r="G6" i="13"/>
  <c r="K2" i="13"/>
  <c r="J2" i="13"/>
  <c r="I2" i="13"/>
  <c r="H2" i="13"/>
  <c r="G2" i="13"/>
  <c r="K11" i="13"/>
  <c r="J11" i="13"/>
  <c r="I11" i="13"/>
  <c r="H11" i="13"/>
  <c r="G11" i="13"/>
  <c r="K5" i="13"/>
  <c r="J5" i="13"/>
  <c r="I5" i="13"/>
  <c r="H5" i="13"/>
  <c r="G5" i="13"/>
  <c r="K4" i="13"/>
  <c r="J4" i="13"/>
  <c r="I4" i="13"/>
  <c r="H4" i="13"/>
  <c r="G4" i="13"/>
  <c r="K10" i="13"/>
  <c r="J10" i="13"/>
  <c r="I10" i="13"/>
  <c r="H10" i="13"/>
  <c r="G10" i="13"/>
  <c r="K9" i="13"/>
  <c r="J9" i="13"/>
  <c r="I9" i="13"/>
  <c r="H9" i="13"/>
  <c r="G9" i="13"/>
  <c r="K12" i="13"/>
  <c r="J12" i="13"/>
  <c r="I12" i="13"/>
  <c r="H12" i="13"/>
  <c r="G12" i="13"/>
  <c r="K3" i="13"/>
  <c r="J3" i="13"/>
  <c r="I3" i="13"/>
  <c r="H3" i="13"/>
  <c r="G3" i="13"/>
  <c r="K8" i="13"/>
  <c r="J8" i="13"/>
  <c r="I8" i="13"/>
  <c r="H8" i="13"/>
  <c r="G8" i="13"/>
  <c r="K13" i="13"/>
  <c r="J13" i="13"/>
  <c r="I13" i="13"/>
  <c r="H13" i="13"/>
  <c r="G13" i="13"/>
  <c r="W30" i="12"/>
  <c r="U30" i="12"/>
  <c r="S30" i="12"/>
  <c r="Q30" i="12"/>
  <c r="J30" i="12"/>
  <c r="N30" i="12" s="1"/>
  <c r="I30" i="12"/>
  <c r="H30" i="12"/>
  <c r="G30" i="12"/>
  <c r="F30" i="12"/>
  <c r="W29" i="12"/>
  <c r="U29" i="12"/>
  <c r="S29" i="12"/>
  <c r="Q29" i="12"/>
  <c r="J29" i="12"/>
  <c r="N29" i="12" s="1"/>
  <c r="I29" i="12"/>
  <c r="H29" i="12"/>
  <c r="G29" i="12"/>
  <c r="F29" i="12"/>
  <c r="W28" i="12"/>
  <c r="U28" i="12"/>
  <c r="S28" i="12"/>
  <c r="Q28" i="12"/>
  <c r="J28" i="12"/>
  <c r="N28" i="12" s="1"/>
  <c r="I28" i="12"/>
  <c r="H28" i="12"/>
  <c r="G28" i="12"/>
  <c r="F28" i="12"/>
  <c r="W27" i="12"/>
  <c r="U27" i="12"/>
  <c r="S27" i="12"/>
  <c r="Q27" i="12"/>
  <c r="J27" i="12"/>
  <c r="N27" i="12" s="1"/>
  <c r="I27" i="12"/>
  <c r="H27" i="12"/>
  <c r="G27" i="12"/>
  <c r="F27" i="12"/>
  <c r="W25" i="12"/>
  <c r="U25" i="12"/>
  <c r="S25" i="12"/>
  <c r="Q25" i="12"/>
  <c r="J25" i="12"/>
  <c r="N25" i="12" s="1"/>
  <c r="I25" i="12"/>
  <c r="H25" i="12"/>
  <c r="G25" i="12"/>
  <c r="F25" i="12"/>
  <c r="W24" i="12"/>
  <c r="U24" i="12"/>
  <c r="S24" i="12"/>
  <c r="Q24" i="12"/>
  <c r="J24" i="12"/>
  <c r="N24" i="12" s="1"/>
  <c r="I24" i="12"/>
  <c r="H24" i="12"/>
  <c r="G24" i="12"/>
  <c r="F24" i="12"/>
  <c r="W23" i="12"/>
  <c r="U23" i="12"/>
  <c r="S23" i="12"/>
  <c r="Q23" i="12"/>
  <c r="J23" i="12"/>
  <c r="N23" i="12" s="1"/>
  <c r="I23" i="12"/>
  <c r="H23" i="12"/>
  <c r="G23" i="12"/>
  <c r="F23" i="12"/>
  <c r="W22" i="12"/>
  <c r="U22" i="12"/>
  <c r="S22" i="12"/>
  <c r="Q22" i="12"/>
  <c r="J22" i="12"/>
  <c r="N22" i="12" s="1"/>
  <c r="I22" i="12"/>
  <c r="H22" i="12"/>
  <c r="G22" i="12"/>
  <c r="F22" i="12"/>
  <c r="W21" i="12"/>
  <c r="U21" i="12"/>
  <c r="S21" i="12"/>
  <c r="Q21" i="12"/>
  <c r="J21" i="12"/>
  <c r="N21" i="12" s="1"/>
  <c r="I21" i="12"/>
  <c r="H21" i="12"/>
  <c r="G21" i="12"/>
  <c r="F21" i="12"/>
  <c r="W20" i="12"/>
  <c r="U20" i="12"/>
  <c r="S20" i="12"/>
  <c r="Q20" i="12"/>
  <c r="J20" i="12"/>
  <c r="N20" i="12" s="1"/>
  <c r="I20" i="12"/>
  <c r="H20" i="12"/>
  <c r="G20" i="12"/>
  <c r="F20" i="12"/>
  <c r="W19" i="12"/>
  <c r="U19" i="12"/>
  <c r="S19" i="12"/>
  <c r="Q19" i="12"/>
  <c r="J19" i="12"/>
  <c r="N19" i="12" s="1"/>
  <c r="I19" i="12"/>
  <c r="H19" i="12"/>
  <c r="G19" i="12"/>
  <c r="F19" i="12"/>
  <c r="W18" i="12"/>
  <c r="U18" i="12"/>
  <c r="S18" i="12"/>
  <c r="Q18" i="12"/>
  <c r="J18" i="12"/>
  <c r="N18" i="12" s="1"/>
  <c r="I18" i="12"/>
  <c r="H18" i="12"/>
  <c r="G18" i="12"/>
  <c r="F18" i="12"/>
  <c r="W16" i="12"/>
  <c r="U16" i="12"/>
  <c r="S16" i="12"/>
  <c r="Q16" i="12"/>
  <c r="J16" i="12"/>
  <c r="N16" i="12" s="1"/>
  <c r="I16" i="12"/>
  <c r="H16" i="12"/>
  <c r="G16" i="12"/>
  <c r="F16" i="12"/>
  <c r="W14" i="12"/>
  <c r="U14" i="12"/>
  <c r="S14" i="12"/>
  <c r="Q14" i="12"/>
  <c r="J14" i="12"/>
  <c r="N14" i="12" s="1"/>
  <c r="I14" i="12"/>
  <c r="H14" i="12"/>
  <c r="G14" i="12"/>
  <c r="F14" i="12"/>
  <c r="W13" i="12"/>
  <c r="U13" i="12"/>
  <c r="S13" i="12"/>
  <c r="Q13" i="12"/>
  <c r="J13" i="12"/>
  <c r="N13" i="12" s="1"/>
  <c r="I13" i="12"/>
  <c r="H13" i="12"/>
  <c r="G13" i="12"/>
  <c r="F13" i="12"/>
  <c r="W12" i="12"/>
  <c r="U12" i="12"/>
  <c r="S12" i="12"/>
  <c r="Q12" i="12"/>
  <c r="J12" i="12"/>
  <c r="N12" i="12" s="1"/>
  <c r="I12" i="12"/>
  <c r="H12" i="12"/>
  <c r="G12" i="12"/>
  <c r="F12" i="12"/>
  <c r="W11" i="12"/>
  <c r="U11" i="12"/>
  <c r="S11" i="12"/>
  <c r="Q11" i="12"/>
  <c r="J11" i="12"/>
  <c r="N11" i="12" s="1"/>
  <c r="I11" i="12"/>
  <c r="H11" i="12"/>
  <c r="G11" i="12"/>
  <c r="F11" i="12"/>
  <c r="W9" i="12"/>
  <c r="U9" i="12"/>
  <c r="S9" i="12"/>
  <c r="Q9" i="12"/>
  <c r="J9" i="12"/>
  <c r="N9" i="12" s="1"/>
  <c r="I9" i="12"/>
  <c r="H9" i="12"/>
  <c r="G9" i="12"/>
  <c r="F9" i="12"/>
  <c r="W8" i="12"/>
  <c r="U8" i="12"/>
  <c r="S8" i="12"/>
  <c r="Q8" i="12"/>
  <c r="J8" i="12"/>
  <c r="N8" i="12" s="1"/>
  <c r="I8" i="12"/>
  <c r="H8" i="12"/>
  <c r="G8" i="12"/>
  <c r="F8" i="12"/>
  <c r="W7" i="12"/>
  <c r="U7" i="12"/>
  <c r="S7" i="12"/>
  <c r="Q7" i="12"/>
  <c r="J7" i="12"/>
  <c r="N7" i="12" s="1"/>
  <c r="I7" i="12"/>
  <c r="H7" i="12"/>
  <c r="G7" i="12"/>
  <c r="F7" i="12"/>
  <c r="W6" i="12"/>
  <c r="U6" i="12"/>
  <c r="S6" i="12"/>
  <c r="Q6" i="12"/>
  <c r="N6" i="12"/>
  <c r="I6" i="12"/>
  <c r="H6" i="12"/>
  <c r="G6" i="12"/>
  <c r="F6" i="12"/>
  <c r="W5" i="12"/>
  <c r="U5" i="12"/>
  <c r="S5" i="12"/>
  <c r="Q5" i="12"/>
  <c r="J5" i="12"/>
  <c r="N5" i="12" s="1"/>
  <c r="I5" i="12"/>
  <c r="H5" i="12"/>
  <c r="G5" i="12"/>
  <c r="F5" i="12"/>
  <c r="W4" i="12"/>
  <c r="U4" i="12"/>
  <c r="S4" i="12"/>
  <c r="Q4" i="12"/>
  <c r="J4" i="12"/>
  <c r="I4" i="12"/>
  <c r="H4" i="12"/>
  <c r="G4" i="12"/>
  <c r="F4" i="12"/>
  <c r="W3" i="12"/>
  <c r="U3" i="12"/>
  <c r="S3" i="12"/>
  <c r="Q3" i="12"/>
  <c r="J3" i="12"/>
  <c r="I3" i="12"/>
  <c r="H3" i="12"/>
  <c r="G3" i="12"/>
  <c r="F3" i="12"/>
  <c r="X188" i="11"/>
  <c r="V188" i="11"/>
  <c r="U188" i="11"/>
  <c r="T188" i="11"/>
  <c r="S188" i="11"/>
  <c r="R188" i="11"/>
  <c r="Q188" i="11"/>
  <c r="P188" i="11"/>
  <c r="O188" i="11"/>
  <c r="N188" i="11"/>
  <c r="M188" i="11"/>
  <c r="L188" i="11"/>
  <c r="K188" i="11"/>
  <c r="J188" i="11"/>
  <c r="I188" i="11"/>
  <c r="H188" i="11"/>
  <c r="G188" i="11"/>
  <c r="F188" i="11"/>
  <c r="E188" i="11"/>
  <c r="D188" i="11"/>
  <c r="C188" i="11"/>
  <c r="B188" i="11"/>
  <c r="X186" i="11"/>
  <c r="X190" i="11" s="1"/>
  <c r="V186" i="11"/>
  <c r="V190" i="11" s="1"/>
  <c r="U186" i="11"/>
  <c r="U190" i="11" s="1"/>
  <c r="T186" i="11"/>
  <c r="T190" i="11" s="1"/>
  <c r="S186" i="11"/>
  <c r="S190" i="11" s="1"/>
  <c r="R186" i="11"/>
  <c r="R190" i="11" s="1"/>
  <c r="Q186" i="11"/>
  <c r="Q190" i="11" s="1"/>
  <c r="P186" i="11"/>
  <c r="P190" i="11" s="1"/>
  <c r="O186" i="11"/>
  <c r="O190" i="11" s="1"/>
  <c r="N186" i="11"/>
  <c r="N190" i="11" s="1"/>
  <c r="M186" i="11"/>
  <c r="M190" i="11" s="1"/>
  <c r="L186" i="11"/>
  <c r="L190" i="11" s="1"/>
  <c r="K186" i="11"/>
  <c r="K190" i="11" s="1"/>
  <c r="J186" i="11"/>
  <c r="J190" i="11" s="1"/>
  <c r="I186" i="11"/>
  <c r="I190" i="11" s="1"/>
  <c r="H186" i="11"/>
  <c r="H190" i="11" s="1"/>
  <c r="G186" i="11"/>
  <c r="G190" i="11" s="1"/>
  <c r="F186" i="11"/>
  <c r="F190" i="11" s="1"/>
  <c r="E186" i="11"/>
  <c r="E190" i="11" s="1"/>
  <c r="D186" i="11"/>
  <c r="D190" i="11" s="1"/>
  <c r="C186" i="11"/>
  <c r="C190" i="11" s="1"/>
  <c r="B186" i="11"/>
  <c r="B190" i="11" s="1"/>
  <c r="J6" i="11"/>
  <c r="I6" i="11"/>
  <c r="H6" i="11"/>
  <c r="G6" i="11"/>
  <c r="F6" i="11"/>
  <c r="J13" i="11"/>
  <c r="I13" i="11"/>
  <c r="H13" i="11"/>
  <c r="G13" i="11"/>
  <c r="F13" i="11"/>
  <c r="J12" i="11"/>
  <c r="I12" i="11"/>
  <c r="H12" i="11"/>
  <c r="G12" i="11"/>
  <c r="F12" i="11"/>
  <c r="J5" i="11"/>
  <c r="I5" i="11"/>
  <c r="H5" i="11"/>
  <c r="G5" i="11"/>
  <c r="F5" i="11"/>
  <c r="J25" i="11"/>
  <c r="I25" i="11"/>
  <c r="H25" i="11"/>
  <c r="G25" i="11"/>
  <c r="F25" i="11"/>
  <c r="J11" i="11"/>
  <c r="I11" i="11"/>
  <c r="H11" i="11"/>
  <c r="G11" i="11"/>
  <c r="F11" i="11"/>
  <c r="J10" i="11"/>
  <c r="I10" i="11"/>
  <c r="H10" i="11"/>
  <c r="G10" i="11"/>
  <c r="F10" i="11"/>
  <c r="J20" i="11"/>
  <c r="I20" i="11"/>
  <c r="H20" i="11"/>
  <c r="G20" i="11"/>
  <c r="F20" i="11"/>
  <c r="J24" i="11"/>
  <c r="I24" i="11"/>
  <c r="H24" i="11"/>
  <c r="G24" i="11"/>
  <c r="F24" i="11"/>
  <c r="J9" i="11"/>
  <c r="I9" i="11"/>
  <c r="H9" i="11"/>
  <c r="G9" i="11"/>
  <c r="F9" i="11"/>
  <c r="J23" i="11"/>
  <c r="I23" i="11"/>
  <c r="H23" i="11"/>
  <c r="G23" i="11"/>
  <c r="F23" i="11"/>
  <c r="J4" i="11"/>
  <c r="I4" i="11"/>
  <c r="H4" i="11"/>
  <c r="G4" i="11"/>
  <c r="F4" i="11"/>
  <c r="J3" i="11"/>
  <c r="I3" i="11"/>
  <c r="H3" i="11"/>
  <c r="G3" i="11"/>
  <c r="F3" i="11"/>
  <c r="J22" i="11"/>
  <c r="I22" i="11"/>
  <c r="H22" i="11"/>
  <c r="G22" i="11"/>
  <c r="F22" i="11"/>
  <c r="J19" i="11"/>
  <c r="I19" i="11"/>
  <c r="H19" i="11"/>
  <c r="G19" i="11"/>
  <c r="F19" i="11"/>
  <c r="J18" i="11"/>
  <c r="I18" i="11"/>
  <c r="H18" i="11"/>
  <c r="G18" i="11"/>
  <c r="F18" i="11"/>
  <c r="J2" i="11"/>
  <c r="I2" i="11"/>
  <c r="H2" i="11"/>
  <c r="G2" i="11"/>
  <c r="F2" i="11"/>
  <c r="J17" i="11"/>
  <c r="I17" i="11"/>
  <c r="H17" i="11"/>
  <c r="G17" i="11"/>
  <c r="F17" i="11"/>
  <c r="J8" i="11"/>
  <c r="I8" i="11"/>
  <c r="H8" i="11"/>
  <c r="G8" i="11"/>
  <c r="F8" i="11"/>
  <c r="J16" i="11"/>
  <c r="I16" i="11"/>
  <c r="H16" i="11"/>
  <c r="G16" i="11"/>
  <c r="F16" i="11"/>
  <c r="J15" i="11"/>
  <c r="I15" i="11"/>
  <c r="H15" i="11"/>
  <c r="G15" i="11"/>
  <c r="F15" i="11"/>
  <c r="J137" i="10"/>
  <c r="I137" i="10"/>
  <c r="H137" i="10"/>
  <c r="G137" i="10"/>
  <c r="F137" i="10"/>
  <c r="J139" i="10"/>
  <c r="I139" i="10"/>
  <c r="H139" i="10"/>
  <c r="G139" i="10"/>
  <c r="F139" i="10"/>
  <c r="J122" i="10"/>
  <c r="I122" i="10"/>
  <c r="H122" i="10"/>
  <c r="G122" i="10"/>
  <c r="F122" i="10"/>
  <c r="J125" i="10"/>
  <c r="I125" i="10"/>
  <c r="H125" i="10"/>
  <c r="G125" i="10"/>
  <c r="F125" i="10"/>
  <c r="J127" i="10"/>
  <c r="I127" i="10"/>
  <c r="H127" i="10"/>
  <c r="G127" i="10"/>
  <c r="F127" i="10"/>
  <c r="J138" i="10"/>
  <c r="I138" i="10"/>
  <c r="H138" i="10"/>
  <c r="G138" i="10"/>
  <c r="F138" i="10"/>
  <c r="J132" i="10"/>
  <c r="I132" i="10"/>
  <c r="H132" i="10"/>
  <c r="G132" i="10"/>
  <c r="F132" i="10"/>
  <c r="J136" i="10"/>
  <c r="I136" i="10"/>
  <c r="H136" i="10"/>
  <c r="G136" i="10"/>
  <c r="F136" i="10"/>
  <c r="J113" i="10"/>
  <c r="I113" i="10"/>
  <c r="H113" i="10"/>
  <c r="G113" i="10"/>
  <c r="F113" i="10"/>
  <c r="J124" i="10"/>
  <c r="I124" i="10"/>
  <c r="H124" i="10"/>
  <c r="G124" i="10"/>
  <c r="F124" i="10"/>
  <c r="J128" i="10"/>
  <c r="I128" i="10"/>
  <c r="H128" i="10"/>
  <c r="G128" i="10"/>
  <c r="F128" i="10"/>
  <c r="J131" i="10"/>
  <c r="I131" i="10"/>
  <c r="H131" i="10"/>
  <c r="G131" i="10"/>
  <c r="F131" i="10"/>
  <c r="J133" i="10"/>
  <c r="I133" i="10"/>
  <c r="H133" i="10"/>
  <c r="G133" i="10"/>
  <c r="F133" i="10"/>
  <c r="J121" i="10"/>
  <c r="I121" i="10"/>
  <c r="H121" i="10"/>
  <c r="G121" i="10"/>
  <c r="F121" i="10"/>
  <c r="J115" i="10"/>
  <c r="I115" i="10"/>
  <c r="H115" i="10"/>
  <c r="G115" i="10"/>
  <c r="F115" i="10"/>
  <c r="J123" i="10"/>
  <c r="I123" i="10"/>
  <c r="H123" i="10"/>
  <c r="G123" i="10"/>
  <c r="F123" i="10"/>
  <c r="J135" i="10"/>
  <c r="I135" i="10"/>
  <c r="H135" i="10"/>
  <c r="G135" i="10"/>
  <c r="F135" i="10"/>
  <c r="J118" i="10"/>
  <c r="I118" i="10"/>
  <c r="H118" i="10"/>
  <c r="G118" i="10"/>
  <c r="F118" i="10"/>
  <c r="J134" i="10"/>
  <c r="I134" i="10"/>
  <c r="H134" i="10"/>
  <c r="G134" i="10"/>
  <c r="F134" i="10"/>
  <c r="J129" i="10"/>
  <c r="I129" i="10"/>
  <c r="H129" i="10"/>
  <c r="G129" i="10"/>
  <c r="F129" i="10"/>
  <c r="J117" i="10"/>
  <c r="I117" i="10"/>
  <c r="H117" i="10"/>
  <c r="G117" i="10"/>
  <c r="F117" i="10"/>
  <c r="J116" i="10"/>
  <c r="I116" i="10"/>
  <c r="H116" i="10"/>
  <c r="G116" i="10"/>
  <c r="F116" i="10"/>
  <c r="J126" i="10"/>
  <c r="I126" i="10"/>
  <c r="H126" i="10"/>
  <c r="G126" i="10"/>
  <c r="F126" i="10"/>
  <c r="J119" i="10"/>
  <c r="I119" i="10"/>
  <c r="H119" i="10"/>
  <c r="G119" i="10"/>
  <c r="F119" i="10"/>
  <c r="J108" i="10"/>
  <c r="I108" i="10"/>
  <c r="H108" i="10"/>
  <c r="G108" i="10"/>
  <c r="F108" i="10"/>
  <c r="J111" i="10"/>
  <c r="I111" i="10"/>
  <c r="H111" i="10"/>
  <c r="G111" i="10"/>
  <c r="F111" i="10"/>
  <c r="J112" i="10"/>
  <c r="I112" i="10"/>
  <c r="H112" i="10"/>
  <c r="G112" i="10"/>
  <c r="F112" i="10"/>
  <c r="J120" i="10"/>
  <c r="I120" i="10"/>
  <c r="H120" i="10"/>
  <c r="G120" i="10"/>
  <c r="F120" i="10"/>
  <c r="J109" i="10"/>
  <c r="I109" i="10"/>
  <c r="H109" i="10"/>
  <c r="G109" i="10"/>
  <c r="F109" i="10"/>
  <c r="J114" i="10"/>
  <c r="I114" i="10"/>
  <c r="H114" i="10"/>
  <c r="G114" i="10"/>
  <c r="F114" i="10"/>
  <c r="J130" i="10"/>
  <c r="I130" i="10"/>
  <c r="H130" i="10"/>
  <c r="G130" i="10"/>
  <c r="F130" i="10"/>
  <c r="J110" i="10"/>
  <c r="I110" i="10"/>
  <c r="H110" i="10"/>
  <c r="G110" i="10"/>
  <c r="F110" i="10"/>
  <c r="J92" i="10"/>
  <c r="I92" i="10"/>
  <c r="H92" i="10"/>
  <c r="G92" i="10"/>
  <c r="F92" i="10"/>
  <c r="J90" i="10"/>
  <c r="I90" i="10"/>
  <c r="H90" i="10"/>
  <c r="G90" i="10"/>
  <c r="F90" i="10"/>
  <c r="J93" i="10"/>
  <c r="I93" i="10"/>
  <c r="H93" i="10"/>
  <c r="G93" i="10"/>
  <c r="F93" i="10"/>
  <c r="J91" i="10"/>
  <c r="I91" i="10"/>
  <c r="H91" i="10"/>
  <c r="G91" i="10"/>
  <c r="F91" i="10"/>
  <c r="J96" i="10"/>
  <c r="I96" i="10"/>
  <c r="H96" i="10"/>
  <c r="G96" i="10"/>
  <c r="F96" i="10"/>
  <c r="J88" i="10"/>
  <c r="I88" i="10"/>
  <c r="H88" i="10"/>
  <c r="G88" i="10"/>
  <c r="F88" i="10"/>
  <c r="J80" i="10"/>
  <c r="I80" i="10"/>
  <c r="H80" i="10"/>
  <c r="G80" i="10"/>
  <c r="F80" i="10"/>
  <c r="J85" i="10"/>
  <c r="I85" i="10"/>
  <c r="H85" i="10"/>
  <c r="G85" i="10"/>
  <c r="F85" i="10"/>
  <c r="J77" i="10"/>
  <c r="I77" i="10"/>
  <c r="H77" i="10"/>
  <c r="G77" i="10"/>
  <c r="F77" i="10"/>
  <c r="J74" i="10"/>
  <c r="I74" i="10"/>
  <c r="H74" i="10"/>
  <c r="G74" i="10"/>
  <c r="F74" i="10"/>
  <c r="J86" i="10"/>
  <c r="I86" i="10"/>
  <c r="H86" i="10"/>
  <c r="G86" i="10"/>
  <c r="F86" i="10"/>
  <c r="J76" i="10"/>
  <c r="I76" i="10"/>
  <c r="H76" i="10"/>
  <c r="G76" i="10"/>
  <c r="F76" i="10"/>
  <c r="J78" i="10"/>
  <c r="I78" i="10"/>
  <c r="H78" i="10"/>
  <c r="G78" i="10"/>
  <c r="F78" i="10"/>
  <c r="J97" i="10"/>
  <c r="I97" i="10"/>
  <c r="H97" i="10"/>
  <c r="G97" i="10"/>
  <c r="F97" i="10"/>
  <c r="J94" i="10"/>
  <c r="I94" i="10"/>
  <c r="H94" i="10"/>
  <c r="G94" i="10"/>
  <c r="F94" i="10"/>
  <c r="J83" i="10"/>
  <c r="I83" i="10"/>
  <c r="H83" i="10"/>
  <c r="G83" i="10"/>
  <c r="F83" i="10"/>
  <c r="J105" i="10"/>
  <c r="I105" i="10"/>
  <c r="H105" i="10"/>
  <c r="G105" i="10"/>
  <c r="F105" i="10"/>
  <c r="J100" i="10"/>
  <c r="I100" i="10"/>
  <c r="H100" i="10"/>
  <c r="G100" i="10"/>
  <c r="F100" i="10"/>
  <c r="J104" i="10"/>
  <c r="I104" i="10"/>
  <c r="H104" i="10"/>
  <c r="G104" i="10"/>
  <c r="F104" i="10"/>
  <c r="J103" i="10"/>
  <c r="I103" i="10"/>
  <c r="H103" i="10"/>
  <c r="G103" i="10"/>
  <c r="F103" i="10"/>
  <c r="J73" i="10"/>
  <c r="I73" i="10"/>
  <c r="H73" i="10"/>
  <c r="G73" i="10"/>
  <c r="F73" i="10"/>
  <c r="J99" i="10"/>
  <c r="I99" i="10"/>
  <c r="H99" i="10"/>
  <c r="G99" i="10"/>
  <c r="F99" i="10"/>
  <c r="J87" i="10"/>
  <c r="I87" i="10"/>
  <c r="H87" i="10"/>
  <c r="G87" i="10"/>
  <c r="F87" i="10"/>
  <c r="J95" i="10"/>
  <c r="I95" i="10"/>
  <c r="H95" i="10"/>
  <c r="G95" i="10"/>
  <c r="F95" i="10"/>
  <c r="J79" i="10"/>
  <c r="I79" i="10"/>
  <c r="H79" i="10"/>
  <c r="G79" i="10"/>
  <c r="F79" i="10"/>
  <c r="J106" i="10"/>
  <c r="I106" i="10"/>
  <c r="H106" i="10"/>
  <c r="G106" i="10"/>
  <c r="F106" i="10"/>
  <c r="J98" i="10"/>
  <c r="I98" i="10"/>
  <c r="H98" i="10"/>
  <c r="G98" i="10"/>
  <c r="F98" i="10"/>
  <c r="J75" i="10"/>
  <c r="I75" i="10"/>
  <c r="H75" i="10"/>
  <c r="G75" i="10"/>
  <c r="F75" i="10"/>
  <c r="J82" i="10"/>
  <c r="I82" i="10"/>
  <c r="H82" i="10"/>
  <c r="G82" i="10"/>
  <c r="F82" i="10"/>
  <c r="J101" i="10"/>
  <c r="I101" i="10"/>
  <c r="H101" i="10"/>
  <c r="G101" i="10"/>
  <c r="F101" i="10"/>
  <c r="J84" i="10"/>
  <c r="I84" i="10"/>
  <c r="H84" i="10"/>
  <c r="G84" i="10"/>
  <c r="F84" i="10"/>
  <c r="J81" i="10"/>
  <c r="I81" i="10"/>
  <c r="H81" i="10"/>
  <c r="G81" i="10"/>
  <c r="F81" i="10"/>
  <c r="J89" i="10"/>
  <c r="I89" i="10"/>
  <c r="H89" i="10"/>
  <c r="G89" i="10"/>
  <c r="F89" i="10"/>
  <c r="J102" i="10"/>
  <c r="I102" i="10"/>
  <c r="H102" i="10"/>
  <c r="G102" i="10"/>
  <c r="F102" i="10"/>
  <c r="J26" i="10"/>
  <c r="I26" i="10"/>
  <c r="H26" i="10"/>
  <c r="G26" i="10"/>
  <c r="F26" i="10"/>
  <c r="J27" i="10"/>
  <c r="I27" i="10"/>
  <c r="H27" i="10"/>
  <c r="G27" i="10"/>
  <c r="F27" i="10"/>
  <c r="J18" i="10"/>
  <c r="I18" i="10"/>
  <c r="H18" i="10"/>
  <c r="G18" i="10"/>
  <c r="F18" i="10"/>
  <c r="J24" i="10"/>
  <c r="I24" i="10"/>
  <c r="H24" i="10"/>
  <c r="G24" i="10"/>
  <c r="F24" i="10"/>
  <c r="J25" i="10"/>
  <c r="I25" i="10"/>
  <c r="H25" i="10"/>
  <c r="G25" i="10"/>
  <c r="F25" i="10"/>
  <c r="J2" i="10"/>
  <c r="I2" i="10"/>
  <c r="H2" i="10"/>
  <c r="G2" i="10"/>
  <c r="F2" i="10"/>
  <c r="J10" i="10"/>
  <c r="I10" i="10"/>
  <c r="H10" i="10"/>
  <c r="G10" i="10"/>
  <c r="F10" i="10"/>
  <c r="J13" i="10"/>
  <c r="I13" i="10"/>
  <c r="H13" i="10"/>
  <c r="G13" i="10"/>
  <c r="F13" i="10"/>
  <c r="J30" i="10"/>
  <c r="I30" i="10"/>
  <c r="H30" i="10"/>
  <c r="G30" i="10"/>
  <c r="F30" i="10"/>
  <c r="J22" i="10"/>
  <c r="I22" i="10"/>
  <c r="H22" i="10"/>
  <c r="G22" i="10"/>
  <c r="F22" i="10"/>
  <c r="J3" i="10"/>
  <c r="I3" i="10"/>
  <c r="H3" i="10"/>
  <c r="G3" i="10"/>
  <c r="F3" i="10"/>
  <c r="J12" i="10"/>
  <c r="I12" i="10"/>
  <c r="H12" i="10"/>
  <c r="G12" i="10"/>
  <c r="F12" i="10"/>
  <c r="J23" i="10"/>
  <c r="I23" i="10"/>
  <c r="H23" i="10"/>
  <c r="G23" i="10"/>
  <c r="F23" i="10"/>
  <c r="J5" i="10"/>
  <c r="I5" i="10"/>
  <c r="H5" i="10"/>
  <c r="G5" i="10"/>
  <c r="F5" i="10"/>
  <c r="J7" i="10"/>
  <c r="I7" i="10"/>
  <c r="H7" i="10"/>
  <c r="G7" i="10"/>
  <c r="F7" i="10"/>
  <c r="J29" i="10"/>
  <c r="I29" i="10"/>
  <c r="H29" i="10"/>
  <c r="G29" i="10"/>
  <c r="F29" i="10"/>
  <c r="J16" i="10"/>
  <c r="I16" i="10"/>
  <c r="H16" i="10"/>
  <c r="G16" i="10"/>
  <c r="F16" i="10"/>
  <c r="J17" i="10"/>
  <c r="I17" i="10"/>
  <c r="H17" i="10"/>
  <c r="G17" i="10"/>
  <c r="F17" i="10"/>
  <c r="J15" i="10"/>
  <c r="I15" i="10"/>
  <c r="H15" i="10"/>
  <c r="G15" i="10"/>
  <c r="F15" i="10"/>
  <c r="J14" i="10"/>
  <c r="I14" i="10"/>
  <c r="H14" i="10"/>
  <c r="G14" i="10"/>
  <c r="F14" i="10"/>
  <c r="J19" i="10"/>
  <c r="I19" i="10"/>
  <c r="H19" i="10"/>
  <c r="G19" i="10"/>
  <c r="F19" i="10"/>
  <c r="J28" i="10"/>
  <c r="I28" i="10"/>
  <c r="H28" i="10"/>
  <c r="G28" i="10"/>
  <c r="F28" i="10"/>
  <c r="J9" i="10"/>
  <c r="I9" i="10"/>
  <c r="H9" i="10"/>
  <c r="G9" i="10"/>
  <c r="F9" i="10"/>
  <c r="J20" i="10"/>
  <c r="I20" i="10"/>
  <c r="H20" i="10"/>
  <c r="G20" i="10"/>
  <c r="F20" i="10"/>
  <c r="J11" i="10"/>
  <c r="I11" i="10"/>
  <c r="H11" i="10"/>
  <c r="G11" i="10"/>
  <c r="F11" i="10"/>
  <c r="J6" i="10"/>
  <c r="I6" i="10"/>
  <c r="H6" i="10"/>
  <c r="G6" i="10"/>
  <c r="F6" i="10"/>
  <c r="J8" i="10"/>
  <c r="I8" i="10"/>
  <c r="H8" i="10"/>
  <c r="G8" i="10"/>
  <c r="F8" i="10"/>
  <c r="J21" i="10"/>
  <c r="I21" i="10"/>
  <c r="H21" i="10"/>
  <c r="G21" i="10"/>
  <c r="F21" i="10"/>
  <c r="J4" i="10"/>
  <c r="I4" i="10"/>
  <c r="H4" i="10"/>
  <c r="G4" i="10"/>
  <c r="F4" i="10"/>
  <c r="J55" i="10"/>
  <c r="I55" i="10"/>
  <c r="H55" i="10"/>
  <c r="G55" i="10"/>
  <c r="F55" i="10"/>
  <c r="J70" i="10"/>
  <c r="I70" i="10"/>
  <c r="H70" i="10"/>
  <c r="G70" i="10"/>
  <c r="F70" i="10"/>
  <c r="J62" i="10"/>
  <c r="I62" i="10"/>
  <c r="H62" i="10"/>
  <c r="G62" i="10"/>
  <c r="F62" i="10"/>
  <c r="J67" i="10"/>
  <c r="I67" i="10"/>
  <c r="H67" i="10"/>
  <c r="G67" i="10"/>
  <c r="F67" i="10"/>
  <c r="J54" i="10"/>
  <c r="I54" i="10"/>
  <c r="H54" i="10"/>
  <c r="G54" i="10"/>
  <c r="F54" i="10"/>
  <c r="J50" i="10"/>
  <c r="I50" i="10"/>
  <c r="H50" i="10"/>
  <c r="G50" i="10"/>
  <c r="F50" i="10"/>
  <c r="J64" i="10"/>
  <c r="I64" i="10"/>
  <c r="H64" i="10"/>
  <c r="G64" i="10"/>
  <c r="F64" i="10"/>
  <c r="J45" i="10"/>
  <c r="I45" i="10"/>
  <c r="H45" i="10"/>
  <c r="G45" i="10"/>
  <c r="F45" i="10"/>
  <c r="J48" i="10"/>
  <c r="I48" i="10"/>
  <c r="H48" i="10"/>
  <c r="G48" i="10"/>
  <c r="F48" i="10"/>
  <c r="J61" i="10"/>
  <c r="I61" i="10"/>
  <c r="H61" i="10"/>
  <c r="G61" i="10"/>
  <c r="F61" i="10"/>
  <c r="J42" i="10"/>
  <c r="I42" i="10"/>
  <c r="H42" i="10"/>
  <c r="G42" i="10"/>
  <c r="F42" i="10"/>
  <c r="J59" i="10"/>
  <c r="I59" i="10"/>
  <c r="H59" i="10"/>
  <c r="G59" i="10"/>
  <c r="F59" i="10"/>
  <c r="J60" i="10"/>
  <c r="I60" i="10"/>
  <c r="H60" i="10"/>
  <c r="G60" i="10"/>
  <c r="F60" i="10"/>
  <c r="J69" i="10"/>
  <c r="I69" i="10"/>
  <c r="H69" i="10"/>
  <c r="G69" i="10"/>
  <c r="F69" i="10"/>
  <c r="J71" i="10"/>
  <c r="I71" i="10"/>
  <c r="H71" i="10"/>
  <c r="G71" i="10"/>
  <c r="F71" i="10"/>
  <c r="J51" i="10"/>
  <c r="I51" i="10"/>
  <c r="H51" i="10"/>
  <c r="G51" i="10"/>
  <c r="F51" i="10"/>
  <c r="J66" i="10"/>
  <c r="I66" i="10"/>
  <c r="H66" i="10"/>
  <c r="G66" i="10"/>
  <c r="F66" i="10"/>
  <c r="J68" i="10"/>
  <c r="I68" i="10"/>
  <c r="H68" i="10"/>
  <c r="G68" i="10"/>
  <c r="F68" i="10"/>
  <c r="J49" i="10"/>
  <c r="I49" i="10"/>
  <c r="H49" i="10"/>
  <c r="G49" i="10"/>
  <c r="F49" i="10"/>
  <c r="J46" i="10"/>
  <c r="I46" i="10"/>
  <c r="H46" i="10"/>
  <c r="G46" i="10"/>
  <c r="F46" i="10"/>
  <c r="J65" i="10"/>
  <c r="I65" i="10"/>
  <c r="H65" i="10"/>
  <c r="G65" i="10"/>
  <c r="F65" i="10"/>
  <c r="J58" i="10"/>
  <c r="I58" i="10"/>
  <c r="H58" i="10"/>
  <c r="G58" i="10"/>
  <c r="F58" i="10"/>
  <c r="J47" i="10"/>
  <c r="I47" i="10"/>
  <c r="H47" i="10"/>
  <c r="G47" i="10"/>
  <c r="F47" i="10"/>
  <c r="J57" i="10"/>
  <c r="I57" i="10"/>
  <c r="H57" i="10"/>
  <c r="G57" i="10"/>
  <c r="F57" i="10"/>
  <c r="J38" i="10"/>
  <c r="I38" i="10"/>
  <c r="H38" i="10"/>
  <c r="G38" i="10"/>
  <c r="F38" i="10"/>
  <c r="J40" i="10"/>
  <c r="I40" i="10"/>
  <c r="H40" i="10"/>
  <c r="G40" i="10"/>
  <c r="F40" i="10"/>
  <c r="J56" i="10"/>
  <c r="I56" i="10"/>
  <c r="H56" i="10"/>
  <c r="G56" i="10"/>
  <c r="F56" i="10"/>
  <c r="J44" i="10"/>
  <c r="I44" i="10"/>
  <c r="H44" i="10"/>
  <c r="G44" i="10"/>
  <c r="F44" i="10"/>
  <c r="J43" i="10"/>
  <c r="I43" i="10"/>
  <c r="H43" i="10"/>
  <c r="G43" i="10"/>
  <c r="F43" i="10"/>
  <c r="J63" i="10"/>
  <c r="I63" i="10"/>
  <c r="H63" i="10"/>
  <c r="G63" i="10"/>
  <c r="F63" i="10"/>
  <c r="J41" i="10"/>
  <c r="I41" i="10"/>
  <c r="H41" i="10"/>
  <c r="G41" i="10"/>
  <c r="F41" i="10"/>
  <c r="J52" i="10"/>
  <c r="I52" i="10"/>
  <c r="H52" i="10"/>
  <c r="G52" i="10"/>
  <c r="F52" i="10"/>
  <c r="J37" i="10"/>
  <c r="I37" i="10"/>
  <c r="H37" i="10"/>
  <c r="G37" i="10"/>
  <c r="F37" i="10"/>
  <c r="J32" i="10"/>
  <c r="I32" i="10"/>
  <c r="H32" i="10"/>
  <c r="G32" i="10"/>
  <c r="F32" i="10"/>
  <c r="J33" i="10"/>
  <c r="I33" i="10"/>
  <c r="H33" i="10"/>
  <c r="G33" i="10"/>
  <c r="F33" i="10"/>
  <c r="J53" i="10"/>
  <c r="I53" i="10"/>
  <c r="H53" i="10"/>
  <c r="G53" i="10"/>
  <c r="F53" i="10"/>
  <c r="J36" i="10"/>
  <c r="I36" i="10"/>
  <c r="H36" i="10"/>
  <c r="G36" i="10"/>
  <c r="F36" i="10"/>
  <c r="J35" i="10"/>
  <c r="I35" i="10"/>
  <c r="H35" i="10"/>
  <c r="G35" i="10"/>
  <c r="F35" i="10"/>
  <c r="J39" i="10"/>
  <c r="I39" i="10"/>
  <c r="H39" i="10"/>
  <c r="G39" i="10"/>
  <c r="F39" i="10"/>
  <c r="J34" i="10"/>
  <c r="I34" i="10"/>
  <c r="H34" i="10"/>
  <c r="G34" i="10"/>
  <c r="F34" i="10"/>
  <c r="X165" i="9"/>
  <c r="V165" i="9"/>
  <c r="U165" i="9"/>
  <c r="T165" i="9"/>
  <c r="S165" i="9"/>
  <c r="R165" i="9"/>
  <c r="Q165" i="9"/>
  <c r="P165" i="9"/>
  <c r="O165" i="9"/>
  <c r="N165" i="9"/>
  <c r="M165" i="9"/>
  <c r="L165" i="9"/>
  <c r="K165" i="9"/>
  <c r="J165" i="9"/>
  <c r="I165" i="9"/>
  <c r="H165" i="9"/>
  <c r="G165" i="9"/>
  <c r="F165" i="9"/>
  <c r="E165" i="9"/>
  <c r="D165" i="9"/>
  <c r="C165" i="9"/>
  <c r="B165" i="9"/>
  <c r="X163" i="9"/>
  <c r="X167" i="9" s="1"/>
  <c r="V163" i="9"/>
  <c r="V167" i="9" s="1"/>
  <c r="U163" i="9"/>
  <c r="U167" i="9" s="1"/>
  <c r="T163" i="9"/>
  <c r="T167" i="9" s="1"/>
  <c r="S163" i="9"/>
  <c r="S167" i="9" s="1"/>
  <c r="R163" i="9"/>
  <c r="R167" i="9" s="1"/>
  <c r="Q163" i="9"/>
  <c r="Q167" i="9" s="1"/>
  <c r="P163" i="9"/>
  <c r="P167" i="9" s="1"/>
  <c r="O163" i="9"/>
  <c r="O167" i="9" s="1"/>
  <c r="N163" i="9"/>
  <c r="N167" i="9" s="1"/>
  <c r="M163" i="9"/>
  <c r="M167" i="9" s="1"/>
  <c r="L163" i="9"/>
  <c r="L167" i="9" s="1"/>
  <c r="K163" i="9"/>
  <c r="K167" i="9" s="1"/>
  <c r="J163" i="9"/>
  <c r="J167" i="9" s="1"/>
  <c r="I163" i="9"/>
  <c r="I167" i="9" s="1"/>
  <c r="H163" i="9"/>
  <c r="H167" i="9" s="1"/>
  <c r="G163" i="9"/>
  <c r="G167" i="9" s="1"/>
  <c r="F163" i="9"/>
  <c r="F167" i="9" s="1"/>
  <c r="E163" i="9"/>
  <c r="E167" i="9" s="1"/>
  <c r="D163" i="9"/>
  <c r="D167" i="9" s="1"/>
  <c r="C163" i="9"/>
  <c r="C167" i="9" s="1"/>
  <c r="B163" i="9"/>
  <c r="B167" i="9" s="1"/>
  <c r="J67" i="9"/>
  <c r="I67" i="9"/>
  <c r="H67" i="9"/>
  <c r="G67" i="9"/>
  <c r="F67" i="9"/>
  <c r="J66" i="9"/>
  <c r="I66" i="9"/>
  <c r="H66" i="9"/>
  <c r="G66" i="9"/>
  <c r="F66" i="9"/>
  <c r="J65" i="9"/>
  <c r="I65" i="9"/>
  <c r="H65" i="9"/>
  <c r="G65" i="9"/>
  <c r="F65" i="9"/>
  <c r="J64" i="9"/>
  <c r="I64" i="9"/>
  <c r="H64" i="9"/>
  <c r="G64" i="9"/>
  <c r="F64" i="9"/>
  <c r="J63" i="9"/>
  <c r="I63" i="9"/>
  <c r="H63" i="9"/>
  <c r="G63" i="9"/>
  <c r="F63" i="9"/>
  <c r="J62" i="9"/>
  <c r="I62" i="9"/>
  <c r="H62" i="9"/>
  <c r="G62" i="9"/>
  <c r="F62" i="9"/>
  <c r="J61" i="9"/>
  <c r="I61" i="9"/>
  <c r="H61" i="9"/>
  <c r="G61" i="9"/>
  <c r="F61" i="9"/>
  <c r="J60" i="9"/>
  <c r="I60" i="9"/>
  <c r="H60" i="9"/>
  <c r="G60" i="9"/>
  <c r="F60" i="9"/>
  <c r="J59" i="9"/>
  <c r="I59" i="9"/>
  <c r="H59" i="9"/>
  <c r="G59" i="9"/>
  <c r="F59" i="9"/>
  <c r="J58" i="9"/>
  <c r="I58" i="9"/>
  <c r="H58" i="9"/>
  <c r="G58" i="9"/>
  <c r="F58" i="9"/>
  <c r="J57" i="9"/>
  <c r="I57" i="9"/>
  <c r="H57" i="9"/>
  <c r="G57" i="9"/>
  <c r="F57" i="9"/>
  <c r="J55" i="9"/>
  <c r="I55" i="9"/>
  <c r="H55" i="9"/>
  <c r="G55" i="9"/>
  <c r="F55" i="9"/>
  <c r="J54" i="9"/>
  <c r="I54" i="9"/>
  <c r="H54" i="9"/>
  <c r="G54" i="9"/>
  <c r="F54" i="9"/>
  <c r="J53" i="9"/>
  <c r="I53" i="9"/>
  <c r="H53" i="9"/>
  <c r="G53" i="9"/>
  <c r="F53" i="9"/>
  <c r="J52" i="9"/>
  <c r="I52" i="9"/>
  <c r="H52" i="9"/>
  <c r="G52" i="9"/>
  <c r="F52" i="9"/>
  <c r="J51" i="9"/>
  <c r="I51" i="9"/>
  <c r="H51" i="9"/>
  <c r="G51" i="9"/>
  <c r="F51" i="9"/>
  <c r="J50" i="9"/>
  <c r="I50" i="9"/>
  <c r="H50" i="9"/>
  <c r="G50" i="9"/>
  <c r="F50" i="9"/>
  <c r="J49" i="9"/>
  <c r="I49" i="9"/>
  <c r="H49" i="9"/>
  <c r="G49" i="9"/>
  <c r="F49" i="9"/>
  <c r="J48" i="9"/>
  <c r="I48" i="9"/>
  <c r="H48" i="9"/>
  <c r="G48" i="9"/>
  <c r="F48" i="9"/>
  <c r="J47" i="9"/>
  <c r="I47" i="9"/>
  <c r="H47" i="9"/>
  <c r="G47" i="9"/>
  <c r="F47" i="9"/>
  <c r="J46" i="9"/>
  <c r="I46" i="9"/>
  <c r="H46" i="9"/>
  <c r="G46" i="9"/>
  <c r="F46" i="9"/>
  <c r="J45" i="9"/>
  <c r="I45" i="9"/>
  <c r="H45" i="9"/>
  <c r="G45" i="9"/>
  <c r="F45" i="9"/>
  <c r="J44" i="9"/>
  <c r="I44" i="9"/>
  <c r="H44" i="9"/>
  <c r="G44" i="9"/>
  <c r="F44" i="9"/>
  <c r="J43" i="9"/>
  <c r="I43" i="9"/>
  <c r="H43" i="9"/>
  <c r="G43" i="9"/>
  <c r="F43" i="9"/>
  <c r="J42" i="9"/>
  <c r="I42" i="9"/>
  <c r="H42" i="9"/>
  <c r="G42" i="9"/>
  <c r="F42" i="9"/>
  <c r="J41" i="9"/>
  <c r="I41" i="9"/>
  <c r="H41" i="9"/>
  <c r="G41" i="9"/>
  <c r="F41" i="9"/>
  <c r="J40" i="9"/>
  <c r="I40" i="9"/>
  <c r="H40" i="9"/>
  <c r="G40" i="9"/>
  <c r="F40" i="9"/>
  <c r="J39" i="9"/>
  <c r="I39" i="9"/>
  <c r="H39" i="9"/>
  <c r="G39" i="9"/>
  <c r="F39" i="9"/>
  <c r="J37" i="9"/>
  <c r="I37" i="9"/>
  <c r="H37" i="9"/>
  <c r="G37" i="9"/>
  <c r="F37" i="9"/>
  <c r="J36" i="9"/>
  <c r="I36" i="9"/>
  <c r="H36" i="9"/>
  <c r="G36" i="9"/>
  <c r="F36" i="9"/>
  <c r="J35" i="9"/>
  <c r="I35" i="9"/>
  <c r="H35" i="9"/>
  <c r="G35" i="9"/>
  <c r="F35" i="9"/>
  <c r="J34" i="9"/>
  <c r="I34" i="9"/>
  <c r="H34" i="9"/>
  <c r="G34" i="9"/>
  <c r="F34" i="9"/>
  <c r="J33" i="9"/>
  <c r="I33" i="9"/>
  <c r="H33" i="9"/>
  <c r="G33" i="9"/>
  <c r="F33" i="9"/>
  <c r="J32" i="9"/>
  <c r="I32" i="9"/>
  <c r="H32" i="9"/>
  <c r="G32" i="9"/>
  <c r="F32" i="9"/>
  <c r="J31" i="9"/>
  <c r="I31" i="9"/>
  <c r="H31" i="9"/>
  <c r="G31" i="9"/>
  <c r="F31" i="9"/>
  <c r="J30" i="9"/>
  <c r="I30" i="9"/>
  <c r="H30" i="9"/>
  <c r="G30" i="9"/>
  <c r="F30" i="9"/>
  <c r="J29" i="9"/>
  <c r="I29" i="9"/>
  <c r="H29" i="9"/>
  <c r="G29" i="9"/>
  <c r="F29" i="9"/>
  <c r="J28" i="9"/>
  <c r="I28" i="9"/>
  <c r="H28" i="9"/>
  <c r="G28" i="9"/>
  <c r="F28" i="9"/>
  <c r="J27" i="9"/>
  <c r="I27" i="9"/>
  <c r="H27" i="9"/>
  <c r="G27" i="9"/>
  <c r="F27" i="9"/>
  <c r="J26" i="9"/>
  <c r="I26" i="9"/>
  <c r="H26" i="9"/>
  <c r="G26" i="9"/>
  <c r="F26" i="9"/>
  <c r="J25" i="9"/>
  <c r="I25" i="9"/>
  <c r="H25" i="9"/>
  <c r="G25" i="9"/>
  <c r="F25" i="9"/>
  <c r="J24" i="9"/>
  <c r="I24" i="9"/>
  <c r="H24" i="9"/>
  <c r="G24" i="9"/>
  <c r="F24" i="9"/>
  <c r="J23" i="9"/>
  <c r="I23" i="9"/>
  <c r="H23" i="9"/>
  <c r="G23" i="9"/>
  <c r="F23" i="9"/>
  <c r="J22" i="9"/>
  <c r="I22" i="9"/>
  <c r="H22" i="9"/>
  <c r="G22" i="9"/>
  <c r="F22" i="9"/>
  <c r="J21" i="9"/>
  <c r="I21" i="9"/>
  <c r="H21" i="9"/>
  <c r="G21" i="9"/>
  <c r="F21" i="9"/>
  <c r="J20" i="9"/>
  <c r="I20" i="9"/>
  <c r="H20" i="9"/>
  <c r="G20" i="9"/>
  <c r="F20" i="9"/>
  <c r="J19" i="9"/>
  <c r="I19" i="9"/>
  <c r="H19" i="9"/>
  <c r="G19" i="9"/>
  <c r="F19" i="9"/>
  <c r="J18" i="9"/>
  <c r="I18" i="9"/>
  <c r="H18" i="9"/>
  <c r="G18" i="9"/>
  <c r="F18" i="9"/>
  <c r="J17" i="9"/>
  <c r="I17" i="9"/>
  <c r="H17" i="9"/>
  <c r="G17" i="9"/>
  <c r="F17" i="9"/>
  <c r="J16" i="9"/>
  <c r="I16" i="9"/>
  <c r="H16" i="9"/>
  <c r="G16" i="9"/>
  <c r="F16" i="9"/>
  <c r="J15" i="9"/>
  <c r="I15" i="9"/>
  <c r="H15" i="9"/>
  <c r="G15" i="9"/>
  <c r="F15" i="9"/>
  <c r="J14" i="9"/>
  <c r="I14" i="9"/>
  <c r="H14" i="9"/>
  <c r="G14" i="9"/>
  <c r="F14" i="9"/>
  <c r="J12" i="9"/>
  <c r="I12" i="9"/>
  <c r="H12" i="9"/>
  <c r="G12" i="9"/>
  <c r="F12" i="9"/>
  <c r="J11" i="9"/>
  <c r="I11" i="9"/>
  <c r="H11" i="9"/>
  <c r="G11" i="9"/>
  <c r="F11" i="9"/>
  <c r="J10" i="9"/>
  <c r="I10" i="9"/>
  <c r="H10" i="9"/>
  <c r="G10" i="9"/>
  <c r="F10" i="9"/>
  <c r="J9" i="9"/>
  <c r="I9" i="9"/>
  <c r="H9" i="9"/>
  <c r="G9" i="9"/>
  <c r="F9" i="9"/>
  <c r="J8" i="9"/>
  <c r="I8" i="9"/>
  <c r="H8" i="9"/>
  <c r="G8" i="9"/>
  <c r="F8" i="9"/>
  <c r="J7" i="9"/>
  <c r="I7" i="9"/>
  <c r="H7" i="9"/>
  <c r="G7" i="9"/>
  <c r="F7" i="9"/>
  <c r="J6" i="9"/>
  <c r="I6" i="9"/>
  <c r="H6" i="9"/>
  <c r="G6" i="9"/>
  <c r="F6" i="9"/>
  <c r="J5" i="9"/>
  <c r="I5" i="9"/>
  <c r="H5" i="9"/>
  <c r="G5" i="9"/>
  <c r="F5" i="9"/>
  <c r="J4" i="9"/>
  <c r="I4" i="9"/>
  <c r="H4" i="9"/>
  <c r="G4" i="9"/>
  <c r="F4" i="9"/>
  <c r="J3" i="9"/>
  <c r="I3" i="9"/>
  <c r="H3" i="9"/>
  <c r="G3" i="9"/>
  <c r="F3" i="9"/>
  <c r="J2" i="9"/>
  <c r="I2" i="9"/>
  <c r="H2" i="9"/>
  <c r="G2" i="9"/>
  <c r="F2" i="9"/>
  <c r="J21" i="8"/>
  <c r="I21" i="8"/>
  <c r="H21" i="8"/>
  <c r="G21" i="8"/>
  <c r="F21" i="8"/>
  <c r="J20" i="8"/>
  <c r="I20" i="8"/>
  <c r="H20" i="8"/>
  <c r="G20" i="8"/>
  <c r="F20" i="8"/>
  <c r="J22" i="8"/>
  <c r="I22" i="8"/>
  <c r="H22" i="8"/>
  <c r="G22" i="8"/>
  <c r="F22" i="8"/>
  <c r="J19" i="8"/>
  <c r="I19" i="8"/>
  <c r="H19" i="8"/>
  <c r="G19" i="8"/>
  <c r="F19" i="8"/>
  <c r="J18" i="8"/>
  <c r="I18" i="8"/>
  <c r="H18" i="8"/>
  <c r="G18" i="8"/>
  <c r="F18" i="8"/>
  <c r="J28" i="8"/>
  <c r="I28" i="8"/>
  <c r="H28" i="8"/>
  <c r="G28" i="8"/>
  <c r="F28" i="8"/>
  <c r="J27" i="8"/>
  <c r="I27" i="8"/>
  <c r="H27" i="8"/>
  <c r="G27" i="8"/>
  <c r="F27" i="8"/>
  <c r="J35" i="8"/>
  <c r="I35" i="8"/>
  <c r="H35" i="8"/>
  <c r="G35" i="8"/>
  <c r="F35" i="8"/>
  <c r="J38" i="8"/>
  <c r="I38" i="8"/>
  <c r="H38" i="8"/>
  <c r="G38" i="8"/>
  <c r="F38" i="8"/>
  <c r="J32" i="8"/>
  <c r="I32" i="8"/>
  <c r="H32" i="8"/>
  <c r="G32" i="8"/>
  <c r="F32" i="8"/>
  <c r="J34" i="8"/>
  <c r="I34" i="8"/>
  <c r="H34" i="8"/>
  <c r="G34" i="8"/>
  <c r="F34" i="8"/>
  <c r="J29" i="8"/>
  <c r="I29" i="8"/>
  <c r="H29" i="8"/>
  <c r="G29" i="8"/>
  <c r="F29" i="8"/>
  <c r="J36" i="8"/>
  <c r="I36" i="8"/>
  <c r="H36" i="8"/>
  <c r="G36" i="8"/>
  <c r="F36" i="8"/>
  <c r="J30" i="8"/>
  <c r="I30" i="8"/>
  <c r="H30" i="8"/>
  <c r="G30" i="8"/>
  <c r="F30" i="8"/>
  <c r="J37" i="8"/>
  <c r="I37" i="8"/>
  <c r="H37" i="8"/>
  <c r="G37" i="8"/>
  <c r="F37" i="8"/>
  <c r="J33" i="8"/>
  <c r="I33" i="8"/>
  <c r="H33" i="8"/>
  <c r="G33" i="8"/>
  <c r="F33" i="8"/>
  <c r="J24" i="8"/>
  <c r="I24" i="8"/>
  <c r="H24" i="8"/>
  <c r="G24" i="8"/>
  <c r="F24" i="8"/>
  <c r="J31" i="8"/>
  <c r="I31" i="8"/>
  <c r="H31" i="8"/>
  <c r="G31" i="8"/>
  <c r="F31" i="8"/>
  <c r="J25" i="8"/>
  <c r="I25" i="8"/>
  <c r="H25" i="8"/>
  <c r="G25" i="8"/>
  <c r="F25" i="8"/>
  <c r="J26" i="8"/>
  <c r="I26" i="8"/>
  <c r="H26" i="8"/>
  <c r="G26" i="8"/>
  <c r="F26" i="8"/>
  <c r="J7" i="8"/>
  <c r="I7" i="8"/>
  <c r="H7" i="8"/>
  <c r="G7" i="8"/>
  <c r="F7" i="8"/>
  <c r="J6" i="8"/>
  <c r="I6" i="8"/>
  <c r="H6" i="8"/>
  <c r="G6" i="8"/>
  <c r="F6" i="8"/>
  <c r="J2" i="8"/>
  <c r="I2" i="8"/>
  <c r="H2" i="8"/>
  <c r="G2" i="8"/>
  <c r="F2" i="8"/>
  <c r="J4" i="8"/>
  <c r="I4" i="8"/>
  <c r="H4" i="8"/>
  <c r="G4" i="8"/>
  <c r="F4" i="8"/>
  <c r="J5" i="8"/>
  <c r="I5" i="8"/>
  <c r="H5" i="8"/>
  <c r="G5" i="8"/>
  <c r="F5" i="8"/>
  <c r="J3" i="8"/>
  <c r="I3" i="8"/>
  <c r="H3" i="8"/>
  <c r="G3" i="8"/>
  <c r="F3" i="8"/>
  <c r="J16" i="8"/>
  <c r="I16" i="8"/>
  <c r="H16" i="8"/>
  <c r="G16" i="8"/>
  <c r="F16" i="8"/>
  <c r="J15" i="8"/>
  <c r="I15" i="8"/>
  <c r="H15" i="8"/>
  <c r="G15" i="8"/>
  <c r="F15" i="8"/>
  <c r="J13" i="8"/>
  <c r="I13" i="8"/>
  <c r="H13" i="8"/>
  <c r="G13" i="8"/>
  <c r="F13" i="8"/>
  <c r="J11" i="8"/>
  <c r="I11" i="8"/>
  <c r="H11" i="8"/>
  <c r="G11" i="8"/>
  <c r="F11" i="8"/>
  <c r="J9" i="8"/>
  <c r="I9" i="8"/>
  <c r="H9" i="8"/>
  <c r="G9" i="8"/>
  <c r="F9" i="8"/>
  <c r="J14" i="8"/>
  <c r="I14" i="8"/>
  <c r="H14" i="8"/>
  <c r="G14" i="8"/>
  <c r="F14" i="8"/>
  <c r="J12" i="8"/>
  <c r="I12" i="8"/>
  <c r="H12" i="8"/>
  <c r="G12" i="8"/>
  <c r="F12" i="8"/>
  <c r="J10" i="8"/>
  <c r="I10" i="8"/>
  <c r="H10" i="8"/>
  <c r="G10" i="8"/>
  <c r="F10" i="8"/>
  <c r="J98" i="7"/>
  <c r="I98" i="7"/>
  <c r="H98" i="7"/>
  <c r="G98" i="7"/>
  <c r="F98" i="7"/>
  <c r="J105" i="7"/>
  <c r="I105" i="7"/>
  <c r="H105" i="7"/>
  <c r="G105" i="7"/>
  <c r="F105" i="7"/>
  <c r="J104" i="7"/>
  <c r="I104" i="7"/>
  <c r="H104" i="7"/>
  <c r="G104" i="7"/>
  <c r="F104" i="7"/>
  <c r="J94" i="7"/>
  <c r="I94" i="7"/>
  <c r="H94" i="7"/>
  <c r="G94" i="7"/>
  <c r="F94" i="7"/>
  <c r="J103" i="7"/>
  <c r="I103" i="7"/>
  <c r="H103" i="7"/>
  <c r="G103" i="7"/>
  <c r="F103" i="7"/>
  <c r="J102" i="7"/>
  <c r="I102" i="7"/>
  <c r="H102" i="7"/>
  <c r="G102" i="7"/>
  <c r="F102" i="7"/>
  <c r="J95" i="7"/>
  <c r="I95" i="7"/>
  <c r="H95" i="7"/>
  <c r="G95" i="7"/>
  <c r="F95" i="7"/>
  <c r="J92" i="7"/>
  <c r="I92" i="7"/>
  <c r="H92" i="7"/>
  <c r="G92" i="7"/>
  <c r="F92" i="7"/>
  <c r="J100" i="7"/>
  <c r="I100" i="7"/>
  <c r="H100" i="7"/>
  <c r="G100" i="7"/>
  <c r="F100" i="7"/>
  <c r="J91" i="7"/>
  <c r="I91" i="7"/>
  <c r="H91" i="7"/>
  <c r="G91" i="7"/>
  <c r="F91" i="7"/>
  <c r="J97" i="7"/>
  <c r="I97" i="7"/>
  <c r="H97" i="7"/>
  <c r="G97" i="7"/>
  <c r="F97" i="7"/>
  <c r="J93" i="7"/>
  <c r="I93" i="7"/>
  <c r="H93" i="7"/>
  <c r="G93" i="7"/>
  <c r="F93" i="7"/>
  <c r="J99" i="7"/>
  <c r="I99" i="7"/>
  <c r="H99" i="7"/>
  <c r="G99" i="7"/>
  <c r="F99" i="7"/>
  <c r="J101" i="7"/>
  <c r="I101" i="7"/>
  <c r="H101" i="7"/>
  <c r="G101" i="7"/>
  <c r="F101" i="7"/>
  <c r="J96" i="7"/>
  <c r="I96" i="7"/>
  <c r="H96" i="7"/>
  <c r="G96" i="7"/>
  <c r="F96" i="7"/>
  <c r="J90" i="7"/>
  <c r="I90" i="7"/>
  <c r="H90" i="7"/>
  <c r="G90" i="7"/>
  <c r="F90" i="7"/>
  <c r="J80" i="7"/>
  <c r="I80" i="7"/>
  <c r="H80" i="7"/>
  <c r="G80" i="7"/>
  <c r="F80" i="7"/>
  <c r="J88" i="7"/>
  <c r="I88" i="7"/>
  <c r="H88" i="7"/>
  <c r="G88" i="7"/>
  <c r="F88" i="7"/>
  <c r="J83" i="7"/>
  <c r="I83" i="7"/>
  <c r="H83" i="7"/>
  <c r="G83" i="7"/>
  <c r="F83" i="7"/>
  <c r="J89" i="7"/>
  <c r="I89" i="7"/>
  <c r="H89" i="7"/>
  <c r="G89" i="7"/>
  <c r="F89" i="7"/>
  <c r="J87" i="7"/>
  <c r="I87" i="7"/>
  <c r="H87" i="7"/>
  <c r="G87" i="7"/>
  <c r="F87" i="7"/>
  <c r="J76" i="7"/>
  <c r="I76" i="7"/>
  <c r="H76" i="7"/>
  <c r="G76" i="7"/>
  <c r="F76" i="7"/>
  <c r="J85" i="7"/>
  <c r="I85" i="7"/>
  <c r="H85" i="7"/>
  <c r="G85" i="7"/>
  <c r="F85" i="7"/>
  <c r="J74" i="7"/>
  <c r="I74" i="7"/>
  <c r="H74" i="7"/>
  <c r="G74" i="7"/>
  <c r="F74" i="7"/>
  <c r="J73" i="7"/>
  <c r="I73" i="7"/>
  <c r="H73" i="7"/>
  <c r="G73" i="7"/>
  <c r="F73" i="7"/>
  <c r="J77" i="7"/>
  <c r="I77" i="7"/>
  <c r="H77" i="7"/>
  <c r="G77" i="7"/>
  <c r="F77" i="7"/>
  <c r="J81" i="7"/>
  <c r="I81" i="7"/>
  <c r="H81" i="7"/>
  <c r="G81" i="7"/>
  <c r="F81" i="7"/>
  <c r="J84" i="7"/>
  <c r="I84" i="7"/>
  <c r="H84" i="7"/>
  <c r="G84" i="7"/>
  <c r="F84" i="7"/>
  <c r="J82" i="7"/>
  <c r="I82" i="7"/>
  <c r="H82" i="7"/>
  <c r="G82" i="7"/>
  <c r="F82" i="7"/>
  <c r="J79" i="7"/>
  <c r="I79" i="7"/>
  <c r="H79" i="7"/>
  <c r="G79" i="7"/>
  <c r="F79" i="7"/>
  <c r="J72" i="7"/>
  <c r="I72" i="7"/>
  <c r="H72" i="7"/>
  <c r="G72" i="7"/>
  <c r="F72" i="7"/>
  <c r="J78" i="7"/>
  <c r="I78" i="7"/>
  <c r="H78" i="7"/>
  <c r="G78" i="7"/>
  <c r="F78" i="7"/>
  <c r="J86" i="7"/>
  <c r="I86" i="7"/>
  <c r="H86" i="7"/>
  <c r="G86" i="7"/>
  <c r="F86" i="7"/>
  <c r="J75" i="7"/>
  <c r="I75" i="7"/>
  <c r="H75" i="7"/>
  <c r="G75" i="7"/>
  <c r="F75" i="7"/>
  <c r="J71" i="7"/>
  <c r="I71" i="7"/>
  <c r="H71" i="7"/>
  <c r="G71" i="7"/>
  <c r="F71" i="7"/>
  <c r="J43" i="7"/>
  <c r="I43" i="7"/>
  <c r="H43" i="7"/>
  <c r="G43" i="7"/>
  <c r="F43" i="7"/>
  <c r="J55" i="7"/>
  <c r="I55" i="7"/>
  <c r="H55" i="7"/>
  <c r="G55" i="7"/>
  <c r="F55" i="7"/>
  <c r="J67" i="7"/>
  <c r="I67" i="7"/>
  <c r="H67" i="7"/>
  <c r="G67" i="7"/>
  <c r="F67" i="7"/>
  <c r="J66" i="7"/>
  <c r="I66" i="7"/>
  <c r="H66" i="7"/>
  <c r="G66" i="7"/>
  <c r="F66" i="7"/>
  <c r="J50" i="7"/>
  <c r="I50" i="7"/>
  <c r="H50" i="7"/>
  <c r="G50" i="7"/>
  <c r="F50" i="7"/>
  <c r="J61" i="7"/>
  <c r="I61" i="7"/>
  <c r="H61" i="7"/>
  <c r="G61" i="7"/>
  <c r="F61" i="7"/>
  <c r="J63" i="7"/>
  <c r="I63" i="7"/>
  <c r="H63" i="7"/>
  <c r="G63" i="7"/>
  <c r="F63" i="7"/>
  <c r="J58" i="7"/>
  <c r="I58" i="7"/>
  <c r="H58" i="7"/>
  <c r="G58" i="7"/>
  <c r="F58" i="7"/>
  <c r="J65" i="7"/>
  <c r="I65" i="7"/>
  <c r="H65" i="7"/>
  <c r="G65" i="7"/>
  <c r="F65" i="7"/>
  <c r="J45" i="7"/>
  <c r="I45" i="7"/>
  <c r="H45" i="7"/>
  <c r="G45" i="7"/>
  <c r="F45" i="7"/>
  <c r="J60" i="7"/>
  <c r="I60" i="7"/>
  <c r="H60" i="7"/>
  <c r="G60" i="7"/>
  <c r="F60" i="7"/>
  <c r="J64" i="7"/>
  <c r="I64" i="7"/>
  <c r="H64" i="7"/>
  <c r="G64" i="7"/>
  <c r="F64" i="7"/>
  <c r="J62" i="7"/>
  <c r="I62" i="7"/>
  <c r="H62" i="7"/>
  <c r="G62" i="7"/>
  <c r="F62" i="7"/>
  <c r="J68" i="7"/>
  <c r="I68" i="7"/>
  <c r="H68" i="7"/>
  <c r="G68" i="7"/>
  <c r="F68" i="7"/>
  <c r="J34" i="7"/>
  <c r="I34" i="7"/>
  <c r="H34" i="7"/>
  <c r="G34" i="7"/>
  <c r="F34" i="7"/>
  <c r="J42" i="7"/>
  <c r="I42" i="7"/>
  <c r="H42" i="7"/>
  <c r="G42" i="7"/>
  <c r="F42" i="7"/>
  <c r="J48" i="7"/>
  <c r="I48" i="7"/>
  <c r="H48" i="7"/>
  <c r="G48" i="7"/>
  <c r="F48" i="7"/>
  <c r="J47" i="7"/>
  <c r="I47" i="7"/>
  <c r="H47" i="7"/>
  <c r="G47" i="7"/>
  <c r="F47" i="7"/>
  <c r="J37" i="7"/>
  <c r="I37" i="7"/>
  <c r="H37" i="7"/>
  <c r="G37" i="7"/>
  <c r="F37" i="7"/>
  <c r="J56" i="7"/>
  <c r="I56" i="7"/>
  <c r="H56" i="7"/>
  <c r="G56" i="7"/>
  <c r="F56" i="7"/>
  <c r="J49" i="7"/>
  <c r="I49" i="7"/>
  <c r="H49" i="7"/>
  <c r="G49" i="7"/>
  <c r="F49" i="7"/>
  <c r="J70" i="7"/>
  <c r="I70" i="7"/>
  <c r="H70" i="7"/>
  <c r="G70" i="7"/>
  <c r="F70" i="7"/>
  <c r="J41" i="7"/>
  <c r="I41" i="7"/>
  <c r="H41" i="7"/>
  <c r="G41" i="7"/>
  <c r="F41" i="7"/>
  <c r="J39" i="7"/>
  <c r="I39" i="7"/>
  <c r="H39" i="7"/>
  <c r="G39" i="7"/>
  <c r="F39" i="7"/>
  <c r="J44" i="7"/>
  <c r="I44" i="7"/>
  <c r="H44" i="7"/>
  <c r="G44" i="7"/>
  <c r="F44" i="7"/>
  <c r="J59" i="7"/>
  <c r="I59" i="7"/>
  <c r="H59" i="7"/>
  <c r="G59" i="7"/>
  <c r="F59" i="7"/>
  <c r="J69" i="7"/>
  <c r="I69" i="7"/>
  <c r="H69" i="7"/>
  <c r="G69" i="7"/>
  <c r="F69" i="7"/>
  <c r="J54" i="7"/>
  <c r="I54" i="7"/>
  <c r="H54" i="7"/>
  <c r="G54" i="7"/>
  <c r="F54" i="7"/>
  <c r="J46" i="7"/>
  <c r="I46" i="7"/>
  <c r="H46" i="7"/>
  <c r="G46" i="7"/>
  <c r="F46" i="7"/>
  <c r="J35" i="7"/>
  <c r="I35" i="7"/>
  <c r="H35" i="7"/>
  <c r="G35" i="7"/>
  <c r="F35" i="7"/>
  <c r="J38" i="7"/>
  <c r="I38" i="7"/>
  <c r="H38" i="7"/>
  <c r="G38" i="7"/>
  <c r="F38" i="7"/>
  <c r="J36" i="7"/>
  <c r="I36" i="7"/>
  <c r="H36" i="7"/>
  <c r="G36" i="7"/>
  <c r="F36" i="7"/>
  <c r="J57" i="7"/>
  <c r="I57" i="7"/>
  <c r="H57" i="7"/>
  <c r="G57" i="7"/>
  <c r="F57" i="7"/>
  <c r="J51" i="7"/>
  <c r="I51" i="7"/>
  <c r="H51" i="7"/>
  <c r="G51" i="7"/>
  <c r="F51" i="7"/>
  <c r="J52" i="7"/>
  <c r="I52" i="7"/>
  <c r="H52" i="7"/>
  <c r="G52" i="7"/>
  <c r="F52" i="7"/>
  <c r="J40" i="7"/>
  <c r="I40" i="7"/>
  <c r="H40" i="7"/>
  <c r="G40" i="7"/>
  <c r="F40" i="7"/>
  <c r="J53" i="7"/>
  <c r="I53" i="7"/>
  <c r="H53" i="7"/>
  <c r="G53" i="7"/>
  <c r="F53" i="7"/>
  <c r="J24" i="7"/>
  <c r="I24" i="7"/>
  <c r="H24" i="7"/>
  <c r="G24" i="7"/>
  <c r="F24" i="7"/>
  <c r="J8" i="7"/>
  <c r="I8" i="7"/>
  <c r="H8" i="7"/>
  <c r="G8" i="7"/>
  <c r="F8" i="7"/>
  <c r="J23" i="7"/>
  <c r="I23" i="7"/>
  <c r="H23" i="7"/>
  <c r="G23" i="7"/>
  <c r="F23" i="7"/>
  <c r="J30" i="7"/>
  <c r="I30" i="7"/>
  <c r="H30" i="7"/>
  <c r="G30" i="7"/>
  <c r="F30" i="7"/>
  <c r="J17" i="7"/>
  <c r="I17" i="7"/>
  <c r="H17" i="7"/>
  <c r="G17" i="7"/>
  <c r="F17" i="7"/>
  <c r="J28" i="7"/>
  <c r="I28" i="7"/>
  <c r="H28" i="7"/>
  <c r="G28" i="7"/>
  <c r="F28" i="7"/>
  <c r="J19" i="7"/>
  <c r="I19" i="7"/>
  <c r="H19" i="7"/>
  <c r="G19" i="7"/>
  <c r="F19" i="7"/>
  <c r="J32" i="7"/>
  <c r="I32" i="7"/>
  <c r="H32" i="7"/>
  <c r="G32" i="7"/>
  <c r="F32" i="7"/>
  <c r="J27" i="7"/>
  <c r="I27" i="7"/>
  <c r="H27" i="7"/>
  <c r="G27" i="7"/>
  <c r="F27" i="7"/>
  <c r="J20" i="7"/>
  <c r="I20" i="7"/>
  <c r="H20" i="7"/>
  <c r="G20" i="7"/>
  <c r="F20" i="7"/>
  <c r="J10" i="7"/>
  <c r="I10" i="7"/>
  <c r="H10" i="7"/>
  <c r="G10" i="7"/>
  <c r="F10" i="7"/>
  <c r="J31" i="7"/>
  <c r="I31" i="7"/>
  <c r="H31" i="7"/>
  <c r="G31" i="7"/>
  <c r="F31" i="7"/>
  <c r="J15" i="7"/>
  <c r="I15" i="7"/>
  <c r="H15" i="7"/>
  <c r="G15" i="7"/>
  <c r="F15" i="7"/>
  <c r="J16" i="7"/>
  <c r="I16" i="7"/>
  <c r="H16" i="7"/>
  <c r="G16" i="7"/>
  <c r="F16" i="7"/>
  <c r="J7" i="7"/>
  <c r="I7" i="7"/>
  <c r="H7" i="7"/>
  <c r="G7" i="7"/>
  <c r="F7" i="7"/>
  <c r="J9" i="7"/>
  <c r="I9" i="7"/>
  <c r="H9" i="7"/>
  <c r="G9" i="7"/>
  <c r="F9" i="7"/>
  <c r="J4" i="7"/>
  <c r="I4" i="7"/>
  <c r="H4" i="7"/>
  <c r="G4" i="7"/>
  <c r="F4" i="7"/>
  <c r="J13" i="7"/>
  <c r="I13" i="7"/>
  <c r="H13" i="7"/>
  <c r="G13" i="7"/>
  <c r="F13" i="7"/>
  <c r="J12" i="7"/>
  <c r="I12" i="7"/>
  <c r="H12" i="7"/>
  <c r="G12" i="7"/>
  <c r="F12" i="7"/>
  <c r="J25" i="7"/>
  <c r="I25" i="7"/>
  <c r="H25" i="7"/>
  <c r="G25" i="7"/>
  <c r="F25" i="7"/>
  <c r="J11" i="7"/>
  <c r="I11" i="7"/>
  <c r="H11" i="7"/>
  <c r="G11" i="7"/>
  <c r="F11" i="7"/>
  <c r="J29" i="7"/>
  <c r="I29" i="7"/>
  <c r="H29" i="7"/>
  <c r="G29" i="7"/>
  <c r="F29" i="7"/>
  <c r="J26" i="7"/>
  <c r="I26" i="7"/>
  <c r="H26" i="7"/>
  <c r="G26" i="7"/>
  <c r="F26" i="7"/>
  <c r="J18" i="7"/>
  <c r="I18" i="7"/>
  <c r="H18" i="7"/>
  <c r="G18" i="7"/>
  <c r="F18" i="7"/>
  <c r="J21" i="7"/>
  <c r="I21" i="7"/>
  <c r="H21" i="7"/>
  <c r="G21" i="7"/>
  <c r="F21" i="7"/>
  <c r="J5" i="7"/>
  <c r="I5" i="7"/>
  <c r="H5" i="7"/>
  <c r="G5" i="7"/>
  <c r="F5" i="7"/>
  <c r="J22" i="7"/>
  <c r="I22" i="7"/>
  <c r="H22" i="7"/>
  <c r="G22" i="7"/>
  <c r="F22" i="7"/>
  <c r="J6" i="7"/>
  <c r="I6" i="7"/>
  <c r="H6" i="7"/>
  <c r="G6" i="7"/>
  <c r="F6" i="7"/>
  <c r="J2" i="7"/>
  <c r="I2" i="7"/>
  <c r="H2" i="7"/>
  <c r="G2" i="7"/>
  <c r="F2" i="7"/>
  <c r="J3" i="7"/>
  <c r="I3" i="7"/>
  <c r="H3" i="7"/>
  <c r="G3" i="7"/>
  <c r="F3" i="7"/>
  <c r="J14" i="7"/>
  <c r="I14" i="7"/>
  <c r="H14" i="7"/>
  <c r="G14" i="7"/>
  <c r="F14" i="7"/>
  <c r="J43" i="6"/>
  <c r="N43" i="6" s="1"/>
  <c r="I43" i="6"/>
  <c r="H43" i="6"/>
  <c r="G43" i="6"/>
  <c r="F43" i="6"/>
  <c r="J47" i="6"/>
  <c r="N47" i="6" s="1"/>
  <c r="I47" i="6"/>
  <c r="H47" i="6"/>
  <c r="G47" i="6"/>
  <c r="F47" i="6"/>
  <c r="J41" i="6"/>
  <c r="N41" i="6" s="1"/>
  <c r="I41" i="6"/>
  <c r="H41" i="6"/>
  <c r="G41" i="6"/>
  <c r="F41" i="6"/>
  <c r="W48" i="6"/>
  <c r="U48" i="6"/>
  <c r="S48" i="6"/>
  <c r="Q48" i="6"/>
  <c r="J46" i="6"/>
  <c r="N46" i="6" s="1"/>
  <c r="I46" i="6"/>
  <c r="H46" i="6"/>
  <c r="G46" i="6"/>
  <c r="F46" i="6"/>
  <c r="W47" i="6"/>
  <c r="U47" i="6"/>
  <c r="S47" i="6"/>
  <c r="Q47" i="6"/>
  <c r="W46" i="6"/>
  <c r="U46" i="6"/>
  <c r="S46" i="6"/>
  <c r="Q46" i="6"/>
  <c r="W45" i="6"/>
  <c r="U45" i="6"/>
  <c r="S45" i="6"/>
  <c r="Q45" i="6"/>
  <c r="W44" i="6"/>
  <c r="U44" i="6"/>
  <c r="S44" i="6"/>
  <c r="Q44" i="6"/>
  <c r="J45" i="6"/>
  <c r="N45" i="6" s="1"/>
  <c r="I45" i="6"/>
  <c r="H45" i="6"/>
  <c r="G45" i="6"/>
  <c r="F45" i="6"/>
  <c r="W43" i="6"/>
  <c r="U43" i="6"/>
  <c r="S43" i="6"/>
  <c r="Q43" i="6"/>
  <c r="J48" i="6"/>
  <c r="N48" i="6" s="1"/>
  <c r="I48" i="6"/>
  <c r="H48" i="6"/>
  <c r="G48" i="6"/>
  <c r="F48" i="6"/>
  <c r="W42" i="6"/>
  <c r="U42" i="6"/>
  <c r="S42" i="6"/>
  <c r="Q42" i="6"/>
  <c r="J40" i="6"/>
  <c r="N40" i="6" s="1"/>
  <c r="I40" i="6"/>
  <c r="H40" i="6"/>
  <c r="G40" i="6"/>
  <c r="F40" i="6"/>
  <c r="W41" i="6"/>
  <c r="U41" i="6"/>
  <c r="S41" i="6"/>
  <c r="Q41" i="6"/>
  <c r="J44" i="6"/>
  <c r="N44" i="6" s="1"/>
  <c r="I44" i="6"/>
  <c r="H44" i="6"/>
  <c r="G44" i="6"/>
  <c r="F44" i="6"/>
  <c r="W40" i="6"/>
  <c r="U40" i="6"/>
  <c r="S40" i="6"/>
  <c r="Q40" i="6"/>
  <c r="J42" i="6"/>
  <c r="N42" i="6" s="1"/>
  <c r="I42" i="6"/>
  <c r="H42" i="6"/>
  <c r="G42" i="6"/>
  <c r="F42" i="6"/>
  <c r="W38" i="6"/>
  <c r="U38" i="6"/>
  <c r="S38" i="6"/>
  <c r="Q38" i="6"/>
  <c r="J35" i="6"/>
  <c r="I35" i="6"/>
  <c r="H35" i="6"/>
  <c r="G35" i="6"/>
  <c r="F35" i="6"/>
  <c r="W37" i="6"/>
  <c r="U37" i="6"/>
  <c r="S37" i="6"/>
  <c r="Q37" i="6"/>
  <c r="J37" i="6"/>
  <c r="N37" i="6" s="1"/>
  <c r="I37" i="6"/>
  <c r="H37" i="6"/>
  <c r="G37" i="6"/>
  <c r="F37" i="6"/>
  <c r="W36" i="6"/>
  <c r="U36" i="6"/>
  <c r="S36" i="6"/>
  <c r="Q36" i="6"/>
  <c r="J26" i="6"/>
  <c r="I26" i="6"/>
  <c r="H26" i="6"/>
  <c r="G26" i="6"/>
  <c r="F26" i="6"/>
  <c r="W35" i="6"/>
  <c r="U35" i="6"/>
  <c r="S35" i="6"/>
  <c r="Q35" i="6"/>
  <c r="J33" i="6"/>
  <c r="I33" i="6"/>
  <c r="H33" i="6"/>
  <c r="G33" i="6"/>
  <c r="F33" i="6"/>
  <c r="W34" i="6"/>
  <c r="U34" i="6"/>
  <c r="S34" i="6"/>
  <c r="Q34" i="6"/>
  <c r="J34" i="6"/>
  <c r="N34" i="6" s="1"/>
  <c r="I34" i="6"/>
  <c r="H34" i="6"/>
  <c r="G34" i="6"/>
  <c r="F34" i="6"/>
  <c r="W33" i="6"/>
  <c r="U33" i="6"/>
  <c r="S33" i="6"/>
  <c r="Q33" i="6"/>
  <c r="J36" i="6"/>
  <c r="I36" i="6"/>
  <c r="H36" i="6"/>
  <c r="G36" i="6"/>
  <c r="F36" i="6"/>
  <c r="W32" i="6"/>
  <c r="U32" i="6"/>
  <c r="S32" i="6"/>
  <c r="Q32" i="6"/>
  <c r="J38" i="6"/>
  <c r="I38" i="6"/>
  <c r="H38" i="6"/>
  <c r="G38" i="6"/>
  <c r="F38" i="6"/>
  <c r="W31" i="6"/>
  <c r="U31" i="6"/>
  <c r="S31" i="6"/>
  <c r="Q31" i="6"/>
  <c r="J30" i="6"/>
  <c r="I30" i="6"/>
  <c r="H30" i="6"/>
  <c r="G30" i="6"/>
  <c r="F30" i="6"/>
  <c r="W30" i="6"/>
  <c r="U30" i="6"/>
  <c r="S30" i="6"/>
  <c r="Q30" i="6"/>
  <c r="J31" i="6"/>
  <c r="I31" i="6"/>
  <c r="H31" i="6"/>
  <c r="G31" i="6"/>
  <c r="F31" i="6"/>
  <c r="W29" i="6"/>
  <c r="U29" i="6"/>
  <c r="S29" i="6"/>
  <c r="Q29" i="6"/>
  <c r="J25" i="6"/>
  <c r="I25" i="6"/>
  <c r="H25" i="6"/>
  <c r="G25" i="6"/>
  <c r="F25" i="6"/>
  <c r="W28" i="6"/>
  <c r="U28" i="6"/>
  <c r="S28" i="6"/>
  <c r="Q28" i="6"/>
  <c r="J28" i="6"/>
  <c r="N28" i="6" s="1"/>
  <c r="I28" i="6"/>
  <c r="H28" i="6"/>
  <c r="G28" i="6"/>
  <c r="F28" i="6"/>
  <c r="W27" i="6"/>
  <c r="U27" i="6"/>
  <c r="S27" i="6"/>
  <c r="Q27" i="6"/>
  <c r="J32" i="6"/>
  <c r="I32" i="6"/>
  <c r="H32" i="6"/>
  <c r="G32" i="6"/>
  <c r="F32" i="6"/>
  <c r="W26" i="6"/>
  <c r="U26" i="6"/>
  <c r="S26" i="6"/>
  <c r="Q26" i="6"/>
  <c r="J29" i="6"/>
  <c r="I29" i="6"/>
  <c r="H29" i="6"/>
  <c r="G29" i="6"/>
  <c r="F29" i="6"/>
  <c r="W25" i="6"/>
  <c r="U25" i="6"/>
  <c r="S25" i="6"/>
  <c r="Q25" i="6"/>
  <c r="J27" i="6"/>
  <c r="I27" i="6"/>
  <c r="H27" i="6"/>
  <c r="G27" i="6"/>
  <c r="F27" i="6"/>
  <c r="J20" i="6"/>
  <c r="I20" i="6"/>
  <c r="H20" i="6"/>
  <c r="G20" i="6"/>
  <c r="F20" i="6"/>
  <c r="W23" i="6"/>
  <c r="U23" i="6"/>
  <c r="S23" i="6"/>
  <c r="Q23" i="6"/>
  <c r="J23" i="6"/>
  <c r="N23" i="6" s="1"/>
  <c r="I23" i="6"/>
  <c r="H23" i="6"/>
  <c r="G23" i="6"/>
  <c r="F23" i="6"/>
  <c r="W22" i="6"/>
  <c r="U22" i="6"/>
  <c r="S22" i="6"/>
  <c r="Q22" i="6"/>
  <c r="W21" i="6"/>
  <c r="U21" i="6"/>
  <c r="S21" i="6"/>
  <c r="Q21" i="6"/>
  <c r="J16" i="6"/>
  <c r="I16" i="6"/>
  <c r="H16" i="6"/>
  <c r="G16" i="6"/>
  <c r="F16" i="6"/>
  <c r="W20" i="6"/>
  <c r="U20" i="6"/>
  <c r="S20" i="6"/>
  <c r="Q20" i="6"/>
  <c r="J15" i="6"/>
  <c r="I15" i="6"/>
  <c r="H15" i="6"/>
  <c r="G15" i="6"/>
  <c r="F15" i="6"/>
  <c r="W19" i="6"/>
  <c r="U19" i="6"/>
  <c r="S19" i="6"/>
  <c r="Q19" i="6"/>
  <c r="J17" i="6"/>
  <c r="I17" i="6"/>
  <c r="H17" i="6"/>
  <c r="G17" i="6"/>
  <c r="F17" i="6"/>
  <c r="W18" i="6"/>
  <c r="U18" i="6"/>
  <c r="S18" i="6"/>
  <c r="Q18" i="6"/>
  <c r="J19" i="6"/>
  <c r="I19" i="6"/>
  <c r="H19" i="6"/>
  <c r="G19" i="6"/>
  <c r="F19" i="6"/>
  <c r="W17" i="6"/>
  <c r="U17" i="6"/>
  <c r="S17" i="6"/>
  <c r="Q17" i="6"/>
  <c r="J18" i="6"/>
  <c r="I18" i="6"/>
  <c r="H18" i="6"/>
  <c r="G18" i="6"/>
  <c r="F18" i="6"/>
  <c r="W16" i="6"/>
  <c r="U16" i="6"/>
  <c r="S16" i="6"/>
  <c r="Q16" i="6"/>
  <c r="J21" i="6"/>
  <c r="I21" i="6"/>
  <c r="H21" i="6"/>
  <c r="G21" i="6"/>
  <c r="F21" i="6"/>
  <c r="W15" i="6"/>
  <c r="U15" i="6"/>
  <c r="S15" i="6"/>
  <c r="Q15" i="6"/>
  <c r="J22" i="6"/>
  <c r="I22" i="6"/>
  <c r="H22" i="6"/>
  <c r="G22" i="6"/>
  <c r="F22" i="6"/>
  <c r="W13" i="6"/>
  <c r="U13" i="6"/>
  <c r="S13" i="6"/>
  <c r="Q13" i="6"/>
  <c r="J11" i="6"/>
  <c r="I11" i="6"/>
  <c r="H11" i="6"/>
  <c r="G11" i="6"/>
  <c r="F11" i="6"/>
  <c r="W12" i="6"/>
  <c r="U12" i="6"/>
  <c r="S12" i="6"/>
  <c r="Q12" i="6"/>
  <c r="J12" i="6"/>
  <c r="N12" i="6" s="1"/>
  <c r="I12" i="6"/>
  <c r="H12" i="6"/>
  <c r="G12" i="6"/>
  <c r="F12" i="6"/>
  <c r="W11" i="6"/>
  <c r="U11" i="6"/>
  <c r="S11" i="6"/>
  <c r="Q11" i="6"/>
  <c r="J13" i="6"/>
  <c r="N13" i="6" s="1"/>
  <c r="I13" i="6"/>
  <c r="H13" i="6"/>
  <c r="G13" i="6"/>
  <c r="F13" i="6"/>
  <c r="W10" i="6"/>
  <c r="U10" i="6"/>
  <c r="S10" i="6"/>
  <c r="Q10" i="6"/>
  <c r="J8" i="6"/>
  <c r="N8" i="6" s="1"/>
  <c r="I8" i="6"/>
  <c r="H8" i="6"/>
  <c r="G8" i="6"/>
  <c r="F8" i="6"/>
  <c r="W9" i="6"/>
  <c r="U9" i="6"/>
  <c r="S9" i="6"/>
  <c r="Q9" i="6"/>
  <c r="J10" i="6"/>
  <c r="I10" i="6"/>
  <c r="H10" i="6"/>
  <c r="G10" i="6"/>
  <c r="F10" i="6"/>
  <c r="W8" i="6"/>
  <c r="U8" i="6"/>
  <c r="S8" i="6"/>
  <c r="Q8" i="6"/>
  <c r="J7" i="6"/>
  <c r="I7" i="6"/>
  <c r="H7" i="6"/>
  <c r="G7" i="6"/>
  <c r="F7" i="6"/>
  <c r="W7" i="6"/>
  <c r="U7" i="6"/>
  <c r="S7" i="6"/>
  <c r="Q7" i="6"/>
  <c r="J5" i="6"/>
  <c r="N5" i="6" s="1"/>
  <c r="I5" i="6"/>
  <c r="H5" i="6"/>
  <c r="G5" i="6"/>
  <c r="F5" i="6"/>
  <c r="W6" i="6"/>
  <c r="U6" i="6"/>
  <c r="S6" i="6"/>
  <c r="Q6" i="6"/>
  <c r="J6" i="6"/>
  <c r="N6" i="6" s="1"/>
  <c r="I6" i="6"/>
  <c r="H6" i="6"/>
  <c r="G6" i="6"/>
  <c r="F6" i="6"/>
  <c r="W5" i="6"/>
  <c r="U5" i="6"/>
  <c r="S5" i="6"/>
  <c r="Q5" i="6"/>
  <c r="J3" i="6"/>
  <c r="I3" i="6"/>
  <c r="H3" i="6"/>
  <c r="G3" i="6"/>
  <c r="F3" i="6"/>
  <c r="W4" i="6"/>
  <c r="U4" i="6"/>
  <c r="S4" i="6"/>
  <c r="Q4" i="6"/>
  <c r="J9" i="6"/>
  <c r="N9" i="6" s="1"/>
  <c r="I9" i="6"/>
  <c r="H9" i="6"/>
  <c r="G9" i="6"/>
  <c r="F9" i="6"/>
  <c r="W3" i="6"/>
  <c r="U3" i="6"/>
  <c r="S3" i="6"/>
  <c r="Q3" i="6"/>
  <c r="J4" i="6"/>
  <c r="I4" i="6"/>
  <c r="H4" i="6"/>
  <c r="G4" i="6"/>
  <c r="F4" i="6"/>
  <c r="X213" i="5"/>
  <c r="V213" i="5"/>
  <c r="U213" i="5"/>
  <c r="T213" i="5"/>
  <c r="S213" i="5"/>
  <c r="R213" i="5"/>
  <c r="Q213" i="5"/>
  <c r="P213" i="5"/>
  <c r="O213" i="5"/>
  <c r="N213" i="5"/>
  <c r="M213" i="5"/>
  <c r="L213" i="5"/>
  <c r="K213" i="5"/>
  <c r="J213" i="5"/>
  <c r="I213" i="5"/>
  <c r="H213" i="5"/>
  <c r="G213" i="5"/>
  <c r="F213" i="5"/>
  <c r="E213" i="5"/>
  <c r="D213" i="5"/>
  <c r="C213" i="5"/>
  <c r="B213" i="5"/>
  <c r="X211" i="5"/>
  <c r="X215" i="5" s="1"/>
  <c r="V211" i="5"/>
  <c r="V215" i="5" s="1"/>
  <c r="U211" i="5"/>
  <c r="U215" i="5" s="1"/>
  <c r="T211" i="5"/>
  <c r="T215" i="5" s="1"/>
  <c r="S211" i="5"/>
  <c r="S215" i="5" s="1"/>
  <c r="R211" i="5"/>
  <c r="R215" i="5" s="1"/>
  <c r="Q211" i="5"/>
  <c r="Q215" i="5" s="1"/>
  <c r="P211" i="5"/>
  <c r="P215" i="5" s="1"/>
  <c r="O211" i="5"/>
  <c r="O215" i="5" s="1"/>
  <c r="N211" i="5"/>
  <c r="N215" i="5" s="1"/>
  <c r="M211" i="5"/>
  <c r="M215" i="5" s="1"/>
  <c r="L211" i="5"/>
  <c r="L215" i="5" s="1"/>
  <c r="K211" i="5"/>
  <c r="K215" i="5" s="1"/>
  <c r="J211" i="5"/>
  <c r="J215" i="5" s="1"/>
  <c r="I211" i="5"/>
  <c r="I215" i="5" s="1"/>
  <c r="H211" i="5"/>
  <c r="H215" i="5" s="1"/>
  <c r="G211" i="5"/>
  <c r="G215" i="5" s="1"/>
  <c r="F211" i="5"/>
  <c r="F215" i="5" s="1"/>
  <c r="E211" i="5"/>
  <c r="E215" i="5" s="1"/>
  <c r="D211" i="5"/>
  <c r="D215" i="5" s="1"/>
  <c r="C211" i="5"/>
  <c r="C215" i="5" s="1"/>
  <c r="B211" i="5"/>
  <c r="B215" i="5" s="1"/>
  <c r="J53" i="5"/>
  <c r="I53" i="5"/>
  <c r="H53" i="5"/>
  <c r="G53" i="5"/>
  <c r="F53" i="5"/>
  <c r="J52" i="5"/>
  <c r="I52" i="5"/>
  <c r="H52" i="5"/>
  <c r="G52" i="5"/>
  <c r="F52" i="5"/>
  <c r="J51" i="5"/>
  <c r="I51" i="5"/>
  <c r="H51" i="5"/>
  <c r="G51" i="5"/>
  <c r="F51" i="5"/>
  <c r="J39" i="5"/>
  <c r="I39" i="5"/>
  <c r="H39" i="5"/>
  <c r="G39" i="5"/>
  <c r="F39" i="5"/>
  <c r="J38" i="5"/>
  <c r="I38" i="5"/>
  <c r="H38" i="5"/>
  <c r="G38" i="5"/>
  <c r="F38" i="5"/>
  <c r="J37" i="5"/>
  <c r="I37" i="5"/>
  <c r="H37" i="5"/>
  <c r="G37" i="5"/>
  <c r="F37" i="5"/>
  <c r="J50" i="5"/>
  <c r="I50" i="5"/>
  <c r="H50" i="5"/>
  <c r="G50" i="5"/>
  <c r="F50" i="5"/>
  <c r="J49" i="5"/>
  <c r="I49" i="5"/>
  <c r="H49" i="5"/>
  <c r="G49" i="5"/>
  <c r="F49" i="5"/>
  <c r="J48" i="5"/>
  <c r="I48" i="5"/>
  <c r="H48" i="5"/>
  <c r="G48" i="5"/>
  <c r="F48" i="5"/>
  <c r="J47" i="5"/>
  <c r="I47" i="5"/>
  <c r="H47" i="5"/>
  <c r="G47" i="5"/>
  <c r="F47" i="5"/>
  <c r="J46" i="5"/>
  <c r="I46" i="5"/>
  <c r="H46" i="5"/>
  <c r="G46" i="5"/>
  <c r="F46" i="5"/>
  <c r="J45" i="5"/>
  <c r="I45" i="5"/>
  <c r="H45" i="5"/>
  <c r="G45" i="5"/>
  <c r="F45" i="5"/>
  <c r="J44" i="5"/>
  <c r="I44" i="5"/>
  <c r="H44" i="5"/>
  <c r="G44" i="5"/>
  <c r="F44" i="5"/>
  <c r="J36" i="5"/>
  <c r="I36" i="5"/>
  <c r="H36" i="5"/>
  <c r="G36" i="5"/>
  <c r="F36" i="5"/>
  <c r="J35" i="5"/>
  <c r="I35" i="5"/>
  <c r="H35" i="5"/>
  <c r="G35" i="5"/>
  <c r="F35" i="5"/>
  <c r="J34" i="5"/>
  <c r="I34" i="5"/>
  <c r="H34" i="5"/>
  <c r="G34" i="5"/>
  <c r="F34" i="5"/>
  <c r="J33" i="5"/>
  <c r="I33" i="5"/>
  <c r="H33" i="5"/>
  <c r="G33" i="5"/>
  <c r="F33" i="5"/>
  <c r="J43" i="5"/>
  <c r="I43" i="5"/>
  <c r="H43" i="5"/>
  <c r="G43" i="5"/>
  <c r="F43" i="5"/>
  <c r="J42" i="5"/>
  <c r="I42" i="5"/>
  <c r="H42" i="5"/>
  <c r="G42" i="5"/>
  <c r="F42" i="5"/>
  <c r="J32" i="5"/>
  <c r="I32" i="5"/>
  <c r="H32" i="5"/>
  <c r="G32" i="5"/>
  <c r="F32" i="5"/>
  <c r="J41" i="5"/>
  <c r="I41" i="5"/>
  <c r="H41" i="5"/>
  <c r="G41" i="5"/>
  <c r="F41" i="5"/>
  <c r="J31" i="5"/>
  <c r="I31" i="5"/>
  <c r="H31" i="5"/>
  <c r="G31" i="5"/>
  <c r="F31" i="5"/>
  <c r="J30" i="5"/>
  <c r="I30" i="5"/>
  <c r="H30" i="5"/>
  <c r="G30" i="5"/>
  <c r="F30" i="5"/>
  <c r="J29" i="5"/>
  <c r="I29" i="5"/>
  <c r="H29" i="5"/>
  <c r="G29" i="5"/>
  <c r="F29" i="5"/>
  <c r="J28" i="5"/>
  <c r="I28" i="5"/>
  <c r="H28" i="5"/>
  <c r="G28" i="5"/>
  <c r="F28" i="5"/>
  <c r="J27" i="5"/>
  <c r="I27" i="5"/>
  <c r="H27" i="5"/>
  <c r="G27" i="5"/>
  <c r="F27" i="5"/>
  <c r="J7" i="5"/>
  <c r="I7" i="5"/>
  <c r="H7" i="5"/>
  <c r="G7" i="5"/>
  <c r="F7" i="5"/>
  <c r="J12" i="5"/>
  <c r="I12" i="5"/>
  <c r="H12" i="5"/>
  <c r="G12" i="5"/>
  <c r="F12" i="5"/>
  <c r="J11" i="5"/>
  <c r="I11" i="5"/>
  <c r="H11" i="5"/>
  <c r="G11" i="5"/>
  <c r="F11" i="5"/>
  <c r="J25" i="5"/>
  <c r="I25" i="5"/>
  <c r="H25" i="5"/>
  <c r="G25" i="5"/>
  <c r="F25" i="5"/>
  <c r="J24" i="5"/>
  <c r="I24" i="5"/>
  <c r="H24" i="5"/>
  <c r="G24" i="5"/>
  <c r="F24" i="5"/>
  <c r="J23" i="5"/>
  <c r="I23" i="5"/>
  <c r="H23" i="5"/>
  <c r="G23" i="5"/>
  <c r="F23" i="5"/>
  <c r="J22" i="5"/>
  <c r="I22" i="5"/>
  <c r="H22" i="5"/>
  <c r="G22" i="5"/>
  <c r="F22" i="5"/>
  <c r="J18" i="5"/>
  <c r="I18" i="5"/>
  <c r="H18" i="5"/>
  <c r="G18" i="5"/>
  <c r="F18" i="5"/>
  <c r="J21" i="5"/>
  <c r="I21" i="5"/>
  <c r="H21" i="5"/>
  <c r="G21" i="5"/>
  <c r="F21" i="5"/>
  <c r="J6" i="5"/>
  <c r="I6" i="5"/>
  <c r="H6" i="5"/>
  <c r="G6" i="5"/>
  <c r="F6" i="5"/>
  <c r="J10" i="5"/>
  <c r="I10" i="5"/>
  <c r="H10" i="5"/>
  <c r="G10" i="5"/>
  <c r="F10" i="5"/>
  <c r="J17" i="5"/>
  <c r="I17" i="5"/>
  <c r="H17" i="5"/>
  <c r="G17" i="5"/>
  <c r="F17" i="5"/>
  <c r="J5" i="5"/>
  <c r="I5" i="5"/>
  <c r="H5" i="5"/>
  <c r="G5" i="5"/>
  <c r="F5" i="5"/>
  <c r="J20" i="5"/>
  <c r="I20" i="5"/>
  <c r="H20" i="5"/>
  <c r="G20" i="5"/>
  <c r="F20" i="5"/>
  <c r="J16" i="5"/>
  <c r="I16" i="5"/>
  <c r="H16" i="5"/>
  <c r="G16" i="5"/>
  <c r="F16" i="5"/>
  <c r="J9" i="5"/>
  <c r="I9" i="5"/>
  <c r="H9" i="5"/>
  <c r="G9" i="5"/>
  <c r="F9" i="5"/>
  <c r="J4" i="5"/>
  <c r="I4" i="5"/>
  <c r="H4" i="5"/>
  <c r="G4" i="5"/>
  <c r="F4" i="5"/>
  <c r="J19" i="5"/>
  <c r="I19" i="5"/>
  <c r="H19" i="5"/>
  <c r="G19" i="5"/>
  <c r="F19" i="5"/>
  <c r="J3" i="5"/>
  <c r="I3" i="5"/>
  <c r="H3" i="5"/>
  <c r="G3" i="5"/>
  <c r="F3" i="5"/>
  <c r="J15" i="5"/>
  <c r="I15" i="5"/>
  <c r="H15" i="5"/>
  <c r="G15" i="5"/>
  <c r="F15" i="5"/>
  <c r="J8" i="5"/>
  <c r="I8" i="5"/>
  <c r="H8" i="5"/>
  <c r="G8" i="5"/>
  <c r="F8" i="5"/>
  <c r="J2" i="5"/>
  <c r="I2" i="5"/>
  <c r="H2" i="5"/>
  <c r="G2" i="5"/>
  <c r="F2" i="5"/>
  <c r="J178" i="4"/>
  <c r="I178" i="4"/>
  <c r="H178" i="4"/>
  <c r="G178" i="4"/>
  <c r="F178" i="4"/>
  <c r="J162" i="4"/>
  <c r="I162" i="4"/>
  <c r="H162" i="4"/>
  <c r="G162" i="4"/>
  <c r="F162" i="4"/>
  <c r="J174" i="4"/>
  <c r="I174" i="4"/>
  <c r="H174" i="4"/>
  <c r="G174" i="4"/>
  <c r="F174" i="4"/>
  <c r="J160" i="4"/>
  <c r="I160" i="4"/>
  <c r="H160" i="4"/>
  <c r="G160" i="4"/>
  <c r="F160" i="4"/>
  <c r="J172" i="4"/>
  <c r="I172" i="4"/>
  <c r="H172" i="4"/>
  <c r="G172" i="4"/>
  <c r="F172" i="4"/>
  <c r="J169" i="4"/>
  <c r="I169" i="4"/>
  <c r="H169" i="4"/>
  <c r="G169" i="4"/>
  <c r="F169" i="4"/>
  <c r="J163" i="4"/>
  <c r="I163" i="4"/>
  <c r="H163" i="4"/>
  <c r="G163" i="4"/>
  <c r="F163" i="4"/>
  <c r="J164" i="4"/>
  <c r="I164" i="4"/>
  <c r="H164" i="4"/>
  <c r="G164" i="4"/>
  <c r="F164" i="4"/>
  <c r="J158" i="4"/>
  <c r="I158" i="4"/>
  <c r="H158" i="4"/>
  <c r="G158" i="4"/>
  <c r="F158" i="4"/>
  <c r="J176" i="4"/>
  <c r="I176" i="4"/>
  <c r="H176" i="4"/>
  <c r="G176" i="4"/>
  <c r="F176" i="4"/>
  <c r="J177" i="4"/>
  <c r="I177" i="4"/>
  <c r="H177" i="4"/>
  <c r="G177" i="4"/>
  <c r="F177" i="4"/>
  <c r="J175" i="4"/>
  <c r="I175" i="4"/>
  <c r="H175" i="4"/>
  <c r="G175" i="4"/>
  <c r="F175" i="4"/>
  <c r="J173" i="4"/>
  <c r="I173" i="4"/>
  <c r="H173" i="4"/>
  <c r="G173" i="4"/>
  <c r="F173" i="4"/>
  <c r="J145" i="4"/>
  <c r="I145" i="4"/>
  <c r="H145" i="4"/>
  <c r="G145" i="4"/>
  <c r="F145" i="4"/>
  <c r="J168" i="4"/>
  <c r="I168" i="4"/>
  <c r="H168" i="4"/>
  <c r="G168" i="4"/>
  <c r="F168" i="4"/>
  <c r="J148" i="4"/>
  <c r="I148" i="4"/>
  <c r="H148" i="4"/>
  <c r="G148" i="4"/>
  <c r="F148" i="4"/>
  <c r="J165" i="4"/>
  <c r="I165" i="4"/>
  <c r="H165" i="4"/>
  <c r="G165" i="4"/>
  <c r="F165" i="4"/>
  <c r="J153" i="4"/>
  <c r="I153" i="4"/>
  <c r="H153" i="4"/>
  <c r="G153" i="4"/>
  <c r="F153" i="4"/>
  <c r="J152" i="4"/>
  <c r="I152" i="4"/>
  <c r="H152" i="4"/>
  <c r="G152" i="4"/>
  <c r="F152" i="4"/>
  <c r="J157" i="4"/>
  <c r="I157" i="4"/>
  <c r="H157" i="4"/>
  <c r="G157" i="4"/>
  <c r="F157" i="4"/>
  <c r="J170" i="4"/>
  <c r="I170" i="4"/>
  <c r="H170" i="4"/>
  <c r="G170" i="4"/>
  <c r="F170" i="4"/>
  <c r="J154" i="4"/>
  <c r="I154" i="4"/>
  <c r="H154" i="4"/>
  <c r="G154" i="4"/>
  <c r="F154" i="4"/>
  <c r="J159" i="4"/>
  <c r="I159" i="4"/>
  <c r="H159" i="4"/>
  <c r="G159" i="4"/>
  <c r="F159" i="4"/>
  <c r="J151" i="4"/>
  <c r="I151" i="4"/>
  <c r="H151" i="4"/>
  <c r="G151" i="4"/>
  <c r="F151" i="4"/>
  <c r="J161" i="4"/>
  <c r="I161" i="4"/>
  <c r="H161" i="4"/>
  <c r="G161" i="4"/>
  <c r="F161" i="4"/>
  <c r="J171" i="4"/>
  <c r="I171" i="4"/>
  <c r="H171" i="4"/>
  <c r="G171" i="4"/>
  <c r="F171" i="4"/>
  <c r="J167" i="4"/>
  <c r="I167" i="4"/>
  <c r="H167" i="4"/>
  <c r="G167" i="4"/>
  <c r="F167" i="4"/>
  <c r="J147" i="4"/>
  <c r="I147" i="4"/>
  <c r="H147" i="4"/>
  <c r="G147" i="4"/>
  <c r="F147" i="4"/>
  <c r="J156" i="4"/>
  <c r="I156" i="4"/>
  <c r="H156" i="4"/>
  <c r="G156" i="4"/>
  <c r="F156" i="4"/>
  <c r="J143" i="4"/>
  <c r="I143" i="4"/>
  <c r="H143" i="4"/>
  <c r="G143" i="4"/>
  <c r="F143" i="4"/>
  <c r="J155" i="4"/>
  <c r="I155" i="4"/>
  <c r="H155" i="4"/>
  <c r="G155" i="4"/>
  <c r="F155" i="4"/>
  <c r="J150" i="4"/>
  <c r="I150" i="4"/>
  <c r="H150" i="4"/>
  <c r="G150" i="4"/>
  <c r="F150" i="4"/>
  <c r="J144" i="4"/>
  <c r="I144" i="4"/>
  <c r="H144" i="4"/>
  <c r="G144" i="4"/>
  <c r="F144" i="4"/>
  <c r="J149" i="4"/>
  <c r="I149" i="4"/>
  <c r="H149" i="4"/>
  <c r="G149" i="4"/>
  <c r="F149" i="4"/>
  <c r="J166" i="4"/>
  <c r="I166" i="4"/>
  <c r="H166" i="4"/>
  <c r="G166" i="4"/>
  <c r="F166" i="4"/>
  <c r="J146" i="4"/>
  <c r="I146" i="4"/>
  <c r="H146" i="4"/>
  <c r="G146" i="4"/>
  <c r="F146" i="4"/>
  <c r="J132" i="4"/>
  <c r="I132" i="4"/>
  <c r="H132" i="4"/>
  <c r="G132" i="4"/>
  <c r="F132" i="4"/>
  <c r="J139" i="4"/>
  <c r="I139" i="4"/>
  <c r="H139" i="4"/>
  <c r="G139" i="4"/>
  <c r="F139" i="4"/>
  <c r="J140" i="4"/>
  <c r="I140" i="4"/>
  <c r="H140" i="4"/>
  <c r="G140" i="4"/>
  <c r="F140" i="4"/>
  <c r="J126" i="4"/>
  <c r="I126" i="4"/>
  <c r="H126" i="4"/>
  <c r="G126" i="4"/>
  <c r="F126" i="4"/>
  <c r="J118" i="4"/>
  <c r="I118" i="4"/>
  <c r="H118" i="4"/>
  <c r="G118" i="4"/>
  <c r="F118" i="4"/>
  <c r="J125" i="4"/>
  <c r="I125" i="4"/>
  <c r="H125" i="4"/>
  <c r="G125" i="4"/>
  <c r="F125" i="4"/>
  <c r="J113" i="4"/>
  <c r="I113" i="4"/>
  <c r="H113" i="4"/>
  <c r="G113" i="4"/>
  <c r="F113" i="4"/>
  <c r="J99" i="4"/>
  <c r="I99" i="4"/>
  <c r="H99" i="4"/>
  <c r="G99" i="4"/>
  <c r="F99" i="4"/>
  <c r="J119" i="4"/>
  <c r="I119" i="4"/>
  <c r="H119" i="4"/>
  <c r="G119" i="4"/>
  <c r="F119" i="4"/>
  <c r="J109" i="4"/>
  <c r="I109" i="4"/>
  <c r="H109" i="4"/>
  <c r="G109" i="4"/>
  <c r="F109" i="4"/>
  <c r="J127" i="4"/>
  <c r="I127" i="4"/>
  <c r="H127" i="4"/>
  <c r="G127" i="4"/>
  <c r="F127" i="4"/>
  <c r="J134" i="4"/>
  <c r="I134" i="4"/>
  <c r="H134" i="4"/>
  <c r="G134" i="4"/>
  <c r="F134" i="4"/>
  <c r="J116" i="4"/>
  <c r="I116" i="4"/>
  <c r="H116" i="4"/>
  <c r="G116" i="4"/>
  <c r="F116" i="4"/>
  <c r="J122" i="4"/>
  <c r="I122" i="4"/>
  <c r="H122" i="4"/>
  <c r="G122" i="4"/>
  <c r="F122" i="4"/>
  <c r="J129" i="4"/>
  <c r="I129" i="4"/>
  <c r="H129" i="4"/>
  <c r="G129" i="4"/>
  <c r="F129" i="4"/>
  <c r="J121" i="4"/>
  <c r="I121" i="4"/>
  <c r="H121" i="4"/>
  <c r="G121" i="4"/>
  <c r="F121" i="4"/>
  <c r="J100" i="4"/>
  <c r="I100" i="4"/>
  <c r="H100" i="4"/>
  <c r="G100" i="4"/>
  <c r="F100" i="4"/>
  <c r="J98" i="4"/>
  <c r="I98" i="4"/>
  <c r="H98" i="4"/>
  <c r="G98" i="4"/>
  <c r="F98" i="4"/>
  <c r="J117" i="4"/>
  <c r="I117" i="4"/>
  <c r="H117" i="4"/>
  <c r="G117" i="4"/>
  <c r="F117" i="4"/>
  <c r="J114" i="4"/>
  <c r="I114" i="4"/>
  <c r="H114" i="4"/>
  <c r="G114" i="4"/>
  <c r="F114" i="4"/>
  <c r="J138" i="4"/>
  <c r="I138" i="4"/>
  <c r="H138" i="4"/>
  <c r="G138" i="4"/>
  <c r="F138" i="4"/>
  <c r="J108" i="4"/>
  <c r="I108" i="4"/>
  <c r="H108" i="4"/>
  <c r="G108" i="4"/>
  <c r="F108" i="4"/>
  <c r="J103" i="4"/>
  <c r="I103" i="4"/>
  <c r="H103" i="4"/>
  <c r="G103" i="4"/>
  <c r="F103" i="4"/>
  <c r="J124" i="4"/>
  <c r="I124" i="4"/>
  <c r="H124" i="4"/>
  <c r="G124" i="4"/>
  <c r="F124" i="4"/>
  <c r="J102" i="4"/>
  <c r="I102" i="4"/>
  <c r="H102" i="4"/>
  <c r="G102" i="4"/>
  <c r="F102" i="4"/>
  <c r="J101" i="4"/>
  <c r="I101" i="4"/>
  <c r="H101" i="4"/>
  <c r="G101" i="4"/>
  <c r="F101" i="4"/>
  <c r="J130" i="4"/>
  <c r="I130" i="4"/>
  <c r="H130" i="4"/>
  <c r="G130" i="4"/>
  <c r="F130" i="4"/>
  <c r="J111" i="4"/>
  <c r="I111" i="4"/>
  <c r="H111" i="4"/>
  <c r="G111" i="4"/>
  <c r="F111" i="4"/>
  <c r="J131" i="4"/>
  <c r="I131" i="4"/>
  <c r="H131" i="4"/>
  <c r="G131" i="4"/>
  <c r="F131" i="4"/>
  <c r="J92" i="4"/>
  <c r="I92" i="4"/>
  <c r="H92" i="4"/>
  <c r="G92" i="4"/>
  <c r="F92" i="4"/>
  <c r="J135" i="4"/>
  <c r="I135" i="4"/>
  <c r="H135" i="4"/>
  <c r="G135" i="4"/>
  <c r="F135" i="4"/>
  <c r="J105" i="4"/>
  <c r="I105" i="4"/>
  <c r="H105" i="4"/>
  <c r="G105" i="4"/>
  <c r="F105" i="4"/>
  <c r="J137" i="4"/>
  <c r="I137" i="4"/>
  <c r="H137" i="4"/>
  <c r="G137" i="4"/>
  <c r="F137" i="4"/>
  <c r="J90" i="4"/>
  <c r="I90" i="4"/>
  <c r="H90" i="4"/>
  <c r="G90" i="4"/>
  <c r="F90" i="4"/>
  <c r="J133" i="4"/>
  <c r="I133" i="4"/>
  <c r="H133" i="4"/>
  <c r="G133" i="4"/>
  <c r="F133" i="4"/>
  <c r="J94" i="4"/>
  <c r="I94" i="4"/>
  <c r="H94" i="4"/>
  <c r="G94" i="4"/>
  <c r="F94" i="4"/>
  <c r="J136" i="4"/>
  <c r="I136" i="4"/>
  <c r="H136" i="4"/>
  <c r="G136" i="4"/>
  <c r="F136" i="4"/>
  <c r="J107" i="4"/>
  <c r="I107" i="4"/>
  <c r="H107" i="4"/>
  <c r="G107" i="4"/>
  <c r="F107" i="4"/>
  <c r="J106" i="4"/>
  <c r="I106" i="4"/>
  <c r="H106" i="4"/>
  <c r="G106" i="4"/>
  <c r="F106" i="4"/>
  <c r="J123" i="4"/>
  <c r="I123" i="4"/>
  <c r="H123" i="4"/>
  <c r="G123" i="4"/>
  <c r="F123" i="4"/>
  <c r="J96" i="4"/>
  <c r="I96" i="4"/>
  <c r="H96" i="4"/>
  <c r="G96" i="4"/>
  <c r="F96" i="4"/>
  <c r="J110" i="4"/>
  <c r="I110" i="4"/>
  <c r="H110" i="4"/>
  <c r="G110" i="4"/>
  <c r="F110" i="4"/>
  <c r="J115" i="4"/>
  <c r="I115" i="4"/>
  <c r="H115" i="4"/>
  <c r="G115" i="4"/>
  <c r="F115" i="4"/>
  <c r="J128" i="4"/>
  <c r="I128" i="4"/>
  <c r="H128" i="4"/>
  <c r="G128" i="4"/>
  <c r="F128" i="4"/>
  <c r="J112" i="4"/>
  <c r="I112" i="4"/>
  <c r="H112" i="4"/>
  <c r="G112" i="4"/>
  <c r="F112" i="4"/>
  <c r="J97" i="4"/>
  <c r="I97" i="4"/>
  <c r="H97" i="4"/>
  <c r="G97" i="4"/>
  <c r="F97" i="4"/>
  <c r="J95" i="4"/>
  <c r="I95" i="4"/>
  <c r="H95" i="4"/>
  <c r="G95" i="4"/>
  <c r="F95" i="4"/>
  <c r="J89" i="4"/>
  <c r="I89" i="4"/>
  <c r="H89" i="4"/>
  <c r="G89" i="4"/>
  <c r="F89" i="4"/>
  <c r="J88" i="4"/>
  <c r="I88" i="4"/>
  <c r="H88" i="4"/>
  <c r="G88" i="4"/>
  <c r="F88" i="4"/>
  <c r="J91" i="4"/>
  <c r="I91" i="4"/>
  <c r="H91" i="4"/>
  <c r="G91" i="4"/>
  <c r="F91" i="4"/>
  <c r="J141" i="4"/>
  <c r="I141" i="4"/>
  <c r="H141" i="4"/>
  <c r="G141" i="4"/>
  <c r="F141" i="4"/>
  <c r="J87" i="4"/>
  <c r="I87" i="4"/>
  <c r="H87" i="4"/>
  <c r="G87" i="4"/>
  <c r="F87" i="4"/>
  <c r="J93" i="4"/>
  <c r="I93" i="4"/>
  <c r="H93" i="4"/>
  <c r="G93" i="4"/>
  <c r="F93" i="4"/>
  <c r="J104" i="4"/>
  <c r="I104" i="4"/>
  <c r="H104" i="4"/>
  <c r="G104" i="4"/>
  <c r="F104" i="4"/>
  <c r="J120" i="4"/>
  <c r="I120" i="4"/>
  <c r="H120" i="4"/>
  <c r="G120" i="4"/>
  <c r="F120" i="4"/>
  <c r="J75" i="4"/>
  <c r="I75" i="4"/>
  <c r="H75" i="4"/>
  <c r="G75" i="4"/>
  <c r="F75" i="4"/>
  <c r="J80" i="4"/>
  <c r="I80" i="4"/>
  <c r="H80" i="4"/>
  <c r="G80" i="4"/>
  <c r="F80" i="4"/>
  <c r="J66" i="4"/>
  <c r="I66" i="4"/>
  <c r="H66" i="4"/>
  <c r="G66" i="4"/>
  <c r="F66" i="4"/>
  <c r="J85" i="4"/>
  <c r="I85" i="4"/>
  <c r="H85" i="4"/>
  <c r="G85" i="4"/>
  <c r="F85" i="4"/>
  <c r="J83" i="4"/>
  <c r="I83" i="4"/>
  <c r="H83" i="4"/>
  <c r="G83" i="4"/>
  <c r="F83" i="4"/>
  <c r="J58" i="4"/>
  <c r="I58" i="4"/>
  <c r="H58" i="4"/>
  <c r="G58" i="4"/>
  <c r="F58" i="4"/>
  <c r="J72" i="4"/>
  <c r="I72" i="4"/>
  <c r="H72" i="4"/>
  <c r="G72" i="4"/>
  <c r="F72" i="4"/>
  <c r="J77" i="4"/>
  <c r="I77" i="4"/>
  <c r="H77" i="4"/>
  <c r="G77" i="4"/>
  <c r="F77" i="4"/>
  <c r="J84" i="4"/>
  <c r="I84" i="4"/>
  <c r="H84" i="4"/>
  <c r="G84" i="4"/>
  <c r="F84" i="4"/>
  <c r="J63" i="4"/>
  <c r="I63" i="4"/>
  <c r="H63" i="4"/>
  <c r="G63" i="4"/>
  <c r="F63" i="4"/>
  <c r="J68" i="4"/>
  <c r="I68" i="4"/>
  <c r="H68" i="4"/>
  <c r="G68" i="4"/>
  <c r="F68" i="4"/>
  <c r="J53" i="4"/>
  <c r="I53" i="4"/>
  <c r="H53" i="4"/>
  <c r="G53" i="4"/>
  <c r="F53" i="4"/>
  <c r="J74" i="4"/>
  <c r="I74" i="4"/>
  <c r="H74" i="4"/>
  <c r="G74" i="4"/>
  <c r="F74" i="4"/>
  <c r="J69" i="4"/>
  <c r="I69" i="4"/>
  <c r="H69" i="4"/>
  <c r="G69" i="4"/>
  <c r="F69" i="4"/>
  <c r="J79" i="4"/>
  <c r="I79" i="4"/>
  <c r="H79" i="4"/>
  <c r="G79" i="4"/>
  <c r="F79" i="4"/>
  <c r="J82" i="4"/>
  <c r="I82" i="4"/>
  <c r="H82" i="4"/>
  <c r="G82" i="4"/>
  <c r="F82" i="4"/>
  <c r="J60" i="4"/>
  <c r="I60" i="4"/>
  <c r="H60" i="4"/>
  <c r="G60" i="4"/>
  <c r="F60" i="4"/>
  <c r="J45" i="4"/>
  <c r="I45" i="4"/>
  <c r="H45" i="4"/>
  <c r="G45" i="4"/>
  <c r="F45" i="4"/>
  <c r="J61" i="4"/>
  <c r="I61" i="4"/>
  <c r="H61" i="4"/>
  <c r="G61" i="4"/>
  <c r="F61" i="4"/>
  <c r="J51" i="4"/>
  <c r="I51" i="4"/>
  <c r="H51" i="4"/>
  <c r="G51" i="4"/>
  <c r="F51" i="4"/>
  <c r="J50" i="4"/>
  <c r="I50" i="4"/>
  <c r="H50" i="4"/>
  <c r="G50" i="4"/>
  <c r="F50" i="4"/>
  <c r="J62" i="4"/>
  <c r="I62" i="4"/>
  <c r="H62" i="4"/>
  <c r="G62" i="4"/>
  <c r="F62" i="4"/>
  <c r="J81" i="4"/>
  <c r="I81" i="4"/>
  <c r="H81" i="4"/>
  <c r="G81" i="4"/>
  <c r="F81" i="4"/>
  <c r="J67" i="4"/>
  <c r="I67" i="4"/>
  <c r="H67" i="4"/>
  <c r="G67" i="4"/>
  <c r="F67" i="4"/>
  <c r="J70" i="4"/>
  <c r="I70" i="4"/>
  <c r="H70" i="4"/>
  <c r="G70" i="4"/>
  <c r="F70" i="4"/>
  <c r="J78" i="4"/>
  <c r="I78" i="4"/>
  <c r="H78" i="4"/>
  <c r="G78" i="4"/>
  <c r="F78" i="4"/>
  <c r="J48" i="4"/>
  <c r="I48" i="4"/>
  <c r="H48" i="4"/>
  <c r="G48" i="4"/>
  <c r="F48" i="4"/>
  <c r="J76" i="4"/>
  <c r="I76" i="4"/>
  <c r="H76" i="4"/>
  <c r="G76" i="4"/>
  <c r="F76" i="4"/>
  <c r="J56" i="4"/>
  <c r="I56" i="4"/>
  <c r="H56" i="4"/>
  <c r="G56" i="4"/>
  <c r="F56" i="4"/>
  <c r="J64" i="4"/>
  <c r="I64" i="4"/>
  <c r="H64" i="4"/>
  <c r="G64" i="4"/>
  <c r="F64" i="4"/>
  <c r="J71" i="4"/>
  <c r="I71" i="4"/>
  <c r="H71" i="4"/>
  <c r="G71" i="4"/>
  <c r="F71" i="4"/>
  <c r="J73" i="4"/>
  <c r="I73" i="4"/>
  <c r="H73" i="4"/>
  <c r="G73" i="4"/>
  <c r="F73" i="4"/>
  <c r="J47" i="4"/>
  <c r="I47" i="4"/>
  <c r="H47" i="4"/>
  <c r="G47" i="4"/>
  <c r="F47" i="4"/>
  <c r="J59" i="4"/>
  <c r="I59" i="4"/>
  <c r="H59" i="4"/>
  <c r="G59" i="4"/>
  <c r="F59" i="4"/>
  <c r="J52" i="4"/>
  <c r="I52" i="4"/>
  <c r="H52" i="4"/>
  <c r="G52" i="4"/>
  <c r="F52" i="4"/>
  <c r="J57" i="4"/>
  <c r="I57" i="4"/>
  <c r="H57" i="4"/>
  <c r="G57" i="4"/>
  <c r="F57" i="4"/>
  <c r="J54" i="4"/>
  <c r="I54" i="4"/>
  <c r="H54" i="4"/>
  <c r="G54" i="4"/>
  <c r="F54" i="4"/>
  <c r="J65" i="4"/>
  <c r="I65" i="4"/>
  <c r="H65" i="4"/>
  <c r="G65" i="4"/>
  <c r="F65" i="4"/>
  <c r="J46" i="4"/>
  <c r="I46" i="4"/>
  <c r="H46" i="4"/>
  <c r="G46" i="4"/>
  <c r="F46" i="4"/>
  <c r="J55" i="4"/>
  <c r="I55" i="4"/>
  <c r="H55" i="4"/>
  <c r="G55" i="4"/>
  <c r="F55" i="4"/>
  <c r="J49" i="4"/>
  <c r="I49" i="4"/>
  <c r="H49" i="4"/>
  <c r="G49" i="4"/>
  <c r="F49" i="4"/>
  <c r="J21" i="4"/>
  <c r="I21" i="4"/>
  <c r="H21" i="4"/>
  <c r="G21" i="4"/>
  <c r="F21" i="4"/>
  <c r="J26" i="4"/>
  <c r="I26" i="4"/>
  <c r="H26" i="4"/>
  <c r="G26" i="4"/>
  <c r="F26" i="4"/>
  <c r="J28" i="4"/>
  <c r="I28" i="4"/>
  <c r="H28" i="4"/>
  <c r="G28" i="4"/>
  <c r="F28" i="4"/>
  <c r="J25" i="4"/>
  <c r="I25" i="4"/>
  <c r="H25" i="4"/>
  <c r="G25" i="4"/>
  <c r="F25" i="4"/>
  <c r="J14" i="4"/>
  <c r="I14" i="4"/>
  <c r="H14" i="4"/>
  <c r="G14" i="4"/>
  <c r="F14" i="4"/>
  <c r="J27" i="4"/>
  <c r="I27" i="4"/>
  <c r="H27" i="4"/>
  <c r="G27" i="4"/>
  <c r="F27" i="4"/>
  <c r="J10" i="4"/>
  <c r="I10" i="4"/>
  <c r="H10" i="4"/>
  <c r="G10" i="4"/>
  <c r="F10" i="4"/>
  <c r="J3" i="4"/>
  <c r="I3" i="4"/>
  <c r="H3" i="4"/>
  <c r="G3" i="4"/>
  <c r="F3" i="4"/>
  <c r="J7" i="4"/>
  <c r="I7" i="4"/>
  <c r="H7" i="4"/>
  <c r="G7" i="4"/>
  <c r="F7" i="4"/>
  <c r="J24" i="4"/>
  <c r="I24" i="4"/>
  <c r="H24" i="4"/>
  <c r="G24" i="4"/>
  <c r="F24" i="4"/>
  <c r="J18" i="4"/>
  <c r="I18" i="4"/>
  <c r="H18" i="4"/>
  <c r="G18" i="4"/>
  <c r="F18" i="4"/>
  <c r="J34" i="4"/>
  <c r="I34" i="4"/>
  <c r="H34" i="4"/>
  <c r="G34" i="4"/>
  <c r="F34" i="4"/>
  <c r="J13" i="4"/>
  <c r="I13" i="4"/>
  <c r="H13" i="4"/>
  <c r="G13" i="4"/>
  <c r="F13" i="4"/>
  <c r="J41" i="4"/>
  <c r="I41" i="4"/>
  <c r="H41" i="4"/>
  <c r="G41" i="4"/>
  <c r="F41" i="4"/>
  <c r="J19" i="4"/>
  <c r="I19" i="4"/>
  <c r="H19" i="4"/>
  <c r="G19" i="4"/>
  <c r="F19" i="4"/>
  <c r="J32" i="4"/>
  <c r="I32" i="4"/>
  <c r="H32" i="4"/>
  <c r="G32" i="4"/>
  <c r="F32" i="4"/>
  <c r="J35" i="4"/>
  <c r="I35" i="4"/>
  <c r="H35" i="4"/>
  <c r="G35" i="4"/>
  <c r="F35" i="4"/>
  <c r="J29" i="4"/>
  <c r="I29" i="4"/>
  <c r="H29" i="4"/>
  <c r="G29" i="4"/>
  <c r="F29" i="4"/>
  <c r="J15" i="4"/>
  <c r="I15" i="4"/>
  <c r="H15" i="4"/>
  <c r="G15" i="4"/>
  <c r="F15" i="4"/>
  <c r="J33" i="4"/>
  <c r="I33" i="4"/>
  <c r="H33" i="4"/>
  <c r="G33" i="4"/>
  <c r="F33" i="4"/>
  <c r="J16" i="4"/>
  <c r="I16" i="4"/>
  <c r="H16" i="4"/>
  <c r="G16" i="4"/>
  <c r="F16" i="4"/>
  <c r="J17" i="4"/>
  <c r="I17" i="4"/>
  <c r="H17" i="4"/>
  <c r="G17" i="4"/>
  <c r="F17" i="4"/>
  <c r="J40" i="4"/>
  <c r="I40" i="4"/>
  <c r="H40" i="4"/>
  <c r="G40" i="4"/>
  <c r="F40" i="4"/>
  <c r="J39" i="4"/>
  <c r="I39" i="4"/>
  <c r="H39" i="4"/>
  <c r="G39" i="4"/>
  <c r="F39" i="4"/>
  <c r="J37" i="4"/>
  <c r="I37" i="4"/>
  <c r="H37" i="4"/>
  <c r="G37" i="4"/>
  <c r="F37" i="4"/>
  <c r="J2" i="4"/>
  <c r="I2" i="4"/>
  <c r="H2" i="4"/>
  <c r="G2" i="4"/>
  <c r="F2" i="4"/>
  <c r="J31" i="4"/>
  <c r="I31" i="4"/>
  <c r="H31" i="4"/>
  <c r="G31" i="4"/>
  <c r="F31" i="4"/>
  <c r="J12" i="4"/>
  <c r="I12" i="4"/>
  <c r="H12" i="4"/>
  <c r="G12" i="4"/>
  <c r="F12" i="4"/>
  <c r="J20" i="4"/>
  <c r="I20" i="4"/>
  <c r="H20" i="4"/>
  <c r="G20" i="4"/>
  <c r="F20" i="4"/>
  <c r="J42" i="4"/>
  <c r="I42" i="4"/>
  <c r="H42" i="4"/>
  <c r="G42" i="4"/>
  <c r="F42" i="4"/>
  <c r="J23" i="4"/>
  <c r="I23" i="4"/>
  <c r="H23" i="4"/>
  <c r="G23" i="4"/>
  <c r="F23" i="4"/>
  <c r="J11" i="4"/>
  <c r="I11" i="4"/>
  <c r="H11" i="4"/>
  <c r="G11" i="4"/>
  <c r="F11" i="4"/>
  <c r="J9" i="4"/>
  <c r="I9" i="4"/>
  <c r="H9" i="4"/>
  <c r="G9" i="4"/>
  <c r="F9" i="4"/>
  <c r="J38" i="4"/>
  <c r="I38" i="4"/>
  <c r="H38" i="4"/>
  <c r="G38" i="4"/>
  <c r="F38" i="4"/>
  <c r="J5" i="4"/>
  <c r="I5" i="4"/>
  <c r="H5" i="4"/>
  <c r="G5" i="4"/>
  <c r="F5" i="4"/>
  <c r="J43" i="4"/>
  <c r="I43" i="4"/>
  <c r="H43" i="4"/>
  <c r="G43" i="4"/>
  <c r="F43" i="4"/>
  <c r="J30" i="4"/>
  <c r="I30" i="4"/>
  <c r="H30" i="4"/>
  <c r="G30" i="4"/>
  <c r="F30" i="4"/>
  <c r="J4" i="4"/>
  <c r="I4" i="4"/>
  <c r="H4" i="4"/>
  <c r="G4" i="4"/>
  <c r="F4" i="4"/>
  <c r="J6" i="4"/>
  <c r="I6" i="4"/>
  <c r="H6" i="4"/>
  <c r="G6" i="4"/>
  <c r="F6" i="4"/>
  <c r="J8" i="4"/>
  <c r="I8" i="4"/>
  <c r="H8" i="4"/>
  <c r="G8" i="4"/>
  <c r="F8" i="4"/>
  <c r="J36" i="4"/>
  <c r="I36" i="4"/>
  <c r="H36" i="4"/>
  <c r="G36" i="4"/>
  <c r="F36" i="4"/>
  <c r="J22" i="4"/>
  <c r="I22" i="4"/>
  <c r="H22" i="4"/>
  <c r="G22" i="4"/>
  <c r="F22" i="4"/>
  <c r="P11" i="3"/>
  <c r="J11" i="3"/>
  <c r="N11" i="3" s="1"/>
  <c r="I11" i="3"/>
  <c r="H11" i="3"/>
  <c r="G11" i="3"/>
  <c r="F11" i="3"/>
  <c r="V18" i="3"/>
  <c r="T18" i="3"/>
  <c r="R18" i="3"/>
  <c r="P10" i="3"/>
  <c r="J10" i="3"/>
  <c r="N10" i="3" s="1"/>
  <c r="I10" i="3"/>
  <c r="H10" i="3"/>
  <c r="G10" i="3"/>
  <c r="F10" i="3"/>
  <c r="V4" i="3"/>
  <c r="T4" i="3"/>
  <c r="R4" i="3"/>
  <c r="V17" i="3"/>
  <c r="T17" i="3"/>
  <c r="R17" i="3"/>
  <c r="V16" i="3"/>
  <c r="T16" i="3"/>
  <c r="R16" i="3"/>
  <c r="P6" i="3"/>
  <c r="J6" i="3"/>
  <c r="N6" i="3" s="1"/>
  <c r="I6" i="3"/>
  <c r="H6" i="3"/>
  <c r="G6" i="3"/>
  <c r="F6" i="3"/>
  <c r="V14" i="3"/>
  <c r="T14" i="3"/>
  <c r="R14" i="3"/>
  <c r="P5" i="3"/>
  <c r="J5" i="3"/>
  <c r="N5" i="3" s="1"/>
  <c r="I5" i="3"/>
  <c r="H5" i="3"/>
  <c r="G5" i="3"/>
  <c r="F5" i="3"/>
  <c r="V13" i="3"/>
  <c r="T13" i="3"/>
  <c r="R13" i="3"/>
  <c r="P9" i="3"/>
  <c r="J9" i="3"/>
  <c r="N9" i="3" s="1"/>
  <c r="I9" i="3"/>
  <c r="H9" i="3"/>
  <c r="G9" i="3"/>
  <c r="F9" i="3"/>
  <c r="V11" i="3"/>
  <c r="T11" i="3"/>
  <c r="R11" i="3"/>
  <c r="P18" i="3"/>
  <c r="J18" i="3"/>
  <c r="N18" i="3" s="1"/>
  <c r="I18" i="3"/>
  <c r="H18" i="3"/>
  <c r="G18" i="3"/>
  <c r="F18" i="3"/>
  <c r="V10" i="3"/>
  <c r="T10" i="3"/>
  <c r="R10" i="3"/>
  <c r="P4" i="3"/>
  <c r="J4" i="3"/>
  <c r="N4" i="3" s="1"/>
  <c r="I4" i="3"/>
  <c r="H4" i="3"/>
  <c r="G4" i="3"/>
  <c r="F4" i="3"/>
  <c r="V9" i="3"/>
  <c r="T9" i="3"/>
  <c r="R9" i="3"/>
  <c r="P3" i="3"/>
  <c r="J3" i="3"/>
  <c r="N3" i="3" s="1"/>
  <c r="I3" i="3"/>
  <c r="H3" i="3"/>
  <c r="G3" i="3"/>
  <c r="F3" i="3"/>
  <c r="V8" i="3"/>
  <c r="T8" i="3"/>
  <c r="R8" i="3"/>
  <c r="P17" i="3"/>
  <c r="J17" i="3"/>
  <c r="N17" i="3" s="1"/>
  <c r="I17" i="3"/>
  <c r="H17" i="3"/>
  <c r="G17" i="3"/>
  <c r="F17" i="3"/>
  <c r="V6" i="3"/>
  <c r="T6" i="3"/>
  <c r="R6" i="3"/>
  <c r="P8" i="3"/>
  <c r="J8" i="3"/>
  <c r="N8" i="3" s="1"/>
  <c r="I8" i="3"/>
  <c r="H8" i="3"/>
  <c r="G8" i="3"/>
  <c r="F8" i="3"/>
  <c r="V5" i="3"/>
  <c r="T5" i="3"/>
  <c r="R5" i="3"/>
  <c r="P16" i="3"/>
  <c r="J16" i="3"/>
  <c r="N16" i="3" s="1"/>
  <c r="I16" i="3"/>
  <c r="H16" i="3"/>
  <c r="G16" i="3"/>
  <c r="F16" i="3"/>
  <c r="V3" i="3"/>
  <c r="T3" i="3"/>
  <c r="R3" i="3"/>
  <c r="P14" i="3"/>
  <c r="J14" i="3"/>
  <c r="N14" i="3" s="1"/>
  <c r="I14" i="3"/>
  <c r="H14" i="3"/>
  <c r="G14" i="3"/>
  <c r="F14" i="3"/>
  <c r="P13" i="3"/>
  <c r="J13" i="3"/>
  <c r="I13" i="3"/>
  <c r="H13" i="3"/>
  <c r="G13" i="3"/>
  <c r="F13" i="3"/>
  <c r="J5" i="2"/>
  <c r="I5" i="2"/>
  <c r="H5" i="2"/>
  <c r="G5" i="2"/>
  <c r="F5" i="2"/>
  <c r="J7" i="2"/>
  <c r="I7" i="2"/>
  <c r="H7" i="2"/>
  <c r="G7" i="2"/>
  <c r="F7" i="2"/>
  <c r="J4" i="2"/>
  <c r="I4" i="2"/>
  <c r="H4" i="2"/>
  <c r="G4" i="2"/>
  <c r="F4" i="2"/>
  <c r="J2" i="2"/>
  <c r="I2" i="2"/>
  <c r="H2" i="2"/>
  <c r="G2" i="2"/>
  <c r="F2" i="2"/>
  <c r="J6" i="2"/>
  <c r="I6" i="2"/>
  <c r="H6" i="2"/>
  <c r="G6" i="2"/>
  <c r="F6" i="2"/>
  <c r="J3" i="2"/>
  <c r="I3" i="2"/>
  <c r="H3" i="2"/>
  <c r="G3" i="2"/>
  <c r="F3" i="2"/>
  <c r="J17" i="2"/>
  <c r="I17" i="2"/>
  <c r="H17" i="2"/>
  <c r="G17" i="2"/>
  <c r="F17" i="2"/>
  <c r="J12" i="2"/>
  <c r="I12" i="2"/>
  <c r="H12" i="2"/>
  <c r="G12" i="2"/>
  <c r="F12" i="2"/>
  <c r="J15" i="2"/>
  <c r="I15" i="2"/>
  <c r="H15" i="2"/>
  <c r="G15" i="2"/>
  <c r="F15" i="2"/>
  <c r="J13" i="2"/>
  <c r="I13" i="2"/>
  <c r="H13" i="2"/>
  <c r="G13" i="2"/>
  <c r="F13" i="2"/>
  <c r="J16" i="2"/>
  <c r="I16" i="2"/>
  <c r="H16" i="2"/>
  <c r="G16" i="2"/>
  <c r="F16" i="2"/>
  <c r="J14" i="2"/>
  <c r="I14" i="2"/>
  <c r="H14" i="2"/>
  <c r="G14" i="2"/>
  <c r="F14" i="2"/>
  <c r="J18" i="2"/>
  <c r="I18" i="2"/>
  <c r="H18" i="2"/>
  <c r="G18" i="2"/>
  <c r="F18" i="2"/>
  <c r="J10" i="2"/>
  <c r="I10" i="2"/>
  <c r="H10" i="2"/>
  <c r="G10" i="2"/>
  <c r="F10" i="2"/>
  <c r="J9" i="2"/>
  <c r="I9" i="2"/>
  <c r="H9" i="2"/>
  <c r="G9" i="2"/>
  <c r="F9" i="2"/>
  <c r="J11" i="2"/>
  <c r="I11" i="2"/>
  <c r="H11" i="2"/>
  <c r="G11" i="2"/>
  <c r="F11" i="2"/>
  <c r="L173" i="17" l="1"/>
  <c r="C174" i="17"/>
  <c r="H174" i="17"/>
  <c r="H31" i="18" s="1"/>
  <c r="T174" i="17"/>
  <c r="T31" i="18" s="1"/>
  <c r="S174" i="17"/>
  <c r="S31" i="18" s="1"/>
  <c r="R174" i="17"/>
  <c r="R31" i="18" s="1"/>
  <c r="X173" i="17"/>
  <c r="X15" i="18" s="1"/>
  <c r="T173" i="17"/>
  <c r="T15" i="18" s="1"/>
  <c r="D173" i="17"/>
  <c r="D15" i="18" s="1"/>
  <c r="E174" i="17"/>
  <c r="E31" i="18" s="1"/>
  <c r="S173" i="17"/>
  <c r="S15" i="18" s="1"/>
  <c r="C173" i="17"/>
  <c r="K174" i="17"/>
  <c r="K31" i="18" s="1"/>
  <c r="D174" i="17"/>
  <c r="D31" i="18" s="1"/>
  <c r="K173" i="17"/>
  <c r="K15" i="18" s="1"/>
  <c r="B173" i="17"/>
  <c r="B15" i="18" s="1"/>
  <c r="J173" i="17"/>
  <c r="J15" i="18" s="1"/>
  <c r="P174" i="17"/>
  <c r="P31" i="18" s="1"/>
  <c r="L174" i="17"/>
  <c r="L31" i="18" s="1"/>
  <c r="R173" i="17"/>
  <c r="R15" i="18" s="1"/>
  <c r="B174" i="17"/>
  <c r="B31" i="18" s="1"/>
  <c r="J174" i="17"/>
  <c r="J31" i="18" s="1"/>
  <c r="H173" i="17"/>
  <c r="H15" i="18" s="1"/>
  <c r="P173" i="17"/>
  <c r="P15" i="18" s="1"/>
  <c r="X174" i="17"/>
  <c r="X31" i="18" s="1"/>
  <c r="Y173" i="17"/>
  <c r="Y15" i="18" s="1"/>
  <c r="Q173" i="17"/>
  <c r="Q15" i="18" s="1"/>
  <c r="I173" i="17"/>
  <c r="I15" i="18" s="1"/>
  <c r="Y174" i="17"/>
  <c r="Y31" i="18" s="1"/>
  <c r="Q174" i="17"/>
  <c r="Q31" i="18" s="1"/>
  <c r="I174" i="17"/>
  <c r="I31" i="18" s="1"/>
  <c r="G174" i="17"/>
  <c r="G31" i="18" s="1"/>
  <c r="V173" i="17"/>
  <c r="V15" i="18" s="1"/>
  <c r="N173" i="17"/>
  <c r="N15" i="18" s="1"/>
  <c r="F173" i="17"/>
  <c r="F15" i="18" s="1"/>
  <c r="V174" i="17"/>
  <c r="V31" i="18" s="1"/>
  <c r="N174" i="17"/>
  <c r="N31" i="18" s="1"/>
  <c r="F174" i="17"/>
  <c r="F31" i="18" s="1"/>
  <c r="W173" i="17"/>
  <c r="W15" i="18" s="1"/>
  <c r="O173" i="17"/>
  <c r="O15" i="18" s="1"/>
  <c r="G173" i="17"/>
  <c r="G15" i="18" s="1"/>
  <c r="W174" i="17"/>
  <c r="W31" i="18" s="1"/>
  <c r="O174" i="17"/>
  <c r="O31" i="18" s="1"/>
  <c r="U173" i="17"/>
  <c r="U15" i="18" s="1"/>
  <c r="M173" i="17"/>
  <c r="M15" i="18" s="1"/>
  <c r="E173" i="17"/>
  <c r="E15" i="18" s="1"/>
  <c r="U174" i="17"/>
  <c r="U31" i="18" s="1"/>
  <c r="M174" i="17"/>
  <c r="M31" i="18" s="1"/>
  <c r="N35" i="6"/>
  <c r="K131" i="16"/>
  <c r="K14" i="18" s="1"/>
  <c r="S249" i="14"/>
  <c r="H247" i="14"/>
  <c r="N30" i="6"/>
  <c r="X247" i="14"/>
  <c r="U211" i="15"/>
  <c r="V93" i="14"/>
  <c r="V64" i="18" s="1"/>
  <c r="L249" i="14"/>
  <c r="H92" i="14"/>
  <c r="H46" i="18" s="1"/>
  <c r="N16" i="6"/>
  <c r="O93" i="14"/>
  <c r="O64" i="18" s="1"/>
  <c r="N25" i="6"/>
  <c r="J218" i="16"/>
  <c r="R132" i="16"/>
  <c r="R30" i="18" s="1"/>
  <c r="V166" i="9"/>
  <c r="Q247" i="14"/>
  <c r="Q213" i="15"/>
  <c r="R213" i="15"/>
  <c r="E211" i="15"/>
  <c r="M58" i="15"/>
  <c r="M13" i="18" s="1"/>
  <c r="T59" i="15"/>
  <c r="T29" i="18" s="1"/>
  <c r="K59" i="15"/>
  <c r="K29" i="18" s="1"/>
  <c r="E57" i="15"/>
  <c r="E65" i="18" s="1"/>
  <c r="M211" i="15"/>
  <c r="F57" i="15"/>
  <c r="F65" i="18" s="1"/>
  <c r="N57" i="15"/>
  <c r="N65" i="18" s="1"/>
  <c r="L58" i="15"/>
  <c r="L13" i="18" s="1"/>
  <c r="U58" i="15"/>
  <c r="U13" i="18" s="1"/>
  <c r="S59" i="15"/>
  <c r="S29" i="18" s="1"/>
  <c r="D211" i="15"/>
  <c r="G56" i="15"/>
  <c r="G47" i="18" s="1"/>
  <c r="W20" i="13"/>
  <c r="W45" i="18" s="1"/>
  <c r="R39" i="12"/>
  <c r="R62" i="18" s="1"/>
  <c r="R189" i="11"/>
  <c r="T189" i="11"/>
  <c r="K189" i="11"/>
  <c r="H34" i="11"/>
  <c r="H41" i="18" s="1"/>
  <c r="V187" i="11"/>
  <c r="X35" i="11"/>
  <c r="X59" i="18" s="1"/>
  <c r="Y33" i="11"/>
  <c r="Y24" i="18" s="1"/>
  <c r="Q33" i="11"/>
  <c r="Q24" i="18" s="1"/>
  <c r="I145" i="10"/>
  <c r="I37" i="18" s="1"/>
  <c r="C143" i="10"/>
  <c r="Q145" i="10"/>
  <c r="Q37" i="18" s="1"/>
  <c r="X166" i="9"/>
  <c r="G166" i="9"/>
  <c r="I166" i="9"/>
  <c r="O166" i="9"/>
  <c r="Q166" i="9"/>
  <c r="K164" i="9"/>
  <c r="J73" i="9"/>
  <c r="J57" i="18" s="1"/>
  <c r="U70" i="9"/>
  <c r="U6" i="18" s="1"/>
  <c r="L71" i="9"/>
  <c r="L22" i="18" s="1"/>
  <c r="L44" i="8"/>
  <c r="L3" i="18" s="1"/>
  <c r="I47" i="8"/>
  <c r="I53" i="18" s="1"/>
  <c r="X118" i="7"/>
  <c r="X5" i="18" s="1"/>
  <c r="N27" i="6"/>
  <c r="N36" i="6"/>
  <c r="N33" i="6"/>
  <c r="N26" i="6"/>
  <c r="N29" i="6"/>
  <c r="N38" i="6"/>
  <c r="N31" i="6"/>
  <c r="N32" i="6"/>
  <c r="N17" i="6"/>
  <c r="N18" i="6"/>
  <c r="N19" i="6"/>
  <c r="N20" i="6"/>
  <c r="N21" i="6"/>
  <c r="N22" i="6"/>
  <c r="N15" i="6"/>
  <c r="N3" i="6"/>
  <c r="N11" i="6"/>
  <c r="N7" i="6"/>
  <c r="N10" i="6"/>
  <c r="B214" i="5"/>
  <c r="H214" i="5"/>
  <c r="F212" i="5"/>
  <c r="N212" i="5"/>
  <c r="D57" i="5"/>
  <c r="D7" i="18" s="1"/>
  <c r="V212" i="5"/>
  <c r="W184" i="4"/>
  <c r="W36" i="18" s="1"/>
  <c r="Q182" i="4"/>
  <c r="Q2" i="18" s="1"/>
  <c r="X185" i="4"/>
  <c r="X54" i="18" s="1"/>
  <c r="S182" i="4"/>
  <c r="S2" i="18" s="1"/>
  <c r="U185" i="4"/>
  <c r="U54" i="18" s="1"/>
  <c r="O37" i="12"/>
  <c r="O27" i="18" s="1"/>
  <c r="C38" i="12"/>
  <c r="C44" i="18" s="1"/>
  <c r="F38" i="12"/>
  <c r="F44" i="18" s="1"/>
  <c r="L37" i="12"/>
  <c r="L27" i="18" s="1"/>
  <c r="F36" i="12"/>
  <c r="F11" i="18" s="1"/>
  <c r="S38" i="12"/>
  <c r="S44" i="18" s="1"/>
  <c r="J39" i="12"/>
  <c r="J62" i="18" s="1"/>
  <c r="H36" i="12"/>
  <c r="H11" i="18" s="1"/>
  <c r="V38" i="12"/>
  <c r="V44" i="18" s="1"/>
  <c r="U36" i="12"/>
  <c r="U11" i="18" s="1"/>
  <c r="L39" i="12"/>
  <c r="L62" i="18" s="1"/>
  <c r="X36" i="12"/>
  <c r="X11" i="18" s="1"/>
  <c r="E25" i="3"/>
  <c r="E9" i="18" s="1"/>
  <c r="M27" i="3"/>
  <c r="M42" i="18" s="1"/>
  <c r="Y28" i="3"/>
  <c r="Y60" i="18" s="1"/>
  <c r="N13" i="3"/>
  <c r="T26" i="3"/>
  <c r="T25" i="18" s="1"/>
  <c r="R28" i="3"/>
  <c r="R60" i="18" s="1"/>
  <c r="G23" i="2"/>
  <c r="G34" i="18" s="1"/>
  <c r="U24" i="2"/>
  <c r="U52" i="18" s="1"/>
  <c r="C4" i="18"/>
  <c r="V24" i="2"/>
  <c r="V52" i="18" s="1"/>
  <c r="C27" i="3"/>
  <c r="C42" i="18" s="1"/>
  <c r="I182" i="4"/>
  <c r="I2" i="18" s="1"/>
  <c r="X183" i="4"/>
  <c r="X18" i="18" s="1"/>
  <c r="X59" i="5"/>
  <c r="X40" i="18" s="1"/>
  <c r="W121" i="7"/>
  <c r="W56" i="18" s="1"/>
  <c r="O121" i="7"/>
  <c r="O56" i="18" s="1"/>
  <c r="G121" i="7"/>
  <c r="G56" i="18" s="1"/>
  <c r="X120" i="7"/>
  <c r="X38" i="18" s="1"/>
  <c r="P120" i="7"/>
  <c r="P38" i="18" s="1"/>
  <c r="H120" i="7"/>
  <c r="H38" i="18" s="1"/>
  <c r="Y119" i="7"/>
  <c r="Y21" i="18" s="1"/>
  <c r="Q119" i="7"/>
  <c r="Q21" i="18" s="1"/>
  <c r="I119" i="7"/>
  <c r="I21" i="18" s="1"/>
  <c r="H23" i="2"/>
  <c r="H34" i="18" s="1"/>
  <c r="P23" i="2"/>
  <c r="P34" i="18" s="1"/>
  <c r="X23" i="2"/>
  <c r="X34" i="18" s="1"/>
  <c r="G24" i="2"/>
  <c r="G52" i="18" s="1"/>
  <c r="O24" i="2"/>
  <c r="O52" i="18" s="1"/>
  <c r="W24" i="2"/>
  <c r="W52" i="18" s="1"/>
  <c r="F25" i="3"/>
  <c r="F9" i="18" s="1"/>
  <c r="N25" i="3"/>
  <c r="N9" i="18" s="1"/>
  <c r="V25" i="3"/>
  <c r="V9" i="18" s="1"/>
  <c r="E26" i="3"/>
  <c r="E25" i="18" s="1"/>
  <c r="M26" i="3"/>
  <c r="M25" i="18" s="1"/>
  <c r="U26" i="3"/>
  <c r="U25" i="18" s="1"/>
  <c r="D27" i="3"/>
  <c r="D42" i="18" s="1"/>
  <c r="L27" i="3"/>
  <c r="L42" i="18" s="1"/>
  <c r="T27" i="3"/>
  <c r="T42" i="18" s="1"/>
  <c r="C28" i="3"/>
  <c r="C60" i="18" s="1"/>
  <c r="K28" i="3"/>
  <c r="K60" i="18" s="1"/>
  <c r="S28" i="3"/>
  <c r="S60" i="18" s="1"/>
  <c r="B182" i="4"/>
  <c r="B2" i="18" s="1"/>
  <c r="J182" i="4"/>
  <c r="J2" i="18" s="1"/>
  <c r="R182" i="4"/>
  <c r="R2" i="18" s="1"/>
  <c r="I183" i="4"/>
  <c r="I18" i="18" s="1"/>
  <c r="Q183" i="4"/>
  <c r="Q18" i="18" s="1"/>
  <c r="Y183" i="4"/>
  <c r="Y18" i="18" s="1"/>
  <c r="H184" i="4"/>
  <c r="H36" i="18" s="1"/>
  <c r="P184" i="4"/>
  <c r="P36" i="18" s="1"/>
  <c r="X184" i="4"/>
  <c r="X36" i="18" s="1"/>
  <c r="G185" i="4"/>
  <c r="G54" i="18" s="1"/>
  <c r="O185" i="4"/>
  <c r="O54" i="18" s="1"/>
  <c r="W185" i="4"/>
  <c r="W54" i="18" s="1"/>
  <c r="R60" i="5"/>
  <c r="R58" i="18" s="1"/>
  <c r="J60" i="5"/>
  <c r="J58" i="18" s="1"/>
  <c r="B60" i="5"/>
  <c r="S59" i="5"/>
  <c r="S40" i="18" s="1"/>
  <c r="K59" i="5"/>
  <c r="K40" i="18" s="1"/>
  <c r="C59" i="5"/>
  <c r="C40" i="18" s="1"/>
  <c r="T58" i="5"/>
  <c r="T23" i="18" s="1"/>
  <c r="L58" i="5"/>
  <c r="L23" i="18" s="1"/>
  <c r="D58" i="5"/>
  <c r="D23" i="18" s="1"/>
  <c r="U57" i="5"/>
  <c r="U7" i="18" s="1"/>
  <c r="M57" i="5"/>
  <c r="M7" i="18" s="1"/>
  <c r="E57" i="5"/>
  <c r="E7" i="18" s="1"/>
  <c r="X60" i="5"/>
  <c r="X58" i="18" s="1"/>
  <c r="P60" i="5"/>
  <c r="P58" i="18" s="1"/>
  <c r="H60" i="5"/>
  <c r="H58" i="18" s="1"/>
  <c r="Y59" i="5"/>
  <c r="Y40" i="18" s="1"/>
  <c r="Q59" i="5"/>
  <c r="Q40" i="18" s="1"/>
  <c r="I59" i="5"/>
  <c r="I40" i="18" s="1"/>
  <c r="R58" i="5"/>
  <c r="R23" i="18" s="1"/>
  <c r="J58" i="5"/>
  <c r="J23" i="18" s="1"/>
  <c r="B58" i="5"/>
  <c r="S57" i="5"/>
  <c r="S7" i="18" s="1"/>
  <c r="V60" i="5"/>
  <c r="V58" i="18" s="1"/>
  <c r="N60" i="5"/>
  <c r="N58" i="18" s="1"/>
  <c r="F60" i="5"/>
  <c r="F58" i="18" s="1"/>
  <c r="W59" i="5"/>
  <c r="W40" i="18" s="1"/>
  <c r="O59" i="5"/>
  <c r="O40" i="18" s="1"/>
  <c r="G59" i="5"/>
  <c r="G40" i="18" s="1"/>
  <c r="X58" i="5"/>
  <c r="X23" i="18" s="1"/>
  <c r="P58" i="5"/>
  <c r="P23" i="18" s="1"/>
  <c r="H58" i="5"/>
  <c r="H23" i="18" s="1"/>
  <c r="Y57" i="5"/>
  <c r="Y7" i="18" s="1"/>
  <c r="T60" i="5"/>
  <c r="T58" i="18" s="1"/>
  <c r="L60" i="5"/>
  <c r="L58" i="18" s="1"/>
  <c r="D60" i="5"/>
  <c r="D58" i="18" s="1"/>
  <c r="U59" i="5"/>
  <c r="U40" i="18" s="1"/>
  <c r="M59" i="5"/>
  <c r="M40" i="18" s="1"/>
  <c r="E59" i="5"/>
  <c r="E40" i="18" s="1"/>
  <c r="V58" i="5"/>
  <c r="V23" i="18" s="1"/>
  <c r="N58" i="5"/>
  <c r="N23" i="18" s="1"/>
  <c r="F58" i="5"/>
  <c r="F23" i="18" s="1"/>
  <c r="W57" i="5"/>
  <c r="W7" i="18" s="1"/>
  <c r="F57" i="5"/>
  <c r="F7" i="18" s="1"/>
  <c r="O57" i="5"/>
  <c r="O7" i="18" s="1"/>
  <c r="C58" i="5"/>
  <c r="C23" i="18" s="1"/>
  <c r="S58" i="5"/>
  <c r="S23" i="18" s="1"/>
  <c r="J59" i="5"/>
  <c r="J40" i="18" s="1"/>
  <c r="Q60" i="5"/>
  <c r="Q58" i="18" s="1"/>
  <c r="P212" i="5"/>
  <c r="X58" i="6"/>
  <c r="X61" i="18" s="1"/>
  <c r="P58" i="6"/>
  <c r="P61" i="18" s="1"/>
  <c r="H58" i="6"/>
  <c r="H61" i="18" s="1"/>
  <c r="Y57" i="6"/>
  <c r="Y43" i="18" s="1"/>
  <c r="Q57" i="6"/>
  <c r="Q43" i="18" s="1"/>
  <c r="I57" i="6"/>
  <c r="I43" i="18" s="1"/>
  <c r="R56" i="6"/>
  <c r="R26" i="18" s="1"/>
  <c r="J56" i="6"/>
  <c r="J26" i="18" s="1"/>
  <c r="B56" i="6"/>
  <c r="B26" i="18" s="1"/>
  <c r="S55" i="6"/>
  <c r="S10" i="18" s="1"/>
  <c r="K55" i="6"/>
  <c r="K10" i="18" s="1"/>
  <c r="C55" i="6"/>
  <c r="C10" i="18" s="1"/>
  <c r="W58" i="6"/>
  <c r="W61" i="18" s="1"/>
  <c r="O58" i="6"/>
  <c r="O61" i="18" s="1"/>
  <c r="G58" i="6"/>
  <c r="G61" i="18" s="1"/>
  <c r="X57" i="6"/>
  <c r="X43" i="18" s="1"/>
  <c r="P57" i="6"/>
  <c r="P43" i="18" s="1"/>
  <c r="H57" i="6"/>
  <c r="H43" i="18" s="1"/>
  <c r="Y56" i="6"/>
  <c r="Y26" i="18" s="1"/>
  <c r="Q56" i="6"/>
  <c r="Q26" i="18" s="1"/>
  <c r="I56" i="6"/>
  <c r="I26" i="18" s="1"/>
  <c r="R55" i="6"/>
  <c r="R10" i="18" s="1"/>
  <c r="J55" i="6"/>
  <c r="J10" i="18" s="1"/>
  <c r="B55" i="6"/>
  <c r="B10" i="18" s="1"/>
  <c r="V58" i="6"/>
  <c r="V61" i="18" s="1"/>
  <c r="N58" i="6"/>
  <c r="N61" i="18" s="1"/>
  <c r="F58" i="6"/>
  <c r="F61" i="18" s="1"/>
  <c r="W57" i="6"/>
  <c r="W43" i="18" s="1"/>
  <c r="O57" i="6"/>
  <c r="O43" i="18" s="1"/>
  <c r="G57" i="6"/>
  <c r="G43" i="18" s="1"/>
  <c r="X56" i="6"/>
  <c r="X26" i="18" s="1"/>
  <c r="P56" i="6"/>
  <c r="P26" i="18" s="1"/>
  <c r="H56" i="6"/>
  <c r="H26" i="18" s="1"/>
  <c r="Y55" i="6"/>
  <c r="Y10" i="18" s="1"/>
  <c r="Q55" i="6"/>
  <c r="Q10" i="18" s="1"/>
  <c r="I55" i="6"/>
  <c r="I10" i="18" s="1"/>
  <c r="U58" i="6"/>
  <c r="U61" i="18" s="1"/>
  <c r="M58" i="6"/>
  <c r="M61" i="18" s="1"/>
  <c r="E58" i="6"/>
  <c r="E61" i="18" s="1"/>
  <c r="V57" i="6"/>
  <c r="V43" i="18" s="1"/>
  <c r="N57" i="6"/>
  <c r="N43" i="18" s="1"/>
  <c r="F57" i="6"/>
  <c r="F43" i="18" s="1"/>
  <c r="W56" i="6"/>
  <c r="W26" i="18" s="1"/>
  <c r="O56" i="6"/>
  <c r="O26" i="18" s="1"/>
  <c r="G56" i="6"/>
  <c r="G26" i="18" s="1"/>
  <c r="X55" i="6"/>
  <c r="X10" i="18" s="1"/>
  <c r="P55" i="6"/>
  <c r="P10" i="18" s="1"/>
  <c r="H55" i="6"/>
  <c r="H10" i="18" s="1"/>
  <c r="T58" i="6"/>
  <c r="T61" i="18" s="1"/>
  <c r="L58" i="6"/>
  <c r="L61" i="18" s="1"/>
  <c r="D58" i="6"/>
  <c r="U57" i="6"/>
  <c r="U43" i="18" s="1"/>
  <c r="M57" i="6"/>
  <c r="M43" i="18" s="1"/>
  <c r="E57" i="6"/>
  <c r="E43" i="18" s="1"/>
  <c r="V56" i="6"/>
  <c r="V26" i="18" s="1"/>
  <c r="N56" i="6"/>
  <c r="N26" i="18" s="1"/>
  <c r="F56" i="6"/>
  <c r="F26" i="18" s="1"/>
  <c r="W55" i="6"/>
  <c r="W10" i="18" s="1"/>
  <c r="O55" i="6"/>
  <c r="O10" i="18" s="1"/>
  <c r="G55" i="6"/>
  <c r="G10" i="18" s="1"/>
  <c r="N4" i="6"/>
  <c r="S58" i="6"/>
  <c r="S61" i="18" s="1"/>
  <c r="R58" i="6"/>
  <c r="R61" i="18" s="1"/>
  <c r="J58" i="6"/>
  <c r="J61" i="18" s="1"/>
  <c r="B58" i="6"/>
  <c r="B61" i="18" s="1"/>
  <c r="S57" i="6"/>
  <c r="S43" i="18" s="1"/>
  <c r="K57" i="6"/>
  <c r="K43" i="18" s="1"/>
  <c r="C57" i="6"/>
  <c r="C43" i="18" s="1"/>
  <c r="T56" i="6"/>
  <c r="T26" i="18" s="1"/>
  <c r="L56" i="6"/>
  <c r="L26" i="18" s="1"/>
  <c r="D56" i="6"/>
  <c r="U55" i="6"/>
  <c r="U10" i="18" s="1"/>
  <c r="M55" i="6"/>
  <c r="M10" i="18" s="1"/>
  <c r="E55" i="6"/>
  <c r="E10" i="18" s="1"/>
  <c r="E56" i="6"/>
  <c r="E26" i="18" s="1"/>
  <c r="L57" i="6"/>
  <c r="L43" i="18" s="1"/>
  <c r="Y58" i="6"/>
  <c r="Y61" i="18" s="1"/>
  <c r="N120" i="7"/>
  <c r="N38" i="18" s="1"/>
  <c r="C45" i="8"/>
  <c r="Q47" i="8"/>
  <c r="Q53" i="18" s="1"/>
  <c r="R164" i="9"/>
  <c r="J164" i="9"/>
  <c r="B164" i="9"/>
  <c r="U164" i="9"/>
  <c r="M164" i="9"/>
  <c r="E164" i="9"/>
  <c r="Y73" i="9"/>
  <c r="Y57" i="18" s="1"/>
  <c r="Q73" i="9"/>
  <c r="Q57" i="18" s="1"/>
  <c r="I73" i="9"/>
  <c r="I57" i="18" s="1"/>
  <c r="R72" i="9"/>
  <c r="R39" i="18" s="1"/>
  <c r="J72" i="9"/>
  <c r="J39" i="18" s="1"/>
  <c r="B72" i="9"/>
  <c r="B39" i="18" s="1"/>
  <c r="S71" i="9"/>
  <c r="S22" i="18" s="1"/>
  <c r="K71" i="9"/>
  <c r="K22" i="18" s="1"/>
  <c r="C71" i="9"/>
  <c r="T70" i="9"/>
  <c r="T6" i="18" s="1"/>
  <c r="L70" i="9"/>
  <c r="L6" i="18" s="1"/>
  <c r="D70" i="9"/>
  <c r="D6" i="18" s="1"/>
  <c r="T73" i="9"/>
  <c r="T57" i="18" s="1"/>
  <c r="L73" i="9"/>
  <c r="L57" i="18" s="1"/>
  <c r="D73" i="9"/>
  <c r="D57" i="18" s="1"/>
  <c r="U72" i="9"/>
  <c r="U39" i="18" s="1"/>
  <c r="M72" i="9"/>
  <c r="M39" i="18" s="1"/>
  <c r="E72" i="9"/>
  <c r="E39" i="18" s="1"/>
  <c r="V71" i="9"/>
  <c r="V22" i="18" s="1"/>
  <c r="N71" i="9"/>
  <c r="N22" i="18" s="1"/>
  <c r="F71" i="9"/>
  <c r="F22" i="18" s="1"/>
  <c r="W70" i="9"/>
  <c r="W6" i="18" s="1"/>
  <c r="O70" i="9"/>
  <c r="O6" i="18" s="1"/>
  <c r="G70" i="9"/>
  <c r="G6" i="18" s="1"/>
  <c r="D71" i="9"/>
  <c r="D22" i="18" s="1"/>
  <c r="R73" i="9"/>
  <c r="R57" i="18" s="1"/>
  <c r="C164" i="9"/>
  <c r="F24" i="2"/>
  <c r="F52" i="18" s="1"/>
  <c r="D26" i="3"/>
  <c r="D25" i="18" s="1"/>
  <c r="K27" i="3"/>
  <c r="K42" i="18" s="1"/>
  <c r="Y182" i="4"/>
  <c r="Y2" i="18" s="1"/>
  <c r="F185" i="4"/>
  <c r="F54" i="18" s="1"/>
  <c r="N57" i="5"/>
  <c r="N7" i="18" s="1"/>
  <c r="O60" i="5"/>
  <c r="O58" i="18" s="1"/>
  <c r="C56" i="6"/>
  <c r="C26" i="18" s="1"/>
  <c r="F120" i="7"/>
  <c r="F38" i="18" s="1"/>
  <c r="P24" i="2"/>
  <c r="P52" i="18" s="1"/>
  <c r="F26" i="3"/>
  <c r="F25" i="18" s="1"/>
  <c r="D28" i="3"/>
  <c r="D60" i="18" s="1"/>
  <c r="C182" i="4"/>
  <c r="K182" i="4"/>
  <c r="K2" i="18" s="1"/>
  <c r="B183" i="4"/>
  <c r="B18" i="18" s="1"/>
  <c r="J183" i="4"/>
  <c r="J18" i="18" s="1"/>
  <c r="R183" i="4"/>
  <c r="R18" i="18" s="1"/>
  <c r="I184" i="4"/>
  <c r="I36" i="18" s="1"/>
  <c r="Q184" i="4"/>
  <c r="Q36" i="18" s="1"/>
  <c r="Y184" i="4"/>
  <c r="Y36" i="18" s="1"/>
  <c r="H185" i="4"/>
  <c r="H54" i="18" s="1"/>
  <c r="P185" i="4"/>
  <c r="P54" i="18" s="1"/>
  <c r="G57" i="5"/>
  <c r="G7" i="18" s="1"/>
  <c r="P57" i="5"/>
  <c r="P7" i="18" s="1"/>
  <c r="E58" i="5"/>
  <c r="E23" i="18" s="1"/>
  <c r="U58" i="5"/>
  <c r="U23" i="18" s="1"/>
  <c r="L59" i="5"/>
  <c r="L40" i="18" s="1"/>
  <c r="C60" i="5"/>
  <c r="C58" i="18" s="1"/>
  <c r="S60" i="5"/>
  <c r="S58" i="18" s="1"/>
  <c r="T212" i="5"/>
  <c r="D55" i="6"/>
  <c r="K56" i="6"/>
  <c r="K26" i="18" s="1"/>
  <c r="R57" i="6"/>
  <c r="R43" i="18" s="1"/>
  <c r="H118" i="7"/>
  <c r="H5" i="18" s="1"/>
  <c r="V120" i="7"/>
  <c r="V38" i="18" s="1"/>
  <c r="X47" i="8"/>
  <c r="X53" i="18" s="1"/>
  <c r="K45" i="8"/>
  <c r="K19" i="18" s="1"/>
  <c r="Y47" i="8"/>
  <c r="Y53" i="18" s="1"/>
  <c r="U143" i="10"/>
  <c r="U4" i="18" s="1"/>
  <c r="M143" i="10"/>
  <c r="M4" i="18" s="1"/>
  <c r="E143" i="10"/>
  <c r="E4" i="18" s="1"/>
  <c r="R146" i="10"/>
  <c r="R55" i="18" s="1"/>
  <c r="J146" i="10"/>
  <c r="J55" i="18" s="1"/>
  <c r="B146" i="10"/>
  <c r="B55" i="18" s="1"/>
  <c r="S145" i="10"/>
  <c r="S37" i="18" s="1"/>
  <c r="K145" i="10"/>
  <c r="K37" i="18" s="1"/>
  <c r="C145" i="10"/>
  <c r="T144" i="10"/>
  <c r="T20" i="18" s="1"/>
  <c r="L144" i="10"/>
  <c r="L20" i="18" s="1"/>
  <c r="D144" i="10"/>
  <c r="D20" i="18" s="1"/>
  <c r="K143" i="10"/>
  <c r="K4" i="18" s="1"/>
  <c r="Y145" i="10"/>
  <c r="Y37" i="18" s="1"/>
  <c r="I218" i="16"/>
  <c r="B218" i="16"/>
  <c r="R218" i="16"/>
  <c r="Q218" i="16"/>
  <c r="Y134" i="16"/>
  <c r="Y66" i="18" s="1"/>
  <c r="R133" i="16"/>
  <c r="R48" i="18" s="1"/>
  <c r="K132" i="16"/>
  <c r="K30" i="18" s="1"/>
  <c r="D131" i="16"/>
  <c r="D14" i="18" s="1"/>
  <c r="X134" i="16"/>
  <c r="X66" i="18" s="1"/>
  <c r="Q133" i="16"/>
  <c r="Q48" i="18" s="1"/>
  <c r="J132" i="16"/>
  <c r="J30" i="18" s="1"/>
  <c r="C131" i="16"/>
  <c r="Q134" i="16"/>
  <c r="Q66" i="18" s="1"/>
  <c r="J133" i="16"/>
  <c r="J48" i="18" s="1"/>
  <c r="C132" i="16"/>
  <c r="P134" i="16"/>
  <c r="P66" i="18" s="1"/>
  <c r="I133" i="16"/>
  <c r="I48" i="18" s="1"/>
  <c r="B132" i="16"/>
  <c r="B30" i="18" s="1"/>
  <c r="I134" i="16"/>
  <c r="I66" i="18" s="1"/>
  <c r="B133" i="16"/>
  <c r="B48" i="18" s="1"/>
  <c r="T131" i="16"/>
  <c r="T14" i="18" s="1"/>
  <c r="H134" i="16"/>
  <c r="H66" i="18" s="1"/>
  <c r="S131" i="16"/>
  <c r="S14" i="18" s="1"/>
  <c r="S132" i="16"/>
  <c r="S30" i="18" s="1"/>
  <c r="L131" i="16"/>
  <c r="L14" i="18" s="1"/>
  <c r="X220" i="16"/>
  <c r="O220" i="16"/>
  <c r="G220" i="16"/>
  <c r="U220" i="16"/>
  <c r="T220" i="16"/>
  <c r="L220" i="16"/>
  <c r="D220" i="16"/>
  <c r="S220" i="16"/>
  <c r="K220" i="16"/>
  <c r="C220" i="16"/>
  <c r="R220" i="16"/>
  <c r="J220" i="16"/>
  <c r="B220" i="16"/>
  <c r="Q220" i="16"/>
  <c r="I220" i="16"/>
  <c r="P220" i="16"/>
  <c r="H220" i="16"/>
  <c r="V220" i="16"/>
  <c r="N220" i="16"/>
  <c r="M220" i="16"/>
  <c r="F220" i="16"/>
  <c r="E220" i="16"/>
  <c r="Y133" i="16"/>
  <c r="Y48" i="18" s="1"/>
  <c r="W23" i="2"/>
  <c r="W34" i="18" s="1"/>
  <c r="L26" i="3"/>
  <c r="L25" i="18" s="1"/>
  <c r="S27" i="3"/>
  <c r="S42" i="18" s="1"/>
  <c r="P183" i="4"/>
  <c r="P18" i="18" s="1"/>
  <c r="O184" i="4"/>
  <c r="O36" i="18" s="1"/>
  <c r="Q23" i="2"/>
  <c r="Q34" i="18" s="1"/>
  <c r="G25" i="3"/>
  <c r="G9" i="18" s="1"/>
  <c r="E27" i="3"/>
  <c r="E42" i="18" s="1"/>
  <c r="L28" i="3"/>
  <c r="L60" i="18" s="1"/>
  <c r="B23" i="2"/>
  <c r="J23" i="2"/>
  <c r="J34" i="18" s="1"/>
  <c r="R23" i="2"/>
  <c r="R34" i="18" s="1"/>
  <c r="I24" i="2"/>
  <c r="I52" i="18" s="1"/>
  <c r="Q24" i="2"/>
  <c r="Q52" i="18" s="1"/>
  <c r="Y24" i="2"/>
  <c r="Y52" i="18" s="1"/>
  <c r="H25" i="3"/>
  <c r="H9" i="18" s="1"/>
  <c r="P25" i="3"/>
  <c r="P9" i="18" s="1"/>
  <c r="X25" i="3"/>
  <c r="X9" i="18" s="1"/>
  <c r="G26" i="3"/>
  <c r="G25" i="18" s="1"/>
  <c r="O26" i="3"/>
  <c r="O25" i="18" s="1"/>
  <c r="W26" i="3"/>
  <c r="W25" i="18" s="1"/>
  <c r="F27" i="3"/>
  <c r="F42" i="18" s="1"/>
  <c r="N27" i="3"/>
  <c r="N42" i="18" s="1"/>
  <c r="V27" i="3"/>
  <c r="V42" i="18" s="1"/>
  <c r="E28" i="3"/>
  <c r="E60" i="18" s="1"/>
  <c r="M28" i="3"/>
  <c r="M60" i="18" s="1"/>
  <c r="U28" i="3"/>
  <c r="U60" i="18" s="1"/>
  <c r="D182" i="4"/>
  <c r="D2" i="18" s="1"/>
  <c r="L182" i="4"/>
  <c r="L2" i="18" s="1"/>
  <c r="T182" i="4"/>
  <c r="T2" i="18" s="1"/>
  <c r="C183" i="4"/>
  <c r="K183" i="4"/>
  <c r="K18" i="18" s="1"/>
  <c r="S183" i="4"/>
  <c r="S18" i="18" s="1"/>
  <c r="B184" i="4"/>
  <c r="B36" i="18" s="1"/>
  <c r="J184" i="4"/>
  <c r="J36" i="18" s="1"/>
  <c r="R184" i="4"/>
  <c r="R36" i="18" s="1"/>
  <c r="I185" i="4"/>
  <c r="I54" i="18" s="1"/>
  <c r="Q185" i="4"/>
  <c r="Q54" i="18" s="1"/>
  <c r="Y185" i="4"/>
  <c r="Y54" i="18" s="1"/>
  <c r="H57" i="5"/>
  <c r="H7" i="18" s="1"/>
  <c r="Q57" i="5"/>
  <c r="Q7" i="18" s="1"/>
  <c r="G58" i="5"/>
  <c r="G23" i="18" s="1"/>
  <c r="W58" i="5"/>
  <c r="W23" i="18" s="1"/>
  <c r="N59" i="5"/>
  <c r="N40" i="18" s="1"/>
  <c r="E60" i="5"/>
  <c r="E58" i="18" s="1"/>
  <c r="U60" i="5"/>
  <c r="U58" i="18" s="1"/>
  <c r="F55" i="6"/>
  <c r="F10" i="18" s="1"/>
  <c r="M56" i="6"/>
  <c r="M26" i="18" s="1"/>
  <c r="T57" i="6"/>
  <c r="T43" i="18" s="1"/>
  <c r="P118" i="7"/>
  <c r="P5" i="18" s="1"/>
  <c r="E121" i="7"/>
  <c r="E56" i="18" s="1"/>
  <c r="S45" i="8"/>
  <c r="S19" i="18" s="1"/>
  <c r="T71" i="9"/>
  <c r="T22" i="18" s="1"/>
  <c r="S164" i="9"/>
  <c r="S143" i="10"/>
  <c r="S4" i="18" s="1"/>
  <c r="H146" i="10"/>
  <c r="H55" i="18" s="1"/>
  <c r="U187" i="11"/>
  <c r="K187" i="11"/>
  <c r="B187" i="11"/>
  <c r="R187" i="11"/>
  <c r="I187" i="11"/>
  <c r="O187" i="11"/>
  <c r="F187" i="11"/>
  <c r="T35" i="11"/>
  <c r="T59" i="18" s="1"/>
  <c r="J35" i="11"/>
  <c r="J59" i="18" s="1"/>
  <c r="R34" i="11"/>
  <c r="R41" i="18" s="1"/>
  <c r="J34" i="11"/>
  <c r="J41" i="18" s="1"/>
  <c r="B34" i="11"/>
  <c r="B41" i="18" s="1"/>
  <c r="S33" i="11"/>
  <c r="S24" i="18" s="1"/>
  <c r="K33" i="11"/>
  <c r="K24" i="18" s="1"/>
  <c r="C33" i="11"/>
  <c r="T32" i="11"/>
  <c r="T8" i="18" s="1"/>
  <c r="L32" i="11"/>
  <c r="L8" i="18" s="1"/>
  <c r="D32" i="11"/>
  <c r="D8" i="18" s="1"/>
  <c r="V189" i="11"/>
  <c r="M189" i="11"/>
  <c r="D189" i="11"/>
  <c r="B32" i="11"/>
  <c r="B8" i="18" s="1"/>
  <c r="P34" i="11"/>
  <c r="P41" i="18" s="1"/>
  <c r="N21" i="13"/>
  <c r="N63" i="18" s="1"/>
  <c r="G20" i="13"/>
  <c r="G45" i="18" s="1"/>
  <c r="O23" i="2"/>
  <c r="O34" i="18" s="1"/>
  <c r="M25" i="3"/>
  <c r="M9" i="18" s="1"/>
  <c r="B28" i="3"/>
  <c r="N185" i="4"/>
  <c r="N54" i="18" s="1"/>
  <c r="Q58" i="6"/>
  <c r="Q61" i="18" s="1"/>
  <c r="T44" i="8"/>
  <c r="T3" i="18" s="1"/>
  <c r="I23" i="2"/>
  <c r="I34" i="18" s="1"/>
  <c r="X24" i="2"/>
  <c r="X52" i="18" s="1"/>
  <c r="N26" i="3"/>
  <c r="N25" i="18" s="1"/>
  <c r="U27" i="3"/>
  <c r="U42" i="18" s="1"/>
  <c r="C23" i="2"/>
  <c r="C34" i="18" s="1"/>
  <c r="K23" i="2"/>
  <c r="K34" i="18" s="1"/>
  <c r="S23" i="2"/>
  <c r="S34" i="18" s="1"/>
  <c r="B24" i="2"/>
  <c r="J24" i="2"/>
  <c r="J52" i="18" s="1"/>
  <c r="R24" i="2"/>
  <c r="R52" i="18" s="1"/>
  <c r="I25" i="3"/>
  <c r="I9" i="18" s="1"/>
  <c r="Q25" i="3"/>
  <c r="Q9" i="18" s="1"/>
  <c r="Y25" i="3"/>
  <c r="Y9" i="18" s="1"/>
  <c r="H26" i="3"/>
  <c r="H25" i="18" s="1"/>
  <c r="P26" i="3"/>
  <c r="P25" i="18" s="1"/>
  <c r="X26" i="3"/>
  <c r="X25" i="18" s="1"/>
  <c r="G27" i="3"/>
  <c r="G42" i="18" s="1"/>
  <c r="O27" i="3"/>
  <c r="O42" i="18" s="1"/>
  <c r="W27" i="3"/>
  <c r="W42" i="18" s="1"/>
  <c r="F28" i="3"/>
  <c r="F60" i="18" s="1"/>
  <c r="N28" i="3"/>
  <c r="N60" i="18" s="1"/>
  <c r="V28" i="3"/>
  <c r="V60" i="18" s="1"/>
  <c r="E182" i="4"/>
  <c r="E2" i="18" s="1"/>
  <c r="M182" i="4"/>
  <c r="M2" i="18" s="1"/>
  <c r="U182" i="4"/>
  <c r="U2" i="18" s="1"/>
  <c r="D183" i="4"/>
  <c r="D18" i="18" s="1"/>
  <c r="L183" i="4"/>
  <c r="L18" i="18" s="1"/>
  <c r="T183" i="4"/>
  <c r="T18" i="18" s="1"/>
  <c r="C184" i="4"/>
  <c r="K184" i="4"/>
  <c r="K36" i="18" s="1"/>
  <c r="S184" i="4"/>
  <c r="S36" i="18" s="1"/>
  <c r="B185" i="4"/>
  <c r="B54" i="18" s="1"/>
  <c r="J185" i="4"/>
  <c r="J54" i="18" s="1"/>
  <c r="R185" i="4"/>
  <c r="R54" i="18" s="1"/>
  <c r="X214" i="5"/>
  <c r="O214" i="5"/>
  <c r="G214" i="5"/>
  <c r="V214" i="5"/>
  <c r="N214" i="5"/>
  <c r="F214" i="5"/>
  <c r="U214" i="5"/>
  <c r="M214" i="5"/>
  <c r="E214" i="5"/>
  <c r="T214" i="5"/>
  <c r="L214" i="5"/>
  <c r="D214" i="5"/>
  <c r="S214" i="5"/>
  <c r="K214" i="5"/>
  <c r="C214" i="5"/>
  <c r="Q214" i="5"/>
  <c r="I214" i="5"/>
  <c r="I57" i="5"/>
  <c r="I7" i="18" s="1"/>
  <c r="R57" i="5"/>
  <c r="R7" i="18" s="1"/>
  <c r="I58" i="5"/>
  <c r="I23" i="18" s="1"/>
  <c r="Y58" i="5"/>
  <c r="Y23" i="18" s="1"/>
  <c r="P59" i="5"/>
  <c r="P40" i="18" s="1"/>
  <c r="G60" i="5"/>
  <c r="G58" i="18" s="1"/>
  <c r="W60" i="5"/>
  <c r="W58" i="18" s="1"/>
  <c r="D212" i="5"/>
  <c r="J214" i="5"/>
  <c r="L55" i="6"/>
  <c r="L10" i="18" s="1"/>
  <c r="S56" i="6"/>
  <c r="S26" i="18" s="1"/>
  <c r="M121" i="7"/>
  <c r="M56" i="18" s="1"/>
  <c r="B46" i="8"/>
  <c r="B35" i="18" s="1"/>
  <c r="Q164" i="9"/>
  <c r="C72" i="9"/>
  <c r="B144" i="10"/>
  <c r="B20" i="18" s="1"/>
  <c r="P146" i="10"/>
  <c r="P55" i="18" s="1"/>
  <c r="X187" i="11"/>
  <c r="J32" i="11"/>
  <c r="J8" i="18" s="1"/>
  <c r="X34" i="11"/>
  <c r="X41" i="18" s="1"/>
  <c r="N24" i="2"/>
  <c r="N52" i="18" s="1"/>
  <c r="V185" i="4"/>
  <c r="V54" i="18" s="1"/>
  <c r="H59" i="5"/>
  <c r="H40" i="18" s="1"/>
  <c r="H24" i="2"/>
  <c r="H52" i="18" s="1"/>
  <c r="O25" i="3"/>
  <c r="O9" i="18" s="1"/>
  <c r="V26" i="3"/>
  <c r="V25" i="18" s="1"/>
  <c r="T28" i="3"/>
  <c r="T60" i="18" s="1"/>
  <c r="D23" i="2"/>
  <c r="D34" i="18" s="1"/>
  <c r="L23" i="2"/>
  <c r="L34" i="18" s="1"/>
  <c r="T23" i="2"/>
  <c r="T34" i="18" s="1"/>
  <c r="C24" i="2"/>
  <c r="C52" i="18" s="1"/>
  <c r="K24" i="2"/>
  <c r="K52" i="18" s="1"/>
  <c r="S24" i="2"/>
  <c r="S52" i="18" s="1"/>
  <c r="B25" i="3"/>
  <c r="J25" i="3"/>
  <c r="J9" i="18" s="1"/>
  <c r="R25" i="3"/>
  <c r="R9" i="18" s="1"/>
  <c r="I26" i="3"/>
  <c r="I25" i="18" s="1"/>
  <c r="Q26" i="3"/>
  <c r="Q25" i="18" s="1"/>
  <c r="Y26" i="3"/>
  <c r="Y25" i="18" s="1"/>
  <c r="H27" i="3"/>
  <c r="H42" i="18" s="1"/>
  <c r="P27" i="3"/>
  <c r="P42" i="18" s="1"/>
  <c r="X27" i="3"/>
  <c r="X42" i="18" s="1"/>
  <c r="G28" i="3"/>
  <c r="G60" i="18" s="1"/>
  <c r="O28" i="3"/>
  <c r="O60" i="18" s="1"/>
  <c r="W28" i="3"/>
  <c r="W60" i="18" s="1"/>
  <c r="F182" i="4"/>
  <c r="F2" i="18" s="1"/>
  <c r="N182" i="4"/>
  <c r="N2" i="18" s="1"/>
  <c r="V182" i="4"/>
  <c r="V2" i="18" s="1"/>
  <c r="E183" i="4"/>
  <c r="E18" i="18" s="1"/>
  <c r="M183" i="4"/>
  <c r="M18" i="18" s="1"/>
  <c r="U183" i="4"/>
  <c r="U18" i="18" s="1"/>
  <c r="D184" i="4"/>
  <c r="D36" i="18" s="1"/>
  <c r="L184" i="4"/>
  <c r="L36" i="18" s="1"/>
  <c r="T184" i="4"/>
  <c r="T36" i="18" s="1"/>
  <c r="C185" i="4"/>
  <c r="K185" i="4"/>
  <c r="K54" i="18" s="1"/>
  <c r="S185" i="4"/>
  <c r="S54" i="18" s="1"/>
  <c r="J57" i="5"/>
  <c r="J7" i="18" s="1"/>
  <c r="T57" i="5"/>
  <c r="T7" i="18" s="1"/>
  <c r="K58" i="5"/>
  <c r="K23" i="18" s="1"/>
  <c r="B59" i="5"/>
  <c r="R59" i="5"/>
  <c r="R40" i="18" s="1"/>
  <c r="I60" i="5"/>
  <c r="I58" i="18" s="1"/>
  <c r="Y60" i="5"/>
  <c r="Y58" i="18" s="1"/>
  <c r="P214" i="5"/>
  <c r="N55" i="6"/>
  <c r="N10" i="18" s="1"/>
  <c r="U56" i="6"/>
  <c r="U26" i="18" s="1"/>
  <c r="C58" i="6"/>
  <c r="C61" i="18" s="1"/>
  <c r="G119" i="7"/>
  <c r="G21" i="18" s="1"/>
  <c r="U121" i="7"/>
  <c r="U56" i="18" s="1"/>
  <c r="J46" i="8"/>
  <c r="J35" i="18" s="1"/>
  <c r="K72" i="9"/>
  <c r="K39" i="18" s="1"/>
  <c r="W146" i="10"/>
  <c r="W55" i="18" s="1"/>
  <c r="J144" i="10"/>
  <c r="J20" i="18" s="1"/>
  <c r="X146" i="10"/>
  <c r="X55" i="18" s="1"/>
  <c r="R32" i="11"/>
  <c r="R8" i="18" s="1"/>
  <c r="H35" i="11"/>
  <c r="H59" i="18" s="1"/>
  <c r="F21" i="13"/>
  <c r="F63" i="18" s="1"/>
  <c r="U25" i="3"/>
  <c r="U9" i="18" s="1"/>
  <c r="J28" i="3"/>
  <c r="J60" i="18" s="1"/>
  <c r="G184" i="4"/>
  <c r="G36" i="18" s="1"/>
  <c r="Q58" i="5"/>
  <c r="Q23" i="18" s="1"/>
  <c r="R118" i="7"/>
  <c r="R5" i="18" s="1"/>
  <c r="J118" i="7"/>
  <c r="J5" i="18" s="1"/>
  <c r="B118" i="7"/>
  <c r="B5" i="18" s="1"/>
  <c r="Y23" i="2"/>
  <c r="Y34" i="18" s="1"/>
  <c r="W25" i="3"/>
  <c r="W9" i="18" s="1"/>
  <c r="E23" i="2"/>
  <c r="E34" i="18" s="1"/>
  <c r="M23" i="2"/>
  <c r="M34" i="18" s="1"/>
  <c r="U23" i="2"/>
  <c r="U34" i="18" s="1"/>
  <c r="D24" i="2"/>
  <c r="D52" i="18" s="1"/>
  <c r="L24" i="2"/>
  <c r="L52" i="18" s="1"/>
  <c r="T24" i="2"/>
  <c r="T52" i="18" s="1"/>
  <c r="C25" i="3"/>
  <c r="C9" i="18" s="1"/>
  <c r="K25" i="3"/>
  <c r="K9" i="18" s="1"/>
  <c r="S25" i="3"/>
  <c r="S9" i="18" s="1"/>
  <c r="B26" i="3"/>
  <c r="J26" i="3"/>
  <c r="J25" i="18" s="1"/>
  <c r="R26" i="3"/>
  <c r="R25" i="18" s="1"/>
  <c r="I27" i="3"/>
  <c r="I42" i="18" s="1"/>
  <c r="Q27" i="3"/>
  <c r="Q42" i="18" s="1"/>
  <c r="Y27" i="3"/>
  <c r="Y42" i="18" s="1"/>
  <c r="H28" i="3"/>
  <c r="H60" i="18" s="1"/>
  <c r="P28" i="3"/>
  <c r="P60" i="18" s="1"/>
  <c r="X28" i="3"/>
  <c r="X60" i="18" s="1"/>
  <c r="G182" i="4"/>
  <c r="G2" i="18" s="1"/>
  <c r="O182" i="4"/>
  <c r="O2" i="18" s="1"/>
  <c r="W182" i="4"/>
  <c r="W2" i="18" s="1"/>
  <c r="F183" i="4"/>
  <c r="F18" i="18" s="1"/>
  <c r="N183" i="4"/>
  <c r="N18" i="18" s="1"/>
  <c r="V183" i="4"/>
  <c r="V18" i="18" s="1"/>
  <c r="E184" i="4"/>
  <c r="E36" i="18" s="1"/>
  <c r="M184" i="4"/>
  <c r="M36" i="18" s="1"/>
  <c r="U184" i="4"/>
  <c r="U36" i="18" s="1"/>
  <c r="D185" i="4"/>
  <c r="D54" i="18" s="1"/>
  <c r="L185" i="4"/>
  <c r="L54" i="18" s="1"/>
  <c r="T185" i="4"/>
  <c r="T54" i="18" s="1"/>
  <c r="S212" i="5"/>
  <c r="K212" i="5"/>
  <c r="C212" i="5"/>
  <c r="R212" i="5"/>
  <c r="J212" i="5"/>
  <c r="B212" i="5"/>
  <c r="Q212" i="5"/>
  <c r="I212" i="5"/>
  <c r="X212" i="5"/>
  <c r="O212" i="5"/>
  <c r="G212" i="5"/>
  <c r="U212" i="5"/>
  <c r="M212" i="5"/>
  <c r="E212" i="5"/>
  <c r="B57" i="5"/>
  <c r="K57" i="5"/>
  <c r="K7" i="18" s="1"/>
  <c r="V57" i="5"/>
  <c r="V7" i="18" s="1"/>
  <c r="M58" i="5"/>
  <c r="M23" i="18" s="1"/>
  <c r="D59" i="5"/>
  <c r="D40" i="18" s="1"/>
  <c r="T59" i="5"/>
  <c r="T40" i="18" s="1"/>
  <c r="K60" i="5"/>
  <c r="K58" i="18" s="1"/>
  <c r="H212" i="5"/>
  <c r="R214" i="5"/>
  <c r="T55" i="6"/>
  <c r="T10" i="18" s="1"/>
  <c r="B57" i="6"/>
  <c r="B43" i="18" s="1"/>
  <c r="I58" i="6"/>
  <c r="I61" i="18" s="1"/>
  <c r="T121" i="7"/>
  <c r="T56" i="18" s="1"/>
  <c r="O119" i="7"/>
  <c r="O21" i="18" s="1"/>
  <c r="D44" i="8"/>
  <c r="D3" i="18" s="1"/>
  <c r="R46" i="8"/>
  <c r="R35" i="18" s="1"/>
  <c r="E70" i="9"/>
  <c r="E6" i="18" s="1"/>
  <c r="S72" i="9"/>
  <c r="S39" i="18" s="1"/>
  <c r="R144" i="10"/>
  <c r="R20" i="18" s="1"/>
  <c r="Q35" i="11"/>
  <c r="Q59" i="18" s="1"/>
  <c r="C187" i="11"/>
  <c r="H183" i="4"/>
  <c r="H18" i="18" s="1"/>
  <c r="J57" i="6"/>
  <c r="J43" i="18" s="1"/>
  <c r="F23" i="2"/>
  <c r="F34" i="18" s="1"/>
  <c r="N23" i="2"/>
  <c r="N34" i="18" s="1"/>
  <c r="V23" i="2"/>
  <c r="V34" i="18" s="1"/>
  <c r="E24" i="2"/>
  <c r="E52" i="18" s="1"/>
  <c r="M24" i="2"/>
  <c r="M52" i="18" s="1"/>
  <c r="D25" i="3"/>
  <c r="D9" i="18" s="1"/>
  <c r="L25" i="3"/>
  <c r="L9" i="18" s="1"/>
  <c r="T25" i="3"/>
  <c r="T9" i="18" s="1"/>
  <c r="C26" i="3"/>
  <c r="C25" i="18" s="1"/>
  <c r="K26" i="3"/>
  <c r="K25" i="18" s="1"/>
  <c r="S26" i="3"/>
  <c r="S25" i="18" s="1"/>
  <c r="B27" i="3"/>
  <c r="J27" i="3"/>
  <c r="J42" i="18" s="1"/>
  <c r="R27" i="3"/>
  <c r="R42" i="18" s="1"/>
  <c r="I28" i="3"/>
  <c r="I60" i="18" s="1"/>
  <c r="Q28" i="3"/>
  <c r="Q60" i="18" s="1"/>
  <c r="H182" i="4"/>
  <c r="H2" i="18" s="1"/>
  <c r="P182" i="4"/>
  <c r="P2" i="18" s="1"/>
  <c r="X182" i="4"/>
  <c r="X2" i="18" s="1"/>
  <c r="G183" i="4"/>
  <c r="G18" i="18" s="1"/>
  <c r="O183" i="4"/>
  <c r="O18" i="18" s="1"/>
  <c r="W183" i="4"/>
  <c r="W18" i="18" s="1"/>
  <c r="F184" i="4"/>
  <c r="F36" i="18" s="1"/>
  <c r="N184" i="4"/>
  <c r="N36" i="18" s="1"/>
  <c r="V184" i="4"/>
  <c r="V36" i="18" s="1"/>
  <c r="E185" i="4"/>
  <c r="E54" i="18" s="1"/>
  <c r="M185" i="4"/>
  <c r="M54" i="18" s="1"/>
  <c r="C57" i="5"/>
  <c r="C7" i="18" s="1"/>
  <c r="L57" i="5"/>
  <c r="L7" i="18" s="1"/>
  <c r="X57" i="5"/>
  <c r="X7" i="18" s="1"/>
  <c r="O58" i="5"/>
  <c r="O23" i="18" s="1"/>
  <c r="F59" i="5"/>
  <c r="F40" i="18" s="1"/>
  <c r="V59" i="5"/>
  <c r="V40" i="18" s="1"/>
  <c r="M60" i="5"/>
  <c r="M58" i="18" s="1"/>
  <c r="L212" i="5"/>
  <c r="V55" i="6"/>
  <c r="V10" i="18" s="1"/>
  <c r="D57" i="6"/>
  <c r="K58" i="6"/>
  <c r="K61" i="18" s="1"/>
  <c r="W119" i="7"/>
  <c r="W21" i="18" s="1"/>
  <c r="X73" i="9"/>
  <c r="X57" i="18" s="1"/>
  <c r="M70" i="9"/>
  <c r="M6" i="18" s="1"/>
  <c r="B73" i="9"/>
  <c r="B57" i="18" s="1"/>
  <c r="P187" i="11"/>
  <c r="I33" i="11"/>
  <c r="I24" i="18" s="1"/>
  <c r="M187" i="11"/>
  <c r="B189" i="11"/>
  <c r="I118" i="7"/>
  <c r="I5" i="18" s="1"/>
  <c r="Q118" i="7"/>
  <c r="Q5" i="18" s="1"/>
  <c r="Y118" i="7"/>
  <c r="Y5" i="18" s="1"/>
  <c r="H119" i="7"/>
  <c r="H21" i="18" s="1"/>
  <c r="P119" i="7"/>
  <c r="P21" i="18" s="1"/>
  <c r="X119" i="7"/>
  <c r="X21" i="18" s="1"/>
  <c r="G120" i="7"/>
  <c r="G38" i="18" s="1"/>
  <c r="O120" i="7"/>
  <c r="O38" i="18" s="1"/>
  <c r="W120" i="7"/>
  <c r="W38" i="18" s="1"/>
  <c r="F121" i="7"/>
  <c r="F56" i="18" s="1"/>
  <c r="N121" i="7"/>
  <c r="N56" i="18" s="1"/>
  <c r="V121" i="7"/>
  <c r="V56" i="18" s="1"/>
  <c r="E44" i="8"/>
  <c r="E3" i="18" s="1"/>
  <c r="M44" i="8"/>
  <c r="M3" i="18" s="1"/>
  <c r="U44" i="8"/>
  <c r="U3" i="18" s="1"/>
  <c r="D45" i="8"/>
  <c r="D19" i="18" s="1"/>
  <c r="L45" i="8"/>
  <c r="L19" i="18" s="1"/>
  <c r="T45" i="8"/>
  <c r="T19" i="18" s="1"/>
  <c r="C46" i="8"/>
  <c r="K46" i="8"/>
  <c r="K35" i="18" s="1"/>
  <c r="S46" i="8"/>
  <c r="S35" i="18" s="1"/>
  <c r="B47" i="8"/>
  <c r="B53" i="18" s="1"/>
  <c r="J47" i="8"/>
  <c r="J53" i="18" s="1"/>
  <c r="R47" i="8"/>
  <c r="R53" i="18" s="1"/>
  <c r="F70" i="9"/>
  <c r="F6" i="18" s="1"/>
  <c r="N70" i="9"/>
  <c r="N6" i="18" s="1"/>
  <c r="V70" i="9"/>
  <c r="V6" i="18" s="1"/>
  <c r="E71" i="9"/>
  <c r="E22" i="18" s="1"/>
  <c r="M71" i="9"/>
  <c r="M22" i="18" s="1"/>
  <c r="U71" i="9"/>
  <c r="U22" i="18" s="1"/>
  <c r="D72" i="9"/>
  <c r="D39" i="18" s="1"/>
  <c r="L72" i="9"/>
  <c r="L39" i="18" s="1"/>
  <c r="T72" i="9"/>
  <c r="T39" i="18" s="1"/>
  <c r="C73" i="9"/>
  <c r="K73" i="9"/>
  <c r="K57" i="18" s="1"/>
  <c r="S73" i="9"/>
  <c r="S57" i="18" s="1"/>
  <c r="D164" i="9"/>
  <c r="L164" i="9"/>
  <c r="T164" i="9"/>
  <c r="H166" i="9"/>
  <c r="P166" i="9"/>
  <c r="D143" i="10"/>
  <c r="D4" i="18" s="1"/>
  <c r="L143" i="10"/>
  <c r="L4" i="18" s="1"/>
  <c r="T143" i="10"/>
  <c r="T4" i="18" s="1"/>
  <c r="C144" i="10"/>
  <c r="K144" i="10"/>
  <c r="K20" i="18" s="1"/>
  <c r="S144" i="10"/>
  <c r="S20" i="18" s="1"/>
  <c r="B145" i="10"/>
  <c r="B37" i="18" s="1"/>
  <c r="J145" i="10"/>
  <c r="J37" i="18" s="1"/>
  <c r="R145" i="10"/>
  <c r="R37" i="18" s="1"/>
  <c r="I146" i="10"/>
  <c r="I55" i="18" s="1"/>
  <c r="Q146" i="10"/>
  <c r="Q55" i="18" s="1"/>
  <c r="Y146" i="10"/>
  <c r="Y55" i="18" s="1"/>
  <c r="C32" i="11"/>
  <c r="K32" i="11"/>
  <c r="K8" i="18" s="1"/>
  <c r="S32" i="11"/>
  <c r="S8" i="18" s="1"/>
  <c r="B33" i="11"/>
  <c r="B24" i="18" s="1"/>
  <c r="J33" i="11"/>
  <c r="J24" i="18" s="1"/>
  <c r="R33" i="11"/>
  <c r="R24" i="18" s="1"/>
  <c r="I34" i="11"/>
  <c r="I41" i="18" s="1"/>
  <c r="Q34" i="11"/>
  <c r="Q41" i="18" s="1"/>
  <c r="Y34" i="11"/>
  <c r="Y41" i="18" s="1"/>
  <c r="I35" i="11"/>
  <c r="I59" i="18" s="1"/>
  <c r="R35" i="11"/>
  <c r="R59" i="18" s="1"/>
  <c r="E187" i="11"/>
  <c r="N187" i="11"/>
  <c r="C189" i="11"/>
  <c r="L189" i="11"/>
  <c r="U189" i="11"/>
  <c r="G36" i="12"/>
  <c r="G11" i="18" s="1"/>
  <c r="W36" i="12"/>
  <c r="W11" i="18" s="1"/>
  <c r="N37" i="12"/>
  <c r="N27" i="18" s="1"/>
  <c r="E38" i="12"/>
  <c r="E44" i="18" s="1"/>
  <c r="U38" i="12"/>
  <c r="U44" i="18" s="1"/>
  <c r="M39" i="12"/>
  <c r="M62" i="18" s="1"/>
  <c r="G21" i="13"/>
  <c r="G63" i="18" s="1"/>
  <c r="H91" i="14"/>
  <c r="H28" i="18" s="1"/>
  <c r="O92" i="14"/>
  <c r="O46" i="18" s="1"/>
  <c r="G247" i="14"/>
  <c r="T249" i="14"/>
  <c r="V211" i="15"/>
  <c r="V213" i="15"/>
  <c r="F56" i="15"/>
  <c r="F47" i="18" s="1"/>
  <c r="M57" i="15"/>
  <c r="M65" i="18" s="1"/>
  <c r="T58" i="15"/>
  <c r="T13" i="18" s="1"/>
  <c r="L211" i="15"/>
  <c r="R134" i="16"/>
  <c r="R66" i="18" s="1"/>
  <c r="F44" i="8"/>
  <c r="F3" i="18" s="1"/>
  <c r="N44" i="8"/>
  <c r="N3" i="18" s="1"/>
  <c r="V44" i="8"/>
  <c r="V3" i="18" s="1"/>
  <c r="E45" i="8"/>
  <c r="E19" i="18" s="1"/>
  <c r="M45" i="8"/>
  <c r="M19" i="18" s="1"/>
  <c r="U45" i="8"/>
  <c r="U19" i="18" s="1"/>
  <c r="D46" i="8"/>
  <c r="D35" i="18" s="1"/>
  <c r="L46" i="8"/>
  <c r="L35" i="18" s="1"/>
  <c r="T46" i="8"/>
  <c r="T35" i="18" s="1"/>
  <c r="C47" i="8"/>
  <c r="K47" i="8"/>
  <c r="K53" i="18" s="1"/>
  <c r="S47" i="8"/>
  <c r="S53" i="18" s="1"/>
  <c r="X21" i="13"/>
  <c r="X63" i="18" s="1"/>
  <c r="X93" i="14"/>
  <c r="X64" i="18" s="1"/>
  <c r="P93" i="14"/>
  <c r="P64" i="18" s="1"/>
  <c r="H93" i="14"/>
  <c r="H64" i="18" s="1"/>
  <c r="Y92" i="14"/>
  <c r="Y46" i="18" s="1"/>
  <c r="Q92" i="14"/>
  <c r="Q46" i="18" s="1"/>
  <c r="I92" i="14"/>
  <c r="I46" i="18" s="1"/>
  <c r="R91" i="14"/>
  <c r="R28" i="18" s="1"/>
  <c r="J91" i="14"/>
  <c r="J28" i="18" s="1"/>
  <c r="B91" i="14"/>
  <c r="B28" i="18" s="1"/>
  <c r="S90" i="14"/>
  <c r="S12" i="18" s="1"/>
  <c r="K90" i="14"/>
  <c r="K12" i="18" s="1"/>
  <c r="C90" i="14"/>
  <c r="U93" i="14"/>
  <c r="U64" i="18" s="1"/>
  <c r="M93" i="14"/>
  <c r="M64" i="18" s="1"/>
  <c r="E93" i="14"/>
  <c r="E64" i="18" s="1"/>
  <c r="V92" i="14"/>
  <c r="V46" i="18" s="1"/>
  <c r="N92" i="14"/>
  <c r="N46" i="18" s="1"/>
  <c r="F92" i="14"/>
  <c r="F46" i="18" s="1"/>
  <c r="W91" i="14"/>
  <c r="W28" i="18" s="1"/>
  <c r="O91" i="14"/>
  <c r="O28" i="18" s="1"/>
  <c r="G91" i="14"/>
  <c r="G28" i="18" s="1"/>
  <c r="X90" i="14"/>
  <c r="X12" i="18" s="1"/>
  <c r="P90" i="14"/>
  <c r="P12" i="18" s="1"/>
  <c r="H90" i="14"/>
  <c r="H12" i="18" s="1"/>
  <c r="T93" i="14"/>
  <c r="T64" i="18" s="1"/>
  <c r="L93" i="14"/>
  <c r="L64" i="18" s="1"/>
  <c r="D93" i="14"/>
  <c r="D64" i="18" s="1"/>
  <c r="U92" i="14"/>
  <c r="U46" i="18" s="1"/>
  <c r="M92" i="14"/>
  <c r="M46" i="18" s="1"/>
  <c r="E92" i="14"/>
  <c r="E46" i="18" s="1"/>
  <c r="V91" i="14"/>
  <c r="V28" i="18" s="1"/>
  <c r="N91" i="14"/>
  <c r="N28" i="18" s="1"/>
  <c r="F91" i="14"/>
  <c r="F28" i="18" s="1"/>
  <c r="W90" i="14"/>
  <c r="W12" i="18" s="1"/>
  <c r="O90" i="14"/>
  <c r="O12" i="18" s="1"/>
  <c r="G90" i="14"/>
  <c r="G12" i="18" s="1"/>
  <c r="S93" i="14"/>
  <c r="S64" i="18" s="1"/>
  <c r="K93" i="14"/>
  <c r="K64" i="18" s="1"/>
  <c r="C93" i="14"/>
  <c r="T92" i="14"/>
  <c r="T46" i="18" s="1"/>
  <c r="L92" i="14"/>
  <c r="L46" i="18" s="1"/>
  <c r="D92" i="14"/>
  <c r="D46" i="18" s="1"/>
  <c r="U91" i="14"/>
  <c r="U28" i="18" s="1"/>
  <c r="M91" i="14"/>
  <c r="M28" i="18" s="1"/>
  <c r="E91" i="14"/>
  <c r="E28" i="18" s="1"/>
  <c r="V90" i="14"/>
  <c r="V12" i="18" s="1"/>
  <c r="N90" i="14"/>
  <c r="N12" i="18" s="1"/>
  <c r="F90" i="14"/>
  <c r="F12" i="18" s="1"/>
  <c r="R93" i="14"/>
  <c r="R64" i="18" s="1"/>
  <c r="J93" i="14"/>
  <c r="J64" i="18" s="1"/>
  <c r="B93" i="14"/>
  <c r="B64" i="18" s="1"/>
  <c r="S92" i="14"/>
  <c r="S46" i="18" s="1"/>
  <c r="K92" i="14"/>
  <c r="K46" i="18" s="1"/>
  <c r="C92" i="14"/>
  <c r="T91" i="14"/>
  <c r="T28" i="18" s="1"/>
  <c r="L91" i="14"/>
  <c r="L28" i="18" s="1"/>
  <c r="D91" i="14"/>
  <c r="D28" i="18" s="1"/>
  <c r="U90" i="14"/>
  <c r="U12" i="18" s="1"/>
  <c r="M90" i="14"/>
  <c r="M12" i="18" s="1"/>
  <c r="E90" i="14"/>
  <c r="E12" i="18" s="1"/>
  <c r="Y93" i="14"/>
  <c r="Y64" i="18" s="1"/>
  <c r="Q93" i="14"/>
  <c r="Q64" i="18" s="1"/>
  <c r="I93" i="14"/>
  <c r="I64" i="18" s="1"/>
  <c r="R92" i="14"/>
  <c r="R46" i="18" s="1"/>
  <c r="J92" i="14"/>
  <c r="J46" i="18" s="1"/>
  <c r="B92" i="14"/>
  <c r="B46" i="18" s="1"/>
  <c r="S91" i="14"/>
  <c r="S28" i="18" s="1"/>
  <c r="K91" i="14"/>
  <c r="K28" i="18" s="1"/>
  <c r="C91" i="14"/>
  <c r="T90" i="14"/>
  <c r="T12" i="18" s="1"/>
  <c r="L90" i="14"/>
  <c r="L12" i="18" s="1"/>
  <c r="D90" i="14"/>
  <c r="D12" i="18" s="1"/>
  <c r="B90" i="14"/>
  <c r="B12" i="18" s="1"/>
  <c r="I91" i="14"/>
  <c r="I28" i="18" s="1"/>
  <c r="P92" i="14"/>
  <c r="P46" i="18" s="1"/>
  <c r="W93" i="14"/>
  <c r="W64" i="18" s="1"/>
  <c r="C118" i="7"/>
  <c r="K118" i="7"/>
  <c r="K5" i="18" s="1"/>
  <c r="S118" i="7"/>
  <c r="S5" i="18" s="1"/>
  <c r="B119" i="7"/>
  <c r="B21" i="18" s="1"/>
  <c r="J119" i="7"/>
  <c r="J21" i="18" s="1"/>
  <c r="R119" i="7"/>
  <c r="R21" i="18" s="1"/>
  <c r="I120" i="7"/>
  <c r="I38" i="18" s="1"/>
  <c r="Q120" i="7"/>
  <c r="Q38" i="18" s="1"/>
  <c r="Y120" i="7"/>
  <c r="Y38" i="18" s="1"/>
  <c r="H121" i="7"/>
  <c r="H56" i="18" s="1"/>
  <c r="P121" i="7"/>
  <c r="P56" i="18" s="1"/>
  <c r="X121" i="7"/>
  <c r="X56" i="18" s="1"/>
  <c r="G44" i="8"/>
  <c r="G3" i="18" s="1"/>
  <c r="O44" i="8"/>
  <c r="O3" i="18" s="1"/>
  <c r="W44" i="8"/>
  <c r="W3" i="18" s="1"/>
  <c r="F45" i="8"/>
  <c r="F19" i="18" s="1"/>
  <c r="N45" i="8"/>
  <c r="N19" i="18" s="1"/>
  <c r="V45" i="8"/>
  <c r="V19" i="18" s="1"/>
  <c r="E46" i="8"/>
  <c r="E35" i="18" s="1"/>
  <c r="M46" i="8"/>
  <c r="M35" i="18" s="1"/>
  <c r="U46" i="8"/>
  <c r="U35" i="18" s="1"/>
  <c r="D47" i="8"/>
  <c r="D53" i="18" s="1"/>
  <c r="L47" i="8"/>
  <c r="L53" i="18" s="1"/>
  <c r="T47" i="8"/>
  <c r="T53" i="18" s="1"/>
  <c r="H70" i="9"/>
  <c r="H6" i="18" s="1"/>
  <c r="P70" i="9"/>
  <c r="P6" i="18" s="1"/>
  <c r="X70" i="9"/>
  <c r="X6" i="18" s="1"/>
  <c r="G71" i="9"/>
  <c r="G22" i="18" s="1"/>
  <c r="O71" i="9"/>
  <c r="O22" i="18" s="1"/>
  <c r="W71" i="9"/>
  <c r="W22" i="18" s="1"/>
  <c r="F72" i="9"/>
  <c r="F39" i="18" s="1"/>
  <c r="N72" i="9"/>
  <c r="N39" i="18" s="1"/>
  <c r="V72" i="9"/>
  <c r="V39" i="18" s="1"/>
  <c r="E73" i="9"/>
  <c r="E57" i="18" s="1"/>
  <c r="M73" i="9"/>
  <c r="M57" i="18" s="1"/>
  <c r="U73" i="9"/>
  <c r="U57" i="18" s="1"/>
  <c r="F164" i="9"/>
  <c r="N164" i="9"/>
  <c r="V164" i="9"/>
  <c r="B166" i="9"/>
  <c r="J166" i="9"/>
  <c r="R166" i="9"/>
  <c r="F143" i="10"/>
  <c r="F4" i="18" s="1"/>
  <c r="N143" i="10"/>
  <c r="N4" i="18" s="1"/>
  <c r="V143" i="10"/>
  <c r="V4" i="18" s="1"/>
  <c r="E144" i="10"/>
  <c r="E20" i="18" s="1"/>
  <c r="M144" i="10"/>
  <c r="M20" i="18" s="1"/>
  <c r="U144" i="10"/>
  <c r="U20" i="18" s="1"/>
  <c r="D145" i="10"/>
  <c r="D37" i="18" s="1"/>
  <c r="L145" i="10"/>
  <c r="L37" i="18" s="1"/>
  <c r="T145" i="10"/>
  <c r="T37" i="18" s="1"/>
  <c r="C146" i="10"/>
  <c r="K146" i="10"/>
  <c r="K55" i="18" s="1"/>
  <c r="S146" i="10"/>
  <c r="S55" i="18" s="1"/>
  <c r="E32" i="11"/>
  <c r="E8" i="18" s="1"/>
  <c r="M32" i="11"/>
  <c r="M8" i="18" s="1"/>
  <c r="U32" i="11"/>
  <c r="U8" i="18" s="1"/>
  <c r="D33" i="11"/>
  <c r="D24" i="18" s="1"/>
  <c r="L33" i="11"/>
  <c r="L24" i="18" s="1"/>
  <c r="T33" i="11"/>
  <c r="T24" i="18" s="1"/>
  <c r="C34" i="11"/>
  <c r="K34" i="11"/>
  <c r="K41" i="18" s="1"/>
  <c r="S34" i="11"/>
  <c r="S41" i="18" s="1"/>
  <c r="B35" i="11"/>
  <c r="B59" i="18" s="1"/>
  <c r="L35" i="11"/>
  <c r="L59" i="18" s="1"/>
  <c r="U35" i="11"/>
  <c r="U59" i="18" s="1"/>
  <c r="G187" i="11"/>
  <c r="E189" i="11"/>
  <c r="N189" i="11"/>
  <c r="X189" i="11"/>
  <c r="V39" i="12"/>
  <c r="V62" i="18" s="1"/>
  <c r="N39" i="12"/>
  <c r="N62" i="18" s="1"/>
  <c r="F39" i="12"/>
  <c r="F62" i="18" s="1"/>
  <c r="W38" i="12"/>
  <c r="W44" i="18" s="1"/>
  <c r="O38" i="12"/>
  <c r="O44" i="18" s="1"/>
  <c r="G38" i="12"/>
  <c r="G44" i="18" s="1"/>
  <c r="X37" i="12"/>
  <c r="X27" i="18" s="1"/>
  <c r="P37" i="12"/>
  <c r="P27" i="18" s="1"/>
  <c r="H37" i="12"/>
  <c r="H27" i="18" s="1"/>
  <c r="Y36" i="12"/>
  <c r="Y11" i="18" s="1"/>
  <c r="Q36" i="12"/>
  <c r="Q11" i="18" s="1"/>
  <c r="I36" i="12"/>
  <c r="I11" i="18" s="1"/>
  <c r="S39" i="12"/>
  <c r="S62" i="18" s="1"/>
  <c r="K39" i="12"/>
  <c r="K62" i="18" s="1"/>
  <c r="C39" i="12"/>
  <c r="C62" i="18" s="1"/>
  <c r="T38" i="12"/>
  <c r="T44" i="18" s="1"/>
  <c r="L38" i="12"/>
  <c r="L44" i="18" s="1"/>
  <c r="D38" i="12"/>
  <c r="U37" i="12"/>
  <c r="U27" i="18" s="1"/>
  <c r="M37" i="12"/>
  <c r="M27" i="18" s="1"/>
  <c r="E37" i="12"/>
  <c r="E27" i="18" s="1"/>
  <c r="V36" i="12"/>
  <c r="V11" i="18" s="1"/>
  <c r="N36" i="12"/>
  <c r="N11" i="18" s="1"/>
  <c r="Y39" i="12"/>
  <c r="Y62" i="18" s="1"/>
  <c r="Q39" i="12"/>
  <c r="Q62" i="18" s="1"/>
  <c r="I39" i="12"/>
  <c r="I62" i="18" s="1"/>
  <c r="R38" i="12"/>
  <c r="R44" i="18" s="1"/>
  <c r="J38" i="12"/>
  <c r="J44" i="18" s="1"/>
  <c r="B38" i="12"/>
  <c r="B44" i="18" s="1"/>
  <c r="S37" i="12"/>
  <c r="S27" i="18" s="1"/>
  <c r="K37" i="12"/>
  <c r="K27" i="18" s="1"/>
  <c r="C37" i="12"/>
  <c r="C27" i="18" s="1"/>
  <c r="T36" i="12"/>
  <c r="T11" i="18" s="1"/>
  <c r="L36" i="12"/>
  <c r="L11" i="18" s="1"/>
  <c r="D36" i="12"/>
  <c r="X39" i="12"/>
  <c r="X62" i="18" s="1"/>
  <c r="P39" i="12"/>
  <c r="P62" i="18" s="1"/>
  <c r="H39" i="12"/>
  <c r="H62" i="18" s="1"/>
  <c r="W39" i="12"/>
  <c r="W62" i="18" s="1"/>
  <c r="O39" i="12"/>
  <c r="O62" i="18" s="1"/>
  <c r="G39" i="12"/>
  <c r="G62" i="18" s="1"/>
  <c r="X38" i="12"/>
  <c r="X44" i="18" s="1"/>
  <c r="P38" i="12"/>
  <c r="P44" i="18" s="1"/>
  <c r="H38" i="12"/>
  <c r="H44" i="18" s="1"/>
  <c r="Y37" i="12"/>
  <c r="Y27" i="18" s="1"/>
  <c r="Q37" i="12"/>
  <c r="Q27" i="18" s="1"/>
  <c r="I37" i="12"/>
  <c r="I27" i="18" s="1"/>
  <c r="R36" i="12"/>
  <c r="R11" i="18" s="1"/>
  <c r="J36" i="12"/>
  <c r="J11" i="18" s="1"/>
  <c r="B36" i="12"/>
  <c r="B11" i="18" s="1"/>
  <c r="K36" i="12"/>
  <c r="K11" i="18" s="1"/>
  <c r="B37" i="12"/>
  <c r="B27" i="18" s="1"/>
  <c r="R37" i="12"/>
  <c r="R27" i="18" s="1"/>
  <c r="I38" i="12"/>
  <c r="I44" i="18" s="1"/>
  <c r="Y38" i="12"/>
  <c r="Y44" i="18" s="1"/>
  <c r="T39" i="12"/>
  <c r="T62" i="18" s="1"/>
  <c r="H20" i="13"/>
  <c r="H45" i="18" s="1"/>
  <c r="O21" i="13"/>
  <c r="O63" i="18" s="1"/>
  <c r="I90" i="14"/>
  <c r="I12" i="18" s="1"/>
  <c r="P91" i="14"/>
  <c r="P28" i="18" s="1"/>
  <c r="W92" i="14"/>
  <c r="W46" i="18" s="1"/>
  <c r="O247" i="14"/>
  <c r="N56" i="15"/>
  <c r="N47" i="18" s="1"/>
  <c r="U57" i="15"/>
  <c r="U65" i="18" s="1"/>
  <c r="C59" i="15"/>
  <c r="T211" i="15"/>
  <c r="H213" i="15"/>
  <c r="D118" i="7"/>
  <c r="D5" i="18" s="1"/>
  <c r="L118" i="7"/>
  <c r="L5" i="18" s="1"/>
  <c r="T118" i="7"/>
  <c r="T5" i="18" s="1"/>
  <c r="C119" i="7"/>
  <c r="K119" i="7"/>
  <c r="K21" i="18" s="1"/>
  <c r="S119" i="7"/>
  <c r="S21" i="18" s="1"/>
  <c r="B120" i="7"/>
  <c r="B38" i="18" s="1"/>
  <c r="J120" i="7"/>
  <c r="J38" i="18" s="1"/>
  <c r="R120" i="7"/>
  <c r="R38" i="18" s="1"/>
  <c r="I121" i="7"/>
  <c r="I56" i="18" s="1"/>
  <c r="Q121" i="7"/>
  <c r="Q56" i="18" s="1"/>
  <c r="Y121" i="7"/>
  <c r="Y56" i="18" s="1"/>
  <c r="H44" i="8"/>
  <c r="H3" i="18" s="1"/>
  <c r="P44" i="8"/>
  <c r="P3" i="18" s="1"/>
  <c r="X44" i="8"/>
  <c r="X3" i="18" s="1"/>
  <c r="G45" i="8"/>
  <c r="G19" i="18" s="1"/>
  <c r="O45" i="8"/>
  <c r="O19" i="18" s="1"/>
  <c r="W45" i="8"/>
  <c r="W19" i="18" s="1"/>
  <c r="F46" i="8"/>
  <c r="F35" i="18" s="1"/>
  <c r="N46" i="8"/>
  <c r="N35" i="18" s="1"/>
  <c r="V46" i="8"/>
  <c r="V35" i="18" s="1"/>
  <c r="E47" i="8"/>
  <c r="E53" i="18" s="1"/>
  <c r="M47" i="8"/>
  <c r="M53" i="18" s="1"/>
  <c r="U47" i="8"/>
  <c r="U53" i="18" s="1"/>
  <c r="I70" i="9"/>
  <c r="I6" i="18" s="1"/>
  <c r="Q70" i="9"/>
  <c r="Q6" i="18" s="1"/>
  <c r="Y70" i="9"/>
  <c r="Y6" i="18" s="1"/>
  <c r="H71" i="9"/>
  <c r="H22" i="18" s="1"/>
  <c r="P71" i="9"/>
  <c r="P22" i="18" s="1"/>
  <c r="X71" i="9"/>
  <c r="X22" i="18" s="1"/>
  <c r="G72" i="9"/>
  <c r="G39" i="18" s="1"/>
  <c r="O72" i="9"/>
  <c r="O39" i="18" s="1"/>
  <c r="W72" i="9"/>
  <c r="W39" i="18" s="1"/>
  <c r="F73" i="9"/>
  <c r="F57" i="18" s="1"/>
  <c r="N73" i="9"/>
  <c r="N57" i="18" s="1"/>
  <c r="V73" i="9"/>
  <c r="V57" i="18" s="1"/>
  <c r="G164" i="9"/>
  <c r="O164" i="9"/>
  <c r="X164" i="9"/>
  <c r="C166" i="9"/>
  <c r="K166" i="9"/>
  <c r="S166" i="9"/>
  <c r="G143" i="10"/>
  <c r="G4" i="18" s="1"/>
  <c r="O143" i="10"/>
  <c r="O4" i="18" s="1"/>
  <c r="W143" i="10"/>
  <c r="W4" i="18" s="1"/>
  <c r="F144" i="10"/>
  <c r="F20" i="18" s="1"/>
  <c r="N144" i="10"/>
  <c r="N20" i="18" s="1"/>
  <c r="V144" i="10"/>
  <c r="V20" i="18" s="1"/>
  <c r="E145" i="10"/>
  <c r="E37" i="18" s="1"/>
  <c r="M145" i="10"/>
  <c r="M37" i="18" s="1"/>
  <c r="U145" i="10"/>
  <c r="U37" i="18" s="1"/>
  <c r="D146" i="10"/>
  <c r="D55" i="18" s="1"/>
  <c r="L146" i="10"/>
  <c r="L55" i="18" s="1"/>
  <c r="T146" i="10"/>
  <c r="T55" i="18" s="1"/>
  <c r="T187" i="11"/>
  <c r="L187" i="11"/>
  <c r="D187" i="11"/>
  <c r="F32" i="11"/>
  <c r="F8" i="18" s="1"/>
  <c r="N32" i="11"/>
  <c r="N8" i="18" s="1"/>
  <c r="V32" i="11"/>
  <c r="V8" i="18" s="1"/>
  <c r="E33" i="11"/>
  <c r="E24" i="18" s="1"/>
  <c r="M33" i="11"/>
  <c r="M24" i="18" s="1"/>
  <c r="U33" i="11"/>
  <c r="U24" i="18" s="1"/>
  <c r="D34" i="11"/>
  <c r="D41" i="18" s="1"/>
  <c r="L34" i="11"/>
  <c r="L41" i="18" s="1"/>
  <c r="T34" i="11"/>
  <c r="T41" i="18" s="1"/>
  <c r="D35" i="11"/>
  <c r="D59" i="18" s="1"/>
  <c r="M35" i="11"/>
  <c r="M59" i="18" s="1"/>
  <c r="V35" i="11"/>
  <c r="V59" i="18" s="1"/>
  <c r="H187" i="11"/>
  <c r="Q187" i="11"/>
  <c r="F189" i="11"/>
  <c r="O189" i="11"/>
  <c r="N3" i="12"/>
  <c r="M36" i="12"/>
  <c r="M11" i="18" s="1"/>
  <c r="D37" i="12"/>
  <c r="T37" i="12"/>
  <c r="T27" i="18" s="1"/>
  <c r="K38" i="12"/>
  <c r="K44" i="18" s="1"/>
  <c r="B39" i="12"/>
  <c r="B62" i="18" s="1"/>
  <c r="U39" i="12"/>
  <c r="U62" i="18" s="1"/>
  <c r="O20" i="13"/>
  <c r="O45" i="18" s="1"/>
  <c r="V21" i="13"/>
  <c r="V63" i="18" s="1"/>
  <c r="J90" i="14"/>
  <c r="J12" i="18" s="1"/>
  <c r="Q91" i="14"/>
  <c r="Q28" i="18" s="1"/>
  <c r="X92" i="14"/>
  <c r="X46" i="18" s="1"/>
  <c r="P247" i="14"/>
  <c r="C249" i="14"/>
  <c r="U59" i="15"/>
  <c r="U29" i="18" s="1"/>
  <c r="O56" i="15"/>
  <c r="O47" i="18" s="1"/>
  <c r="V57" i="15"/>
  <c r="V65" i="18" s="1"/>
  <c r="D59" i="15"/>
  <c r="D29" i="18" s="1"/>
  <c r="I213" i="15"/>
  <c r="X176" i="17"/>
  <c r="X67" i="18" s="1"/>
  <c r="E118" i="7"/>
  <c r="E5" i="18" s="1"/>
  <c r="M118" i="7"/>
  <c r="M5" i="18" s="1"/>
  <c r="U118" i="7"/>
  <c r="U5" i="18" s="1"/>
  <c r="D119" i="7"/>
  <c r="D21" i="18" s="1"/>
  <c r="L119" i="7"/>
  <c r="L21" i="18" s="1"/>
  <c r="T119" i="7"/>
  <c r="T21" i="18" s="1"/>
  <c r="C120" i="7"/>
  <c r="K120" i="7"/>
  <c r="K38" i="18" s="1"/>
  <c r="S120" i="7"/>
  <c r="S38" i="18" s="1"/>
  <c r="B121" i="7"/>
  <c r="B56" i="18" s="1"/>
  <c r="J121" i="7"/>
  <c r="J56" i="18" s="1"/>
  <c r="R121" i="7"/>
  <c r="R56" i="18" s="1"/>
  <c r="I44" i="8"/>
  <c r="I3" i="18" s="1"/>
  <c r="Q44" i="8"/>
  <c r="Q3" i="18" s="1"/>
  <c r="Y44" i="8"/>
  <c r="Y3" i="18" s="1"/>
  <c r="H45" i="8"/>
  <c r="H19" i="18" s="1"/>
  <c r="P45" i="8"/>
  <c r="P19" i="18" s="1"/>
  <c r="X45" i="8"/>
  <c r="X19" i="18" s="1"/>
  <c r="G46" i="8"/>
  <c r="G35" i="18" s="1"/>
  <c r="O46" i="8"/>
  <c r="O35" i="18" s="1"/>
  <c r="W46" i="8"/>
  <c r="W35" i="18" s="1"/>
  <c r="F47" i="8"/>
  <c r="F53" i="18" s="1"/>
  <c r="N47" i="8"/>
  <c r="N53" i="18" s="1"/>
  <c r="V47" i="8"/>
  <c r="V53" i="18" s="1"/>
  <c r="B70" i="9"/>
  <c r="B6" i="18" s="1"/>
  <c r="J70" i="9"/>
  <c r="J6" i="18" s="1"/>
  <c r="R70" i="9"/>
  <c r="R6" i="18" s="1"/>
  <c r="I71" i="9"/>
  <c r="I22" i="18" s="1"/>
  <c r="Q71" i="9"/>
  <c r="Q22" i="18" s="1"/>
  <c r="Y71" i="9"/>
  <c r="Y22" i="18" s="1"/>
  <c r="H72" i="9"/>
  <c r="H39" i="18" s="1"/>
  <c r="P72" i="9"/>
  <c r="P39" i="18" s="1"/>
  <c r="X72" i="9"/>
  <c r="X39" i="18" s="1"/>
  <c r="G73" i="9"/>
  <c r="G57" i="18" s="1"/>
  <c r="O73" i="9"/>
  <c r="O57" i="18" s="1"/>
  <c r="W73" i="9"/>
  <c r="W57" i="18" s="1"/>
  <c r="H164" i="9"/>
  <c r="P164" i="9"/>
  <c r="D166" i="9"/>
  <c r="L166" i="9"/>
  <c r="T166" i="9"/>
  <c r="H143" i="10"/>
  <c r="H4" i="18" s="1"/>
  <c r="P143" i="10"/>
  <c r="P4" i="18" s="1"/>
  <c r="X143" i="10"/>
  <c r="X4" i="18" s="1"/>
  <c r="G144" i="10"/>
  <c r="G20" i="18" s="1"/>
  <c r="O144" i="10"/>
  <c r="O20" i="18" s="1"/>
  <c r="W144" i="10"/>
  <c r="W20" i="18" s="1"/>
  <c r="F145" i="10"/>
  <c r="F37" i="18" s="1"/>
  <c r="N145" i="10"/>
  <c r="N37" i="18" s="1"/>
  <c r="V145" i="10"/>
  <c r="V37" i="18" s="1"/>
  <c r="E146" i="10"/>
  <c r="E55" i="18" s="1"/>
  <c r="M146" i="10"/>
  <c r="M55" i="18" s="1"/>
  <c r="U146" i="10"/>
  <c r="U55" i="18" s="1"/>
  <c r="G32" i="11"/>
  <c r="G8" i="18" s="1"/>
  <c r="O32" i="11"/>
  <c r="O8" i="18" s="1"/>
  <c r="W32" i="11"/>
  <c r="W8" i="18" s="1"/>
  <c r="F33" i="11"/>
  <c r="F24" i="18" s="1"/>
  <c r="N33" i="11"/>
  <c r="N24" i="18" s="1"/>
  <c r="V33" i="11"/>
  <c r="V24" i="18" s="1"/>
  <c r="E34" i="11"/>
  <c r="E41" i="18" s="1"/>
  <c r="M34" i="11"/>
  <c r="M41" i="18" s="1"/>
  <c r="U34" i="11"/>
  <c r="U41" i="18" s="1"/>
  <c r="E35" i="11"/>
  <c r="E59" i="18" s="1"/>
  <c r="N35" i="11"/>
  <c r="N59" i="18" s="1"/>
  <c r="W35" i="11"/>
  <c r="W59" i="18" s="1"/>
  <c r="G189" i="11"/>
  <c r="Q189" i="11"/>
  <c r="O36" i="12"/>
  <c r="O11" i="18" s="1"/>
  <c r="F37" i="12"/>
  <c r="F27" i="18" s="1"/>
  <c r="V37" i="12"/>
  <c r="V27" i="18" s="1"/>
  <c r="M38" i="12"/>
  <c r="M44" i="18" s="1"/>
  <c r="D39" i="12"/>
  <c r="P20" i="13"/>
  <c r="P45" i="18" s="1"/>
  <c r="W21" i="13"/>
  <c r="W63" i="18" s="1"/>
  <c r="U249" i="14"/>
  <c r="Q90" i="14"/>
  <c r="Q12" i="18" s="1"/>
  <c r="X91" i="14"/>
  <c r="X28" i="18" s="1"/>
  <c r="F93" i="14"/>
  <c r="F64" i="18" s="1"/>
  <c r="D249" i="14"/>
  <c r="V56" i="15"/>
  <c r="V47" i="18" s="1"/>
  <c r="D58" i="15"/>
  <c r="D13" i="18" s="1"/>
  <c r="P213" i="15"/>
  <c r="F118" i="7"/>
  <c r="F5" i="18" s="1"/>
  <c r="N118" i="7"/>
  <c r="N5" i="18" s="1"/>
  <c r="V118" i="7"/>
  <c r="V5" i="18" s="1"/>
  <c r="E119" i="7"/>
  <c r="E21" i="18" s="1"/>
  <c r="M119" i="7"/>
  <c r="M21" i="18" s="1"/>
  <c r="U119" i="7"/>
  <c r="U21" i="18" s="1"/>
  <c r="D120" i="7"/>
  <c r="D38" i="18" s="1"/>
  <c r="L120" i="7"/>
  <c r="L38" i="18" s="1"/>
  <c r="T120" i="7"/>
  <c r="T38" i="18" s="1"/>
  <c r="C121" i="7"/>
  <c r="K121" i="7"/>
  <c r="K56" i="18" s="1"/>
  <c r="S121" i="7"/>
  <c r="S56" i="18" s="1"/>
  <c r="B44" i="8"/>
  <c r="B3" i="18" s="1"/>
  <c r="J44" i="8"/>
  <c r="J3" i="18" s="1"/>
  <c r="R44" i="8"/>
  <c r="R3" i="18" s="1"/>
  <c r="I45" i="8"/>
  <c r="I19" i="18" s="1"/>
  <c r="Q45" i="8"/>
  <c r="Q19" i="18" s="1"/>
  <c r="Y45" i="8"/>
  <c r="Y19" i="18" s="1"/>
  <c r="H46" i="8"/>
  <c r="H35" i="18" s="1"/>
  <c r="P46" i="8"/>
  <c r="P35" i="18" s="1"/>
  <c r="X46" i="8"/>
  <c r="X35" i="18" s="1"/>
  <c r="G47" i="8"/>
  <c r="G53" i="18" s="1"/>
  <c r="O47" i="8"/>
  <c r="O53" i="18" s="1"/>
  <c r="W47" i="8"/>
  <c r="W53" i="18" s="1"/>
  <c r="C70" i="9"/>
  <c r="K70" i="9"/>
  <c r="K6" i="18" s="1"/>
  <c r="S70" i="9"/>
  <c r="S6" i="18" s="1"/>
  <c r="B71" i="9"/>
  <c r="B22" i="18" s="1"/>
  <c r="J71" i="9"/>
  <c r="J22" i="18" s="1"/>
  <c r="R71" i="9"/>
  <c r="R22" i="18" s="1"/>
  <c r="I72" i="9"/>
  <c r="I39" i="18" s="1"/>
  <c r="Q72" i="9"/>
  <c r="Q39" i="18" s="1"/>
  <c r="Y72" i="9"/>
  <c r="Y39" i="18" s="1"/>
  <c r="H73" i="9"/>
  <c r="H57" i="18" s="1"/>
  <c r="P73" i="9"/>
  <c r="P57" i="18" s="1"/>
  <c r="I164" i="9"/>
  <c r="E166" i="9"/>
  <c r="M166" i="9"/>
  <c r="U166" i="9"/>
  <c r="I143" i="10"/>
  <c r="I4" i="18" s="1"/>
  <c r="Q143" i="10"/>
  <c r="Q4" i="18" s="1"/>
  <c r="Y143" i="10"/>
  <c r="Y4" i="18" s="1"/>
  <c r="H144" i="10"/>
  <c r="H20" i="18" s="1"/>
  <c r="P144" i="10"/>
  <c r="P20" i="18" s="1"/>
  <c r="X144" i="10"/>
  <c r="X20" i="18" s="1"/>
  <c r="G145" i="10"/>
  <c r="G37" i="18" s="1"/>
  <c r="O145" i="10"/>
  <c r="O37" i="18" s="1"/>
  <c r="W145" i="10"/>
  <c r="W37" i="18" s="1"/>
  <c r="F146" i="10"/>
  <c r="F55" i="18" s="1"/>
  <c r="N146" i="10"/>
  <c r="N55" i="18" s="1"/>
  <c r="V146" i="10"/>
  <c r="V55" i="18" s="1"/>
  <c r="H32" i="11"/>
  <c r="H8" i="18" s="1"/>
  <c r="P32" i="11"/>
  <c r="P8" i="18" s="1"/>
  <c r="X32" i="11"/>
  <c r="X8" i="18" s="1"/>
  <c r="G33" i="11"/>
  <c r="G24" i="18" s="1"/>
  <c r="O33" i="11"/>
  <c r="O24" i="18" s="1"/>
  <c r="W33" i="11"/>
  <c r="W24" i="18" s="1"/>
  <c r="F34" i="11"/>
  <c r="F41" i="18" s="1"/>
  <c r="N34" i="11"/>
  <c r="N41" i="18" s="1"/>
  <c r="V34" i="11"/>
  <c r="V41" i="18" s="1"/>
  <c r="F35" i="11"/>
  <c r="F59" i="18" s="1"/>
  <c r="O35" i="11"/>
  <c r="O59" i="18" s="1"/>
  <c r="J187" i="11"/>
  <c r="S187" i="11"/>
  <c r="I189" i="11"/>
  <c r="N4" i="12"/>
  <c r="C36" i="12"/>
  <c r="C11" i="18" s="1"/>
  <c r="P36" i="12"/>
  <c r="P11" i="18" s="1"/>
  <c r="G37" i="12"/>
  <c r="G27" i="18" s="1"/>
  <c r="W37" i="12"/>
  <c r="W27" i="18" s="1"/>
  <c r="N38" i="12"/>
  <c r="N44" i="18" s="1"/>
  <c r="E39" i="12"/>
  <c r="E62" i="18" s="1"/>
  <c r="R90" i="14"/>
  <c r="R12" i="18" s="1"/>
  <c r="Y91" i="14"/>
  <c r="Y28" i="18" s="1"/>
  <c r="G93" i="14"/>
  <c r="G64" i="18" s="1"/>
  <c r="K249" i="14"/>
  <c r="Y59" i="15"/>
  <c r="Y29" i="18" s="1"/>
  <c r="Q59" i="15"/>
  <c r="Q29" i="18" s="1"/>
  <c r="I59" i="15"/>
  <c r="I29" i="18" s="1"/>
  <c r="R58" i="15"/>
  <c r="R13" i="18" s="1"/>
  <c r="J58" i="15"/>
  <c r="J13" i="18" s="1"/>
  <c r="B58" i="15"/>
  <c r="B13" i="18" s="1"/>
  <c r="S57" i="15"/>
  <c r="S65" i="18" s="1"/>
  <c r="K57" i="15"/>
  <c r="K65" i="18" s="1"/>
  <c r="C57" i="15"/>
  <c r="T56" i="15"/>
  <c r="T47" i="18" s="1"/>
  <c r="L56" i="15"/>
  <c r="L47" i="18" s="1"/>
  <c r="D56" i="15"/>
  <c r="D47" i="18" s="1"/>
  <c r="W56" i="15"/>
  <c r="W47" i="18" s="1"/>
  <c r="E58" i="15"/>
  <c r="E13" i="18" s="1"/>
  <c r="L59" i="15"/>
  <c r="L29" i="18" s="1"/>
  <c r="S218" i="16"/>
  <c r="G118" i="7"/>
  <c r="G5" i="18" s="1"/>
  <c r="O118" i="7"/>
  <c r="O5" i="18" s="1"/>
  <c r="W118" i="7"/>
  <c r="W5" i="18" s="1"/>
  <c r="F119" i="7"/>
  <c r="F21" i="18" s="1"/>
  <c r="N119" i="7"/>
  <c r="N21" i="18" s="1"/>
  <c r="V119" i="7"/>
  <c r="V21" i="18" s="1"/>
  <c r="E120" i="7"/>
  <c r="E38" i="18" s="1"/>
  <c r="M120" i="7"/>
  <c r="M38" i="18" s="1"/>
  <c r="U120" i="7"/>
  <c r="U38" i="18" s="1"/>
  <c r="D121" i="7"/>
  <c r="D56" i="18" s="1"/>
  <c r="L121" i="7"/>
  <c r="L56" i="18" s="1"/>
  <c r="C44" i="8"/>
  <c r="K44" i="8"/>
  <c r="K3" i="18" s="1"/>
  <c r="S44" i="8"/>
  <c r="S3" i="18" s="1"/>
  <c r="B45" i="8"/>
  <c r="B19" i="18" s="1"/>
  <c r="J45" i="8"/>
  <c r="J19" i="18" s="1"/>
  <c r="R45" i="8"/>
  <c r="R19" i="18" s="1"/>
  <c r="I46" i="8"/>
  <c r="I35" i="18" s="1"/>
  <c r="Q46" i="8"/>
  <c r="Q35" i="18" s="1"/>
  <c r="Y46" i="8"/>
  <c r="Y35" i="18" s="1"/>
  <c r="H47" i="8"/>
  <c r="H53" i="18" s="1"/>
  <c r="P47" i="8"/>
  <c r="P53" i="18" s="1"/>
  <c r="F166" i="9"/>
  <c r="N166" i="9"/>
  <c r="B143" i="10"/>
  <c r="B4" i="18" s="1"/>
  <c r="J143" i="10"/>
  <c r="J4" i="18" s="1"/>
  <c r="R143" i="10"/>
  <c r="R4" i="18" s="1"/>
  <c r="I144" i="10"/>
  <c r="I20" i="18" s="1"/>
  <c r="Q144" i="10"/>
  <c r="Q20" i="18" s="1"/>
  <c r="Y144" i="10"/>
  <c r="Y20" i="18" s="1"/>
  <c r="H145" i="10"/>
  <c r="H37" i="18" s="1"/>
  <c r="P145" i="10"/>
  <c r="P37" i="18" s="1"/>
  <c r="X145" i="10"/>
  <c r="X37" i="18" s="1"/>
  <c r="G146" i="10"/>
  <c r="G55" i="18" s="1"/>
  <c r="O146" i="10"/>
  <c r="O55" i="18" s="1"/>
  <c r="S35" i="11"/>
  <c r="S59" i="18" s="1"/>
  <c r="K35" i="11"/>
  <c r="K59" i="18" s="1"/>
  <c r="C35" i="11"/>
  <c r="P189" i="11"/>
  <c r="H189" i="11"/>
  <c r="I32" i="11"/>
  <c r="I8" i="18" s="1"/>
  <c r="Q32" i="11"/>
  <c r="Q8" i="18" s="1"/>
  <c r="Y32" i="11"/>
  <c r="Y8" i="18" s="1"/>
  <c r="H33" i="11"/>
  <c r="H24" i="18" s="1"/>
  <c r="P33" i="11"/>
  <c r="P24" i="18" s="1"/>
  <c r="X33" i="11"/>
  <c r="X24" i="18" s="1"/>
  <c r="G34" i="11"/>
  <c r="G41" i="18" s="1"/>
  <c r="O34" i="11"/>
  <c r="O41" i="18" s="1"/>
  <c r="W34" i="11"/>
  <c r="W41" i="18" s="1"/>
  <c r="G35" i="11"/>
  <c r="G59" i="18" s="1"/>
  <c r="P35" i="11"/>
  <c r="P59" i="18" s="1"/>
  <c r="Y35" i="11"/>
  <c r="Y59" i="18" s="1"/>
  <c r="J189" i="11"/>
  <c r="S189" i="11"/>
  <c r="E36" i="12"/>
  <c r="E11" i="18" s="1"/>
  <c r="S36" i="12"/>
  <c r="S11" i="18" s="1"/>
  <c r="J37" i="12"/>
  <c r="J27" i="18" s="1"/>
  <c r="Q38" i="12"/>
  <c r="Q44" i="18" s="1"/>
  <c r="T21" i="13"/>
  <c r="T63" i="18" s="1"/>
  <c r="L21" i="13"/>
  <c r="L63" i="18" s="1"/>
  <c r="D21" i="13"/>
  <c r="D63" i="18" s="1"/>
  <c r="U20" i="13"/>
  <c r="U45" i="18" s="1"/>
  <c r="M20" i="13"/>
  <c r="M45" i="18" s="1"/>
  <c r="E20" i="13"/>
  <c r="E45" i="18" s="1"/>
  <c r="X20" i="13"/>
  <c r="X45" i="18" s="1"/>
  <c r="Y90" i="14"/>
  <c r="Y12" i="18" s="1"/>
  <c r="G92" i="14"/>
  <c r="G46" i="18" s="1"/>
  <c r="N93" i="14"/>
  <c r="N64" i="18" s="1"/>
  <c r="B20" i="13"/>
  <c r="B45" i="18" s="1"/>
  <c r="J20" i="13"/>
  <c r="J45" i="18" s="1"/>
  <c r="R20" i="13"/>
  <c r="R45" i="18" s="1"/>
  <c r="I21" i="13"/>
  <c r="I63" i="18" s="1"/>
  <c r="Q21" i="13"/>
  <c r="Q63" i="18" s="1"/>
  <c r="Y21" i="13"/>
  <c r="Y63" i="18" s="1"/>
  <c r="B247" i="14"/>
  <c r="J247" i="14"/>
  <c r="R247" i="14"/>
  <c r="F249" i="14"/>
  <c r="N249" i="14"/>
  <c r="V249" i="14"/>
  <c r="I56" i="15"/>
  <c r="I47" i="18" s="1"/>
  <c r="Q56" i="15"/>
  <c r="Q47" i="18" s="1"/>
  <c r="Y56" i="15"/>
  <c r="Y47" i="18" s="1"/>
  <c r="H57" i="15"/>
  <c r="H65" i="18" s="1"/>
  <c r="P57" i="15"/>
  <c r="P65" i="18" s="1"/>
  <c r="X57" i="15"/>
  <c r="X65" i="18" s="1"/>
  <c r="G58" i="15"/>
  <c r="G13" i="18" s="1"/>
  <c r="O58" i="15"/>
  <c r="O13" i="18" s="1"/>
  <c r="W58" i="15"/>
  <c r="W13" i="18" s="1"/>
  <c r="F59" i="15"/>
  <c r="F29" i="18" s="1"/>
  <c r="N59" i="15"/>
  <c r="N29" i="18" s="1"/>
  <c r="V59" i="15"/>
  <c r="V29" i="18" s="1"/>
  <c r="G211" i="15"/>
  <c r="O211" i="15"/>
  <c r="X211" i="15"/>
  <c r="C213" i="15"/>
  <c r="K213" i="15"/>
  <c r="S213" i="15"/>
  <c r="F131" i="16"/>
  <c r="F14" i="18" s="1"/>
  <c r="N131" i="16"/>
  <c r="N14" i="18" s="1"/>
  <c r="V131" i="16"/>
  <c r="V14" i="18" s="1"/>
  <c r="E132" i="16"/>
  <c r="E30" i="18" s="1"/>
  <c r="M132" i="16"/>
  <c r="M30" i="18" s="1"/>
  <c r="U132" i="16"/>
  <c r="U30" i="18" s="1"/>
  <c r="D133" i="16"/>
  <c r="D48" i="18" s="1"/>
  <c r="L133" i="16"/>
  <c r="L48" i="18" s="1"/>
  <c r="T133" i="16"/>
  <c r="T48" i="18" s="1"/>
  <c r="C134" i="16"/>
  <c r="K134" i="16"/>
  <c r="K66" i="18" s="1"/>
  <c r="S134" i="16"/>
  <c r="S66" i="18" s="1"/>
  <c r="D218" i="16"/>
  <c r="L218" i="16"/>
  <c r="T218" i="16"/>
  <c r="L15" i="18"/>
  <c r="B175" i="17"/>
  <c r="B49" i="18" s="1"/>
  <c r="J175" i="17"/>
  <c r="J49" i="18" s="1"/>
  <c r="R175" i="17"/>
  <c r="R49" i="18" s="1"/>
  <c r="I176" i="17"/>
  <c r="I67" i="18" s="1"/>
  <c r="Q176" i="17"/>
  <c r="Q67" i="18" s="1"/>
  <c r="Y176" i="17"/>
  <c r="Y67" i="18" s="1"/>
  <c r="C20" i="13"/>
  <c r="K20" i="13"/>
  <c r="K45" i="18" s="1"/>
  <c r="S20" i="13"/>
  <c r="S45" i="18" s="1"/>
  <c r="B21" i="13"/>
  <c r="B63" i="18" s="1"/>
  <c r="J21" i="13"/>
  <c r="J63" i="18" s="1"/>
  <c r="R21" i="13"/>
  <c r="R63" i="18" s="1"/>
  <c r="C247" i="14"/>
  <c r="K247" i="14"/>
  <c r="S247" i="14"/>
  <c r="G249" i="14"/>
  <c r="O249" i="14"/>
  <c r="X249" i="14"/>
  <c r="B56" i="15"/>
  <c r="B47" i="18" s="1"/>
  <c r="J56" i="15"/>
  <c r="J47" i="18" s="1"/>
  <c r="R56" i="15"/>
  <c r="R47" i="18" s="1"/>
  <c r="I57" i="15"/>
  <c r="I65" i="18" s="1"/>
  <c r="Q57" i="15"/>
  <c r="Q65" i="18" s="1"/>
  <c r="Y57" i="15"/>
  <c r="Y65" i="18" s="1"/>
  <c r="H58" i="15"/>
  <c r="H13" i="18" s="1"/>
  <c r="P58" i="15"/>
  <c r="P13" i="18" s="1"/>
  <c r="X58" i="15"/>
  <c r="X13" i="18" s="1"/>
  <c r="G59" i="15"/>
  <c r="G29" i="18" s="1"/>
  <c r="O59" i="15"/>
  <c r="O29" i="18" s="1"/>
  <c r="W59" i="15"/>
  <c r="W29" i="18" s="1"/>
  <c r="H211" i="15"/>
  <c r="P211" i="15"/>
  <c r="D213" i="15"/>
  <c r="L213" i="15"/>
  <c r="T213" i="15"/>
  <c r="G131" i="16"/>
  <c r="G14" i="18" s="1"/>
  <c r="O131" i="16"/>
  <c r="O14" i="18" s="1"/>
  <c r="W131" i="16"/>
  <c r="W14" i="18" s="1"/>
  <c r="F132" i="16"/>
  <c r="F30" i="18" s="1"/>
  <c r="N132" i="16"/>
  <c r="N30" i="18" s="1"/>
  <c r="V132" i="16"/>
  <c r="V30" i="18" s="1"/>
  <c r="E133" i="16"/>
  <c r="E48" i="18" s="1"/>
  <c r="M133" i="16"/>
  <c r="M48" i="18" s="1"/>
  <c r="U133" i="16"/>
  <c r="U48" i="18" s="1"/>
  <c r="D134" i="16"/>
  <c r="D66" i="18" s="1"/>
  <c r="L134" i="16"/>
  <c r="L66" i="18" s="1"/>
  <c r="T134" i="16"/>
  <c r="T66" i="18" s="1"/>
  <c r="E218" i="16"/>
  <c r="M218" i="16"/>
  <c r="U218" i="16"/>
  <c r="C175" i="17"/>
  <c r="K175" i="17"/>
  <c r="K49" i="18" s="1"/>
  <c r="S175" i="17"/>
  <c r="S49" i="18" s="1"/>
  <c r="B176" i="17"/>
  <c r="B67" i="18" s="1"/>
  <c r="J176" i="17"/>
  <c r="J67" i="18" s="1"/>
  <c r="R176" i="17"/>
  <c r="R67" i="18" s="1"/>
  <c r="D20" i="13"/>
  <c r="D45" i="18" s="1"/>
  <c r="L20" i="13"/>
  <c r="L45" i="18" s="1"/>
  <c r="T20" i="13"/>
  <c r="T45" i="18" s="1"/>
  <c r="C21" i="13"/>
  <c r="K21" i="13"/>
  <c r="K63" i="18" s="1"/>
  <c r="S21" i="13"/>
  <c r="S63" i="18" s="1"/>
  <c r="D247" i="14"/>
  <c r="L247" i="14"/>
  <c r="T247" i="14"/>
  <c r="H249" i="14"/>
  <c r="P249" i="14"/>
  <c r="C56" i="15"/>
  <c r="K56" i="15"/>
  <c r="K47" i="18" s="1"/>
  <c r="S56" i="15"/>
  <c r="S47" i="18" s="1"/>
  <c r="B57" i="15"/>
  <c r="B65" i="18" s="1"/>
  <c r="J57" i="15"/>
  <c r="J65" i="18" s="1"/>
  <c r="R57" i="15"/>
  <c r="R65" i="18" s="1"/>
  <c r="I58" i="15"/>
  <c r="I13" i="18" s="1"/>
  <c r="Q58" i="15"/>
  <c r="Q13" i="18" s="1"/>
  <c r="Y58" i="15"/>
  <c r="Y13" i="18" s="1"/>
  <c r="H59" i="15"/>
  <c r="H29" i="18" s="1"/>
  <c r="P59" i="15"/>
  <c r="P29" i="18" s="1"/>
  <c r="X59" i="15"/>
  <c r="X29" i="18" s="1"/>
  <c r="I211" i="15"/>
  <c r="Q211" i="15"/>
  <c r="E213" i="15"/>
  <c r="M213" i="15"/>
  <c r="U213" i="15"/>
  <c r="H131" i="16"/>
  <c r="H14" i="18" s="1"/>
  <c r="P131" i="16"/>
  <c r="P14" i="18" s="1"/>
  <c r="X131" i="16"/>
  <c r="X14" i="18" s="1"/>
  <c r="G132" i="16"/>
  <c r="G30" i="18" s="1"/>
  <c r="O132" i="16"/>
  <c r="O30" i="18" s="1"/>
  <c r="W132" i="16"/>
  <c r="W30" i="18" s="1"/>
  <c r="F133" i="16"/>
  <c r="F48" i="18" s="1"/>
  <c r="N133" i="16"/>
  <c r="N48" i="18" s="1"/>
  <c r="V133" i="16"/>
  <c r="V48" i="18" s="1"/>
  <c r="E134" i="16"/>
  <c r="E66" i="18" s="1"/>
  <c r="M134" i="16"/>
  <c r="M66" i="18" s="1"/>
  <c r="U134" i="16"/>
  <c r="U66" i="18" s="1"/>
  <c r="F218" i="16"/>
  <c r="N218" i="16"/>
  <c r="V218" i="16"/>
  <c r="D175" i="17"/>
  <c r="D49" i="18" s="1"/>
  <c r="L175" i="17"/>
  <c r="L49" i="18" s="1"/>
  <c r="T175" i="17"/>
  <c r="T49" i="18" s="1"/>
  <c r="C176" i="17"/>
  <c r="K176" i="17"/>
  <c r="K67" i="18" s="1"/>
  <c r="S176" i="17"/>
  <c r="S67" i="18" s="1"/>
  <c r="E247" i="14"/>
  <c r="M247" i="14"/>
  <c r="U247" i="14"/>
  <c r="I249" i="14"/>
  <c r="Q249" i="14"/>
  <c r="B211" i="15"/>
  <c r="J211" i="15"/>
  <c r="R211" i="15"/>
  <c r="F213" i="15"/>
  <c r="N213" i="15"/>
  <c r="I131" i="16"/>
  <c r="I14" i="18" s="1"/>
  <c r="Q131" i="16"/>
  <c r="Q14" i="18" s="1"/>
  <c r="Y131" i="16"/>
  <c r="Y14" i="18" s="1"/>
  <c r="H132" i="16"/>
  <c r="H30" i="18" s="1"/>
  <c r="P132" i="16"/>
  <c r="P30" i="18" s="1"/>
  <c r="X132" i="16"/>
  <c r="X30" i="18" s="1"/>
  <c r="G133" i="16"/>
  <c r="G48" i="18" s="1"/>
  <c r="O133" i="16"/>
  <c r="O48" i="18" s="1"/>
  <c r="W133" i="16"/>
  <c r="W48" i="18" s="1"/>
  <c r="F134" i="16"/>
  <c r="F66" i="18" s="1"/>
  <c r="N134" i="16"/>
  <c r="N66" i="18" s="1"/>
  <c r="V134" i="16"/>
  <c r="V66" i="18" s="1"/>
  <c r="G218" i="16"/>
  <c r="O218" i="16"/>
  <c r="X218" i="16"/>
  <c r="E175" i="17"/>
  <c r="E49" i="18" s="1"/>
  <c r="M175" i="17"/>
  <c r="M49" i="18" s="1"/>
  <c r="U175" i="17"/>
  <c r="U49" i="18" s="1"/>
  <c r="D176" i="17"/>
  <c r="D67" i="18" s="1"/>
  <c r="L176" i="17"/>
  <c r="L67" i="18" s="1"/>
  <c r="T176" i="17"/>
  <c r="T67" i="18" s="1"/>
  <c r="F20" i="13"/>
  <c r="F45" i="18" s="1"/>
  <c r="N20" i="13"/>
  <c r="N45" i="18" s="1"/>
  <c r="V20" i="13"/>
  <c r="V45" i="18" s="1"/>
  <c r="E21" i="13"/>
  <c r="E63" i="18" s="1"/>
  <c r="M21" i="13"/>
  <c r="M63" i="18" s="1"/>
  <c r="U21" i="13"/>
  <c r="U63" i="18" s="1"/>
  <c r="F247" i="14"/>
  <c r="N247" i="14"/>
  <c r="V247" i="14"/>
  <c r="B249" i="14"/>
  <c r="J249" i="14"/>
  <c r="R249" i="14"/>
  <c r="E56" i="15"/>
  <c r="E47" i="18" s="1"/>
  <c r="M56" i="15"/>
  <c r="M47" i="18" s="1"/>
  <c r="U56" i="15"/>
  <c r="U47" i="18" s="1"/>
  <c r="D57" i="15"/>
  <c r="D65" i="18" s="1"/>
  <c r="L57" i="15"/>
  <c r="L65" i="18" s="1"/>
  <c r="T57" i="15"/>
  <c r="T65" i="18" s="1"/>
  <c r="C58" i="15"/>
  <c r="K58" i="15"/>
  <c r="K13" i="18" s="1"/>
  <c r="S58" i="15"/>
  <c r="S13" i="18" s="1"/>
  <c r="B59" i="15"/>
  <c r="B29" i="18" s="1"/>
  <c r="J59" i="15"/>
  <c r="J29" i="18" s="1"/>
  <c r="R59" i="15"/>
  <c r="R29" i="18" s="1"/>
  <c r="C211" i="15"/>
  <c r="K211" i="15"/>
  <c r="S211" i="15"/>
  <c r="G213" i="15"/>
  <c r="O213" i="15"/>
  <c r="X213" i="15"/>
  <c r="B131" i="16"/>
  <c r="B14" i="18" s="1"/>
  <c r="J131" i="16"/>
  <c r="J14" i="18" s="1"/>
  <c r="R131" i="16"/>
  <c r="R14" i="18" s="1"/>
  <c r="I132" i="16"/>
  <c r="I30" i="18" s="1"/>
  <c r="Q132" i="16"/>
  <c r="Q30" i="18" s="1"/>
  <c r="Y132" i="16"/>
  <c r="Y30" i="18" s="1"/>
  <c r="H133" i="16"/>
  <c r="H48" i="18" s="1"/>
  <c r="P133" i="16"/>
  <c r="P48" i="18" s="1"/>
  <c r="X133" i="16"/>
  <c r="X48" i="18" s="1"/>
  <c r="G134" i="16"/>
  <c r="G66" i="18" s="1"/>
  <c r="O134" i="16"/>
  <c r="O66" i="18" s="1"/>
  <c r="W134" i="16"/>
  <c r="W66" i="18" s="1"/>
  <c r="H218" i="16"/>
  <c r="P218" i="16"/>
  <c r="F175" i="17"/>
  <c r="F49" i="18" s="1"/>
  <c r="N175" i="17"/>
  <c r="N49" i="18" s="1"/>
  <c r="V175" i="17"/>
  <c r="V49" i="18" s="1"/>
  <c r="E176" i="17"/>
  <c r="E67" i="18" s="1"/>
  <c r="M176" i="17"/>
  <c r="M67" i="18" s="1"/>
  <c r="U176" i="17"/>
  <c r="U67" i="18" s="1"/>
  <c r="G175" i="17"/>
  <c r="G49" i="18" s="1"/>
  <c r="O175" i="17"/>
  <c r="O49" i="18" s="1"/>
  <c r="W175" i="17"/>
  <c r="W49" i="18" s="1"/>
  <c r="F176" i="17"/>
  <c r="F67" i="18" s="1"/>
  <c r="N176" i="17"/>
  <c r="N67" i="18" s="1"/>
  <c r="V176" i="17"/>
  <c r="V67" i="18" s="1"/>
  <c r="H175" i="17"/>
  <c r="H49" i="18" s="1"/>
  <c r="P175" i="17"/>
  <c r="P49" i="18" s="1"/>
  <c r="X175" i="17"/>
  <c r="X49" i="18" s="1"/>
  <c r="G176" i="17"/>
  <c r="G67" i="18" s="1"/>
  <c r="O176" i="17"/>
  <c r="O67" i="18" s="1"/>
  <c r="W176" i="17"/>
  <c r="W67" i="18" s="1"/>
  <c r="I20" i="13"/>
  <c r="I45" i="18" s="1"/>
  <c r="Q20" i="13"/>
  <c r="Q45" i="18" s="1"/>
  <c r="Y20" i="13"/>
  <c r="Y45" i="18" s="1"/>
  <c r="H21" i="13"/>
  <c r="H63" i="18" s="1"/>
  <c r="P21" i="13"/>
  <c r="P63" i="18" s="1"/>
  <c r="I247" i="14"/>
  <c r="E249" i="14"/>
  <c r="M249" i="14"/>
  <c r="H56" i="15"/>
  <c r="H47" i="18" s="1"/>
  <c r="P56" i="15"/>
  <c r="P47" i="18" s="1"/>
  <c r="X56" i="15"/>
  <c r="X47" i="18" s="1"/>
  <c r="G57" i="15"/>
  <c r="G65" i="18" s="1"/>
  <c r="O57" i="15"/>
  <c r="O65" i="18" s="1"/>
  <c r="W57" i="15"/>
  <c r="W65" i="18" s="1"/>
  <c r="F58" i="15"/>
  <c r="F13" i="18" s="1"/>
  <c r="N58" i="15"/>
  <c r="N13" i="18" s="1"/>
  <c r="V58" i="15"/>
  <c r="V13" i="18" s="1"/>
  <c r="E59" i="15"/>
  <c r="E29" i="18" s="1"/>
  <c r="M59" i="15"/>
  <c r="M29" i="18" s="1"/>
  <c r="F211" i="15"/>
  <c r="N211" i="15"/>
  <c r="B213" i="15"/>
  <c r="J213" i="15"/>
  <c r="E131" i="16"/>
  <c r="E14" i="18" s="1"/>
  <c r="M131" i="16"/>
  <c r="M14" i="18" s="1"/>
  <c r="U131" i="16"/>
  <c r="U14" i="18" s="1"/>
  <c r="D132" i="16"/>
  <c r="D30" i="18" s="1"/>
  <c r="L132" i="16"/>
  <c r="L30" i="18" s="1"/>
  <c r="T132" i="16"/>
  <c r="T30" i="18" s="1"/>
  <c r="C133" i="16"/>
  <c r="K133" i="16"/>
  <c r="K48" i="18" s="1"/>
  <c r="S133" i="16"/>
  <c r="S48" i="18" s="1"/>
  <c r="B134" i="16"/>
  <c r="B66" i="18" s="1"/>
  <c r="J134" i="16"/>
  <c r="J66" i="18" s="1"/>
  <c r="C218" i="16"/>
  <c r="K218" i="16"/>
  <c r="I175" i="17"/>
  <c r="I49" i="18" s="1"/>
  <c r="Q175" i="17"/>
  <c r="Q49" i="18" s="1"/>
  <c r="Y175" i="17"/>
  <c r="Y49" i="18" s="1"/>
  <c r="H176" i="17"/>
  <c r="H67" i="18" s="1"/>
  <c r="P176" i="17"/>
  <c r="P67" i="18" s="1"/>
  <c r="U68" i="18" l="1"/>
  <c r="S16" i="18"/>
  <c r="E68" i="18"/>
  <c r="G32" i="18"/>
  <c r="F16" i="18"/>
  <c r="Q16" i="18"/>
  <c r="G50" i="18"/>
  <c r="U16" i="18"/>
  <c r="C47" i="18"/>
  <c r="Z47" i="18" s="1"/>
  <c r="Z56" i="15"/>
  <c r="C38" i="18"/>
  <c r="Z38" i="18" s="1"/>
  <c r="Z120" i="7"/>
  <c r="D27" i="18"/>
  <c r="Z27" i="18" s="1"/>
  <c r="Z37" i="12"/>
  <c r="C21" i="18"/>
  <c r="Z21" i="18" s="1"/>
  <c r="Z119" i="7"/>
  <c r="C41" i="18"/>
  <c r="Z41" i="18" s="1"/>
  <c r="Z34" i="11"/>
  <c r="C20" i="18"/>
  <c r="Z20" i="18" s="1"/>
  <c r="Z144" i="10"/>
  <c r="X16" i="18"/>
  <c r="V50" i="18"/>
  <c r="F32" i="18"/>
  <c r="T68" i="18"/>
  <c r="B40" i="18"/>
  <c r="Z40" i="18" s="1"/>
  <c r="Z59" i="5"/>
  <c r="L50" i="18"/>
  <c r="N68" i="18"/>
  <c r="M16" i="18"/>
  <c r="B52" i="18"/>
  <c r="Z24" i="2"/>
  <c r="C24" i="18"/>
  <c r="Z24" i="18" s="1"/>
  <c r="Z33" i="11"/>
  <c r="C18" i="18"/>
  <c r="Z18" i="18" s="1"/>
  <c r="Z183" i="4"/>
  <c r="Y68" i="18"/>
  <c r="C30" i="18"/>
  <c r="Z30" i="18" s="1"/>
  <c r="Z132" i="16"/>
  <c r="B23" i="18"/>
  <c r="Z23" i="18" s="1"/>
  <c r="Z58" i="5"/>
  <c r="X50" i="18"/>
  <c r="V68" i="18"/>
  <c r="D62" i="18"/>
  <c r="Z62" i="18" s="1"/>
  <c r="Z39" i="12"/>
  <c r="N32" i="18"/>
  <c r="Y16" i="18"/>
  <c r="J16" i="18"/>
  <c r="Z4" i="18"/>
  <c r="C65" i="18"/>
  <c r="Z65" i="18" s="1"/>
  <c r="Z57" i="15"/>
  <c r="C55" i="18"/>
  <c r="Z55" i="18" s="1"/>
  <c r="Z146" i="10"/>
  <c r="P16" i="18"/>
  <c r="N50" i="18"/>
  <c r="B7" i="18"/>
  <c r="Z7" i="18" s="1"/>
  <c r="Z57" i="5"/>
  <c r="W16" i="18"/>
  <c r="L68" i="18"/>
  <c r="E16" i="18"/>
  <c r="S50" i="18"/>
  <c r="T16" i="18"/>
  <c r="Q68" i="18"/>
  <c r="Q50" i="18"/>
  <c r="P68" i="18"/>
  <c r="D61" i="18"/>
  <c r="Z58" i="6"/>
  <c r="P50" i="18"/>
  <c r="Y50" i="18"/>
  <c r="K32" i="18"/>
  <c r="C49" i="18"/>
  <c r="Z49" i="18" s="1"/>
  <c r="Z175" i="17"/>
  <c r="C48" i="18"/>
  <c r="Z48" i="18" s="1"/>
  <c r="Z133" i="16"/>
  <c r="C64" i="18"/>
  <c r="Z64" i="18" s="1"/>
  <c r="Z93" i="14"/>
  <c r="C35" i="18"/>
  <c r="Z35" i="18" s="1"/>
  <c r="Z46" i="8"/>
  <c r="H16" i="18"/>
  <c r="F50" i="18"/>
  <c r="O16" i="18"/>
  <c r="U32" i="18"/>
  <c r="K50" i="18"/>
  <c r="L16" i="18"/>
  <c r="I68" i="18"/>
  <c r="R32" i="18"/>
  <c r="F68" i="18"/>
  <c r="B58" i="18"/>
  <c r="Z58" i="18" s="1"/>
  <c r="Z60" i="5"/>
  <c r="H50" i="18"/>
  <c r="J68" i="18"/>
  <c r="C45" i="18"/>
  <c r="Z45" i="18" s="1"/>
  <c r="Z20" i="13"/>
  <c r="C59" i="18"/>
  <c r="Z59" i="18" s="1"/>
  <c r="Z35" i="11"/>
  <c r="C56" i="18"/>
  <c r="Z56" i="18" s="1"/>
  <c r="Z121" i="7"/>
  <c r="C46" i="18"/>
  <c r="Z46" i="18" s="1"/>
  <c r="Z92" i="14"/>
  <c r="C57" i="18"/>
  <c r="Z57" i="18" s="1"/>
  <c r="Z73" i="9"/>
  <c r="G16" i="18"/>
  <c r="U50" i="18"/>
  <c r="M32" i="18"/>
  <c r="B9" i="18"/>
  <c r="Z9" i="18" s="1"/>
  <c r="Z25" i="3"/>
  <c r="C36" i="18"/>
  <c r="Z36" i="18" s="1"/>
  <c r="Z184" i="4"/>
  <c r="B60" i="18"/>
  <c r="Z60" i="18" s="1"/>
  <c r="Z28" i="3"/>
  <c r="R50" i="18"/>
  <c r="P32" i="18"/>
  <c r="C14" i="18"/>
  <c r="Z14" i="18" s="1"/>
  <c r="Z131" i="16"/>
  <c r="J32" i="18"/>
  <c r="Y32" i="18"/>
  <c r="C8" i="18"/>
  <c r="Z8" i="18" s="1"/>
  <c r="Z32" i="11"/>
  <c r="T50" i="18"/>
  <c r="I50" i="18"/>
  <c r="Z173" i="17"/>
  <c r="C15" i="18"/>
  <c r="Z15" i="18" s="1"/>
  <c r="C31" i="18"/>
  <c r="Z31" i="18" s="1"/>
  <c r="Z174" i="17"/>
  <c r="C6" i="18"/>
  <c r="Z6" i="18" s="1"/>
  <c r="Z70" i="9"/>
  <c r="D11" i="18"/>
  <c r="Z11" i="18" s="1"/>
  <c r="Z36" i="12"/>
  <c r="C5" i="18"/>
  <c r="Z5" i="18" s="1"/>
  <c r="Z118" i="7"/>
  <c r="C28" i="18"/>
  <c r="Z28" i="18" s="1"/>
  <c r="Z91" i="14"/>
  <c r="C53" i="18"/>
  <c r="Z53" i="18" s="1"/>
  <c r="Z47" i="8"/>
  <c r="H32" i="18"/>
  <c r="B25" i="18"/>
  <c r="Z25" i="18" s="1"/>
  <c r="Z26" i="3"/>
  <c r="M50" i="18"/>
  <c r="E32" i="18"/>
  <c r="S68" i="18"/>
  <c r="T32" i="18"/>
  <c r="J50" i="18"/>
  <c r="C37" i="18"/>
  <c r="Z145" i="10"/>
  <c r="D10" i="18"/>
  <c r="Z55" i="6"/>
  <c r="Q32" i="18"/>
  <c r="C67" i="18"/>
  <c r="Z67" i="18" s="1"/>
  <c r="Z176" i="17"/>
  <c r="C13" i="18"/>
  <c r="Z13" i="18" s="1"/>
  <c r="Z58" i="15"/>
  <c r="C3" i="18"/>
  <c r="Z3" i="18" s="1"/>
  <c r="Z44" i="8"/>
  <c r="D44" i="18"/>
  <c r="Z44" i="18" s="1"/>
  <c r="Z38" i="12"/>
  <c r="C12" i="18"/>
  <c r="Z12" i="18" s="1"/>
  <c r="Z90" i="14"/>
  <c r="W32" i="18"/>
  <c r="E50" i="18"/>
  <c r="V16" i="18"/>
  <c r="K68" i="18"/>
  <c r="H68" i="18"/>
  <c r="L32" i="18"/>
  <c r="O50" i="18"/>
  <c r="B34" i="18"/>
  <c r="Z23" i="2"/>
  <c r="K16" i="18"/>
  <c r="C22" i="18"/>
  <c r="Z22" i="18" s="1"/>
  <c r="Z71" i="9"/>
  <c r="C19" i="18"/>
  <c r="Z19" i="18" s="1"/>
  <c r="Z45" i="8"/>
  <c r="D26" i="18"/>
  <c r="Z56" i="6"/>
  <c r="I32" i="18"/>
  <c r="W68" i="18"/>
  <c r="X32" i="18"/>
  <c r="Z143" i="10"/>
  <c r="B42" i="18"/>
  <c r="Z42" i="18" s="1"/>
  <c r="Z27" i="3"/>
  <c r="G68" i="18"/>
  <c r="C63" i="18"/>
  <c r="Z63" i="18" s="1"/>
  <c r="Z21" i="13"/>
  <c r="C66" i="18"/>
  <c r="Z66" i="18" s="1"/>
  <c r="Z134" i="16"/>
  <c r="C29" i="18"/>
  <c r="Z29" i="18" s="1"/>
  <c r="Z59" i="15"/>
  <c r="D43" i="18"/>
  <c r="Z43" i="18" s="1"/>
  <c r="Z57" i="6"/>
  <c r="O32" i="18"/>
  <c r="M68" i="18"/>
  <c r="V32" i="18"/>
  <c r="C54" i="18"/>
  <c r="Z185" i="4"/>
  <c r="N16" i="18"/>
  <c r="C39" i="18"/>
  <c r="Z39" i="18" s="1"/>
  <c r="Z72" i="9"/>
  <c r="R68" i="18"/>
  <c r="X68" i="18"/>
  <c r="S32" i="18"/>
  <c r="W50" i="18"/>
  <c r="C2" i="18"/>
  <c r="Z182" i="4"/>
  <c r="R16" i="18"/>
  <c r="O68" i="18"/>
  <c r="I16" i="18"/>
  <c r="D32" i="18" l="1"/>
  <c r="D68" i="18"/>
  <c r="D16" i="18"/>
  <c r="C16" i="18"/>
  <c r="C68" i="18"/>
  <c r="Z61" i="18"/>
  <c r="Z26" i="18"/>
  <c r="Z10" i="18"/>
  <c r="C50" i="18"/>
  <c r="Z54" i="18"/>
  <c r="B16" i="18"/>
  <c r="C32" i="18"/>
  <c r="B32" i="18"/>
  <c r="D50" i="18"/>
  <c r="Z2" i="18"/>
  <c r="B50" i="18"/>
  <c r="Z34" i="18"/>
  <c r="Z37" i="18"/>
  <c r="B68" i="18"/>
  <c r="Z52" i="18"/>
  <c r="L17" i="3"/>
  <c r="L9" i="3"/>
  <c r="L10" i="3" s="1"/>
  <c r="L11" i="3" s="1"/>
  <c r="L18" i="3" l="1"/>
  <c r="L19" i="3"/>
  <c r="K32" i="5"/>
  <c r="K33" i="5" s="1"/>
  <c r="K34" i="5" s="1"/>
  <c r="K35" i="5" s="1"/>
  <c r="K36" i="5" s="1"/>
  <c r="K37" i="5" s="1"/>
  <c r="K38" i="5" s="1"/>
  <c r="K39" i="5" s="1"/>
  <c r="K42" i="5" s="1"/>
  <c r="K43" i="5" s="1"/>
  <c r="K44" i="5" s="1"/>
  <c r="K45" i="5" s="1"/>
  <c r="K46" i="5" s="1"/>
  <c r="K47" i="5" s="1"/>
  <c r="K48" i="5" s="1"/>
  <c r="K49" i="5" s="1"/>
  <c r="K50" i="5" s="1"/>
  <c r="K51" i="5" s="1"/>
  <c r="K52" i="5" s="1"/>
  <c r="K53" i="5" s="1"/>
  <c r="K97" i="7"/>
  <c r="K98" i="7"/>
  <c r="K99" i="7"/>
  <c r="K100" i="7"/>
  <c r="K101" i="7"/>
  <c r="K102" i="7" s="1"/>
  <c r="K103" i="7" s="1"/>
  <c r="K104" i="7" s="1"/>
  <c r="K105" i="7" s="1"/>
  <c r="K91" i="7"/>
  <c r="K92" i="7" s="1"/>
  <c r="K93" i="7" s="1"/>
  <c r="K94" i="7" s="1"/>
  <c r="K95" i="7" s="1"/>
  <c r="K12" i="5" l="1"/>
  <c r="K3" i="5" s="1"/>
  <c r="K4" i="5" s="1"/>
  <c r="K5" i="5" s="1"/>
  <c r="K6" i="5" s="1"/>
  <c r="K7" i="5" s="1"/>
  <c r="K8" i="5" s="1"/>
  <c r="K9" i="5" s="1"/>
  <c r="K10" i="5" s="1"/>
  <c r="K16" i="5" s="1"/>
  <c r="K17" i="5" s="1"/>
  <c r="K18" i="5" s="1"/>
  <c r="K19" i="5" s="1"/>
  <c r="K20" i="5" s="1"/>
  <c r="K21" i="5" s="1"/>
  <c r="K22" i="5" s="1"/>
  <c r="K23" i="5" s="1"/>
  <c r="K24" i="5" s="1"/>
  <c r="K25" i="5" s="1"/>
  <c r="K32" i="8" l="1"/>
  <c r="K33" i="8"/>
  <c r="K34" i="8"/>
  <c r="K35" i="8"/>
  <c r="K36" i="8"/>
  <c r="K37" i="8"/>
  <c r="K38" i="8"/>
</calcChain>
</file>

<file path=xl/sharedStrings.xml><?xml version="1.0" encoding="utf-8"?>
<sst xmlns="http://schemas.openxmlformats.org/spreadsheetml/2006/main" count="5716" uniqueCount="1275">
  <si>
    <t>Number</t>
  </si>
  <si>
    <t>Runner Name</t>
  </si>
  <si>
    <t>Grade</t>
  </si>
  <si>
    <t>Team</t>
  </si>
  <si>
    <t>Gender</t>
  </si>
  <si>
    <t>Level</t>
  </si>
  <si>
    <t>SCORING LEVEL</t>
  </si>
  <si>
    <t>Aquinas Academy</t>
  </si>
  <si>
    <t>AAC</t>
  </si>
  <si>
    <t>Coletta Kozora</t>
  </si>
  <si>
    <t>NCA</t>
  </si>
  <si>
    <t>Female</t>
  </si>
  <si>
    <t>Dev</t>
  </si>
  <si>
    <t>DEV Girls</t>
  </si>
  <si>
    <t>Archangel Gabriel</t>
  </si>
  <si>
    <t>AGS</t>
  </si>
  <si>
    <t>Elise Harper</t>
  </si>
  <si>
    <t>Ave Maria Academy</t>
  </si>
  <si>
    <t>AMA</t>
  </si>
  <si>
    <t>Suki Sullivan</t>
  </si>
  <si>
    <t>Butler Catholic School</t>
  </si>
  <si>
    <t>BCS</t>
  </si>
  <si>
    <t>Madison Tolomoe</t>
  </si>
  <si>
    <t>Blessed Francis Seelos Academy</t>
  </si>
  <si>
    <t>BFS</t>
  </si>
  <si>
    <t>Maycie Bane</t>
  </si>
  <si>
    <t>Blessed Trinity Academy</t>
  </si>
  <si>
    <t>BTA</t>
  </si>
  <si>
    <t>Vienna Caliguire</t>
  </si>
  <si>
    <t>Christ the Divine Teacher Academy</t>
  </si>
  <si>
    <t>CDT</t>
  </si>
  <si>
    <t>Hayden Hosack</t>
  </si>
  <si>
    <t>Divine Mercy Academy</t>
  </si>
  <si>
    <t>DMA</t>
  </si>
  <si>
    <t>Ava Thompson</t>
  </si>
  <si>
    <t>Guardian Angel Academy</t>
  </si>
  <si>
    <t>GAA</t>
  </si>
  <si>
    <t>Hannah Cloonan</t>
  </si>
  <si>
    <t>St. Gregory</t>
  </si>
  <si>
    <t>GRE</t>
  </si>
  <si>
    <t>Chloe Light</t>
  </si>
  <si>
    <t>Holy Family School</t>
  </si>
  <si>
    <t>HFS</t>
  </si>
  <si>
    <t>Ava Smith</t>
  </si>
  <si>
    <t>St. James</t>
  </si>
  <si>
    <t>SJS</t>
  </si>
  <si>
    <t>Olivia Wasielewski</t>
  </si>
  <si>
    <t>JFK Catholic</t>
  </si>
  <si>
    <t>JFK</t>
  </si>
  <si>
    <t>Jason Shelpman</t>
  </si>
  <si>
    <t>Male</t>
  </si>
  <si>
    <t>DEV Boys</t>
  </si>
  <si>
    <t>St. Kilian Parish School</t>
  </si>
  <si>
    <t>KIL</t>
  </si>
  <si>
    <t>Jackson Harper</t>
  </si>
  <si>
    <t>Holy Cross Academy</t>
  </si>
  <si>
    <t>HCA</t>
  </si>
  <si>
    <t>Leo Laneve</t>
  </si>
  <si>
    <t>Mother of Mercy</t>
  </si>
  <si>
    <t>MMA</t>
  </si>
  <si>
    <t>Theodore Stehman</t>
  </si>
  <si>
    <t>Mother of Sorrows School</t>
  </si>
  <si>
    <t>MOSS</t>
  </si>
  <si>
    <t>Kash Missouri</t>
  </si>
  <si>
    <t>Mary Queen of Apostles</t>
  </si>
  <si>
    <t>MQA</t>
  </si>
  <si>
    <t>Ethan Harper</t>
  </si>
  <si>
    <t>Northside Catholic Assumption</t>
  </si>
  <si>
    <t>Brandon Ashley</t>
  </si>
  <si>
    <t>Our Lady of Fatima</t>
  </si>
  <si>
    <t>OLF</t>
  </si>
  <si>
    <t>Frank Gondak</t>
  </si>
  <si>
    <t>South Hills Catholic Academy</t>
  </si>
  <si>
    <t>SHCA</t>
  </si>
  <si>
    <t>Michael Grabowski</t>
  </si>
  <si>
    <t>Saints Peter and Paul</t>
  </si>
  <si>
    <t>SSPP</t>
  </si>
  <si>
    <t>Brayden Harper</t>
  </si>
  <si>
    <t>St. Louise de Marillac</t>
  </si>
  <si>
    <t>STL</t>
  </si>
  <si>
    <t>Edward Jaworski</t>
  </si>
  <si>
    <t>St. Therese of Lisieux</t>
  </si>
  <si>
    <t>STT</t>
  </si>
  <si>
    <t>Cash Kozora</t>
  </si>
  <si>
    <t>Ewan Sullivan</t>
  </si>
  <si>
    <t>Maggie Pyle</t>
  </si>
  <si>
    <t>JV</t>
  </si>
  <si>
    <t>JV Girls</t>
  </si>
  <si>
    <t>Ellie Green</t>
  </si>
  <si>
    <t>Raymond Kelly</t>
  </si>
  <si>
    <t>JV Boys</t>
  </si>
  <si>
    <t>Triniti Richardson</t>
  </si>
  <si>
    <t>Varsity</t>
  </si>
  <si>
    <t>VARSITY Girls</t>
  </si>
  <si>
    <t>Edward Hosack</t>
  </si>
  <si>
    <t>VARSITY Boys</t>
  </si>
  <si>
    <t>Tony Montgomery</t>
  </si>
  <si>
    <t>Gabby Glesk</t>
  </si>
  <si>
    <t>Kyland Jones</t>
  </si>
  <si>
    <t>Ethan Swigart</t>
  </si>
  <si>
    <t>Allison Thomas</t>
  </si>
  <si>
    <t>Royce Nedley</t>
  </si>
  <si>
    <t>Sasha Flaherty</t>
  </si>
  <si>
    <t>Serena Sullivan</t>
  </si>
  <si>
    <t>Everly Bojorquez</t>
  </si>
  <si>
    <t>Rafael Amato</t>
  </si>
  <si>
    <t>Lailyn Kreinbrook</t>
  </si>
  <si>
    <t>Finley Gibbons</t>
  </si>
  <si>
    <t>Luca Greco</t>
  </si>
  <si>
    <t>Giovanni Green</t>
  </si>
  <si>
    <t>Dominic Tessari</t>
  </si>
  <si>
    <t>Joseph Klaes</t>
  </si>
  <si>
    <t>Bennett Porter</t>
  </si>
  <si>
    <t>Noah Sagwitz</t>
  </si>
  <si>
    <t>Eva Trozzi</t>
  </si>
  <si>
    <t>Peyton Bauer</t>
  </si>
  <si>
    <t>Torriano Jones</t>
  </si>
  <si>
    <t>Evi Thompson</t>
  </si>
  <si>
    <t>Nicholas Yohe</t>
  </si>
  <si>
    <t>Summer Mota</t>
  </si>
  <si>
    <t>Fallon Porter</t>
  </si>
  <si>
    <t>Bruno Sakaluk</t>
  </si>
  <si>
    <t>Adrionna Foster</t>
  </si>
  <si>
    <t>Kenlee Shaffer</t>
  </si>
  <si>
    <t>Rylee Sagwitz</t>
  </si>
  <si>
    <t>Zachary Thomas</t>
  </si>
  <si>
    <t>Colton Lustic</t>
  </si>
  <si>
    <t>Wayne Bauer</t>
  </si>
  <si>
    <t>Micah Thompson</t>
  </si>
  <si>
    <t>Lewis Gibbons</t>
  </si>
  <si>
    <t>Elizabeth Klaes</t>
  </si>
  <si>
    <t>Kendall Swigart</t>
  </si>
  <si>
    <t>Danica Jones</t>
  </si>
  <si>
    <t>Isaac Townsend</t>
  </si>
  <si>
    <t>Mara Brell</t>
  </si>
  <si>
    <t>Nick Dinitto</t>
  </si>
  <si>
    <t>William Gibbons</t>
  </si>
  <si>
    <t>Jaxson Sagwitz</t>
  </si>
  <si>
    <t>Max Townsend</t>
  </si>
  <si>
    <t>Everett Nemeth</t>
  </si>
  <si>
    <t>Chase Porter</t>
  </si>
  <si>
    <t>Brayden Wilhelm</t>
  </si>
  <si>
    <t>Ava Shumaker</t>
  </si>
  <si>
    <t>Audrey Brunsing</t>
  </si>
  <si>
    <t>DEV GIRLS</t>
  </si>
  <si>
    <t>Talyah Cira</t>
  </si>
  <si>
    <t>Madelyn Feigel</t>
  </si>
  <si>
    <t>Kendall Green</t>
  </si>
  <si>
    <t>Eva Izaj</t>
  </si>
  <si>
    <t>Dylan Kane</t>
  </si>
  <si>
    <t>Caroline Leckey</t>
  </si>
  <si>
    <t>Kelsey Cole</t>
  </si>
  <si>
    <t>Claire Feczko</t>
  </si>
  <si>
    <t>Scarlet Gallagher</t>
  </si>
  <si>
    <t>Katharine Haldeman</t>
  </si>
  <si>
    <t>Nora Hiserodt</t>
  </si>
  <si>
    <t>Monica Isacco</t>
  </si>
  <si>
    <t>Anna Faye McCabe</t>
  </si>
  <si>
    <t>Maggie Miller</t>
  </si>
  <si>
    <t>jadyn risdon</t>
  </si>
  <si>
    <t>Lily Bishop</t>
  </si>
  <si>
    <t>Mila Cira</t>
  </si>
  <si>
    <t>Liliana Coles</t>
  </si>
  <si>
    <t>Mirabella Davison</t>
  </si>
  <si>
    <t>Paulina Hornug</t>
  </si>
  <si>
    <t>Autumn Jaras</t>
  </si>
  <si>
    <t>Charlie Kane</t>
  </si>
  <si>
    <t>Hadley Moritz</t>
  </si>
  <si>
    <t>Sadie Ninehouser</t>
  </si>
  <si>
    <t>Hannah Snee</t>
  </si>
  <si>
    <t>Zachary Buchanan</t>
  </si>
  <si>
    <t>DEV BOYS</t>
  </si>
  <si>
    <t>Aiden Gurney</t>
  </si>
  <si>
    <t>Maxwell Heisler</t>
  </si>
  <si>
    <t>Vincent Mannerino</t>
  </si>
  <si>
    <t>Conor Mihlfried</t>
  </si>
  <si>
    <t>Dane Stemmler</t>
  </si>
  <si>
    <t>Luke Dieckmann</t>
  </si>
  <si>
    <t>Otto Feeney</t>
  </si>
  <si>
    <t>Luke Green</t>
  </si>
  <si>
    <t>Matthias Jurkovec</t>
  </si>
  <si>
    <t>Reid Patterson</t>
  </si>
  <si>
    <t>Caleb Radzvin</t>
  </si>
  <si>
    <t>Declan Ries</t>
  </si>
  <si>
    <t>Bennett Solarczyk</t>
  </si>
  <si>
    <t>Isaac White</t>
  </si>
  <si>
    <t>Benjamin Buchanan</t>
  </si>
  <si>
    <t>Drew Frederick</t>
  </si>
  <si>
    <t>Logan Greenfeld</t>
  </si>
  <si>
    <t>Molly Begley</t>
  </si>
  <si>
    <t>JV GIRLS</t>
  </si>
  <si>
    <t>Avery Holtzman</t>
  </si>
  <si>
    <t>Arianna Lheureau</t>
  </si>
  <si>
    <t>Sage Liberati</t>
  </si>
  <si>
    <t>Sloane Masula</t>
  </si>
  <si>
    <t>Ella Notte</t>
  </si>
  <si>
    <t>Adrianna Sartori</t>
  </si>
  <si>
    <t>Bridie Straub</t>
  </si>
  <si>
    <t>Avery Arendosh</t>
  </si>
  <si>
    <t>Maria Hiserodt</t>
  </si>
  <si>
    <t>Katelyn Jacobs</t>
  </si>
  <si>
    <t>Daniella Julian</t>
  </si>
  <si>
    <t>Kaitlyn Lindenfelser</t>
  </si>
  <si>
    <t>Jocelyn Miller</t>
  </si>
  <si>
    <t>Lexie Miller</t>
  </si>
  <si>
    <t>Ella Schweikert</t>
  </si>
  <si>
    <t>Jacob Feigel</t>
  </si>
  <si>
    <t>JV BOYS</t>
  </si>
  <si>
    <t>Liam Greene</t>
  </si>
  <si>
    <t>Jackson Hawes</t>
  </si>
  <si>
    <t>Cole Miller</t>
  </si>
  <si>
    <t>Leo Nasiadka</t>
  </si>
  <si>
    <t>Liam Patterson</t>
  </si>
  <si>
    <t>Theodore Schoedel</t>
  </si>
  <si>
    <t>Liam Straub</t>
  </si>
  <si>
    <t>Hudson Feeney</t>
  </si>
  <si>
    <t>Milo Greca</t>
  </si>
  <si>
    <t>Kolten Kumer</t>
  </si>
  <si>
    <t>Charlie Martin</t>
  </si>
  <si>
    <t>Mason Moritz</t>
  </si>
  <si>
    <t>Parker Skrastins</t>
  </si>
  <si>
    <t>Enzo Urso</t>
  </si>
  <si>
    <t>Isaac Vangura</t>
  </si>
  <si>
    <t>Olivia Chimenti</t>
  </si>
  <si>
    <t>VARSITY GIRLS</t>
  </si>
  <si>
    <t>Avery Evancho</t>
  </si>
  <si>
    <t>Elena Farrah</t>
  </si>
  <si>
    <t>Luciana Ganoza</t>
  </si>
  <si>
    <t>Adelyn Greenfeld</t>
  </si>
  <si>
    <t>Morgan Kane</t>
  </si>
  <si>
    <t>Claire Karsman</t>
  </si>
  <si>
    <t>Allison Kiley</t>
  </si>
  <si>
    <t>Tessa Liberati</t>
  </si>
  <si>
    <t>Katie Miller</t>
  </si>
  <si>
    <t>Sarah Mlecko</t>
  </si>
  <si>
    <t>Kate Mulzet</t>
  </si>
  <si>
    <t>Evelyn Schoedel</t>
  </si>
  <si>
    <t>Emma Schweikert</t>
  </si>
  <si>
    <t>Alexandra Wagner</t>
  </si>
  <si>
    <t>Leya Wesolowski</t>
  </si>
  <si>
    <t>Isla Buccigrossi</t>
  </si>
  <si>
    <t>Francesca Grega</t>
  </si>
  <si>
    <t>Katie Gunther</t>
  </si>
  <si>
    <t>Alina jaras</t>
  </si>
  <si>
    <t>Giovanna Julian</t>
  </si>
  <si>
    <t>Mary Kennedy</t>
  </si>
  <si>
    <t>Annafrancesca Liberati</t>
  </si>
  <si>
    <t>Evelyn Marche</t>
  </si>
  <si>
    <t>Lily Narvett</t>
  </si>
  <si>
    <t>Catarina Perri</t>
  </si>
  <si>
    <t>Annie Puhalla</t>
  </si>
  <si>
    <t>Carolyn Sarknas</t>
  </si>
  <si>
    <t>Caroline Sell</t>
  </si>
  <si>
    <t>Madeline Sell</t>
  </si>
  <si>
    <t>Gina Talarico</t>
  </si>
  <si>
    <t>Addison Thiel</t>
  </si>
  <si>
    <t>Andrew Beaman</t>
  </si>
  <si>
    <t>Danny Butler</t>
  </si>
  <si>
    <t>Zachary Lehman</t>
  </si>
  <si>
    <t>Enzo Pecoraro</t>
  </si>
  <si>
    <t>Wes Sachar</t>
  </si>
  <si>
    <t>Isaiah Thomas</t>
  </si>
  <si>
    <t>Eric Wheeler</t>
  </si>
  <si>
    <t>Jack Davison</t>
  </si>
  <si>
    <t>Rylan Greene</t>
  </si>
  <si>
    <t>Ethan Hiserodt</t>
  </si>
  <si>
    <t>Xiah Ninehouser</t>
  </si>
  <si>
    <t>Michael Pierro</t>
  </si>
  <si>
    <t>Gio Brandy</t>
  </si>
  <si>
    <t>Henry Cerchiaro</t>
  </si>
  <si>
    <t>Michael Cerchiaro</t>
  </si>
  <si>
    <t>Liam Simons</t>
  </si>
  <si>
    <t>James Germeyer</t>
  </si>
  <si>
    <t>Nash Baker</t>
  </si>
  <si>
    <t>Jericho Dampil</t>
  </si>
  <si>
    <t>Noah Franc</t>
  </si>
  <si>
    <t>Brody Dunham</t>
  </si>
  <si>
    <t>Gavin Molinero</t>
  </si>
  <si>
    <t>Sammy Lombardo</t>
  </si>
  <si>
    <t>Zachary McGovern</t>
  </si>
  <si>
    <t>Finley Kim</t>
  </si>
  <si>
    <t>Joseph Cerchiaro</t>
  </si>
  <si>
    <t>Zeke Harris</t>
  </si>
  <si>
    <t>Grayson Lyle</t>
  </si>
  <si>
    <t>Carter Ranick</t>
  </si>
  <si>
    <t>Charlie Lombardo</t>
  </si>
  <si>
    <t>Jonah Bays</t>
  </si>
  <si>
    <t>Noah Umalin</t>
  </si>
  <si>
    <t>Quincy Harris</t>
  </si>
  <si>
    <t>Sawyer Glickman</t>
  </si>
  <si>
    <t>Zayden King</t>
  </si>
  <si>
    <t>Thomas McGovern</t>
  </si>
  <si>
    <t>William Batts</t>
  </si>
  <si>
    <t>Leo Panza</t>
  </si>
  <si>
    <t>Camden Washington</t>
  </si>
  <si>
    <t>Christian Kim</t>
  </si>
  <si>
    <t>David Proch</t>
  </si>
  <si>
    <t>Nicholas Bays</t>
  </si>
  <si>
    <t>Carson Dick</t>
  </si>
  <si>
    <t>Maxwell Glickman</t>
  </si>
  <si>
    <t>Joseph Hayes</t>
  </si>
  <si>
    <t>Alexander Stickman</t>
  </si>
  <si>
    <t>Ryan Stickman</t>
  </si>
  <si>
    <t>Wilder Sargent</t>
  </si>
  <si>
    <t>Daniel Proch</t>
  </si>
  <si>
    <t>Gavin Lenigan</t>
  </si>
  <si>
    <t>Grady Molinero</t>
  </si>
  <si>
    <t>Jude Franc</t>
  </si>
  <si>
    <t>Oladosu Asanbe</t>
  </si>
  <si>
    <t>Travis Anglum</t>
  </si>
  <si>
    <t>Joseph Stack</t>
  </si>
  <si>
    <t>Liam Barry</t>
  </si>
  <si>
    <t>Amari Wright</t>
  </si>
  <si>
    <t>Dylan Ford</t>
  </si>
  <si>
    <t>Isaiah Gamble</t>
  </si>
  <si>
    <t>Hunter Smith</t>
  </si>
  <si>
    <t>Jackson Leslie</t>
  </si>
  <si>
    <t>Daniel Talerico</t>
  </si>
  <si>
    <t>Xavier Mar</t>
  </si>
  <si>
    <t>Christian Bush</t>
  </si>
  <si>
    <t>Mason Dick</t>
  </si>
  <si>
    <t>Mason Foster</t>
  </si>
  <si>
    <t>Nathan Anglum</t>
  </si>
  <si>
    <t>Raymond Piaggesi</t>
  </si>
  <si>
    <t>Athena Harris</t>
  </si>
  <si>
    <t>Rukia Lyle</t>
  </si>
  <si>
    <t>Ansley Schiff</t>
  </si>
  <si>
    <t>Briele Payne-Calebrese</t>
  </si>
  <si>
    <t>Brooklyn Dunham</t>
  </si>
  <si>
    <t>Deklynn Gurtner</t>
  </si>
  <si>
    <t>Leona Harris</t>
  </si>
  <si>
    <t>Nadia Fuchs</t>
  </si>
  <si>
    <t>Tegan Gorchok</t>
  </si>
  <si>
    <t>Carson McKee</t>
  </si>
  <si>
    <t>Elle Reinheimer</t>
  </si>
  <si>
    <t>Lillian Schiff</t>
  </si>
  <si>
    <t>Alaina Piaggesi</t>
  </si>
  <si>
    <t>Alia Trombetta</t>
  </si>
  <si>
    <t>Anna Cerchiaro</t>
  </si>
  <si>
    <t>Regan Barry</t>
  </si>
  <si>
    <t>Amy Stickman</t>
  </si>
  <si>
    <t>Haley Stickman</t>
  </si>
  <si>
    <t>Sara Stickman</t>
  </si>
  <si>
    <t>Elsie Gorchok</t>
  </si>
  <si>
    <t>Julia Fuchs</t>
  </si>
  <si>
    <t>Olivia Lombardo</t>
  </si>
  <si>
    <t>Avery Sinicrope</t>
  </si>
  <si>
    <t>Chelsey Harris</t>
  </si>
  <si>
    <t>Eve Reinheimer</t>
  </si>
  <si>
    <t>Halle Reinheimer</t>
  </si>
  <si>
    <t>Isla Spinelli</t>
  </si>
  <si>
    <t>Serenity Harris</t>
  </si>
  <si>
    <t>Bridget Fraino</t>
  </si>
  <si>
    <t>Eden Franc</t>
  </si>
  <si>
    <t>Eliana Cornetti</t>
  </si>
  <si>
    <t>Fiona Shipley</t>
  </si>
  <si>
    <t>Julia Piaggesi</t>
  </si>
  <si>
    <t>Macie Trombetta</t>
  </si>
  <si>
    <t>Juliet Snover</t>
  </si>
  <si>
    <t>Maria Fuchs</t>
  </si>
  <si>
    <t>Madison Hayes</t>
  </si>
  <si>
    <t>Adrianna Batts</t>
  </si>
  <si>
    <t>Alana Sheffer</t>
  </si>
  <si>
    <t>Ava Lenigan</t>
  </si>
  <si>
    <t>Elsa Snover</t>
  </si>
  <si>
    <t>Gabriella Kim</t>
  </si>
  <si>
    <t>Maria Leithauser</t>
  </si>
  <si>
    <t>Mayra Nee</t>
  </si>
  <si>
    <t>Levi Repp</t>
  </si>
  <si>
    <t>Grace Bandurski</t>
  </si>
  <si>
    <t>Audrey Kibler</t>
  </si>
  <si>
    <t>Juliet Kibler</t>
  </si>
  <si>
    <t>Muiriel Tunno</t>
  </si>
  <si>
    <t>Dylan Straub</t>
  </si>
  <si>
    <t>Brooklynn Hamilton</t>
  </si>
  <si>
    <t>Nathaniel Lutz</t>
  </si>
  <si>
    <t>Henry Lohr</t>
  </si>
  <si>
    <t>Logan Schaub</t>
  </si>
  <si>
    <t>Lily Repp</t>
  </si>
  <si>
    <t>Katalina Barnett</t>
  </si>
  <si>
    <t>Jaidlyn (J.J.) Megill</t>
  </si>
  <si>
    <t>Ryan Chase</t>
  </si>
  <si>
    <t>Noah Bandurski</t>
  </si>
  <si>
    <t>Henry Seagraves</t>
  </si>
  <si>
    <t>Caroline Lutz</t>
  </si>
  <si>
    <t>Reagan Straub</t>
  </si>
  <si>
    <t>Whitney Luka</t>
  </si>
  <si>
    <t>Franchesca Rudl</t>
  </si>
  <si>
    <t>Arria Shannon</t>
  </si>
  <si>
    <t>Ashlyn Murray</t>
  </si>
  <si>
    <t>Anastasia Kamarados</t>
  </si>
  <si>
    <t>Claire Bandurski</t>
  </si>
  <si>
    <t>Varsity Girls</t>
  </si>
  <si>
    <t>Jillian Jones</t>
  </si>
  <si>
    <t>Callie Kandravy</t>
  </si>
  <si>
    <t>Alana Eiler</t>
  </si>
  <si>
    <t>Cayden Ferguson</t>
  </si>
  <si>
    <t>Colin Miller</t>
  </si>
  <si>
    <t>Robert Smith</t>
  </si>
  <si>
    <t>Evan Levander</t>
  </si>
  <si>
    <t>Adam Forest</t>
  </si>
  <si>
    <t>James Gerorgescu</t>
  </si>
  <si>
    <t>Lucas Kibler</t>
  </si>
  <si>
    <t>Connor Little</t>
  </si>
  <si>
    <t>Alaina Long</t>
  </si>
  <si>
    <t>Macy Thiel</t>
  </si>
  <si>
    <t>Avery Straub</t>
  </si>
  <si>
    <t>Maddy Prata</t>
  </si>
  <si>
    <t>Morgan Long</t>
  </si>
  <si>
    <t>Emily Stevens</t>
  </si>
  <si>
    <t>Sam Luka</t>
  </si>
  <si>
    <t>Mary Carroll</t>
  </si>
  <si>
    <t>Dev Girls</t>
  </si>
  <si>
    <t>Estelle Turner</t>
  </si>
  <si>
    <t>Max Smith</t>
  </si>
  <si>
    <t>Dev Boys</t>
  </si>
  <si>
    <t>David Belczyk</t>
  </si>
  <si>
    <t>Tripp Grubbs</t>
  </si>
  <si>
    <t>Juliana Belczyk</t>
  </si>
  <si>
    <t>Giuliana Bucci</t>
  </si>
  <si>
    <t>Josie Janas</t>
  </si>
  <si>
    <t>Ana Kovacevic</t>
  </si>
  <si>
    <t>Giada Morrida</t>
  </si>
  <si>
    <t>Alexis Smith</t>
  </si>
  <si>
    <t>Grace Turner</t>
  </si>
  <si>
    <t>Henley Engel</t>
  </si>
  <si>
    <t>Daniel Gauntner</t>
  </si>
  <si>
    <t>Violet Price</t>
  </si>
  <si>
    <t>Thomas Feczko</t>
  </si>
  <si>
    <t>Dominic Gauntner</t>
  </si>
  <si>
    <t>Asa Grubbs</t>
  </si>
  <si>
    <t>Ian Hamilton</t>
  </si>
  <si>
    <t>Declan McCullough</t>
  </si>
  <si>
    <t>Adelaide Delaney</t>
  </si>
  <si>
    <t>Emery Feczko</t>
  </si>
  <si>
    <t>Molly Gauntner</t>
  </si>
  <si>
    <t>Maggie Killian</t>
  </si>
  <si>
    <t>Gabby Vilcheck</t>
  </si>
  <si>
    <t>Ethan Engel</t>
  </si>
  <si>
    <t>Leo Mosca</t>
  </si>
  <si>
    <t>Alexia Frisco</t>
  </si>
  <si>
    <t>Maura Joyce</t>
  </si>
  <si>
    <t>Sharon Eldridge</t>
  </si>
  <si>
    <t>Keith Fischer</t>
  </si>
  <si>
    <t>Sebastian Lemon</t>
  </si>
  <si>
    <t>Jude Sylvester</t>
  </si>
  <si>
    <t>Dante Spagnolo</t>
  </si>
  <si>
    <t>James Fischer</t>
  </si>
  <si>
    <t>Matthew Diamond</t>
  </si>
  <si>
    <t>Brigid Joyce</t>
  </si>
  <si>
    <t>Ella Nordin</t>
  </si>
  <si>
    <t>Madeline Worgul</t>
  </si>
  <si>
    <t>Maggie Mahony</t>
  </si>
  <si>
    <t>Olivia Zorn</t>
  </si>
  <si>
    <t>Jack Mahony</t>
  </si>
  <si>
    <t>Joey Aguglia</t>
  </si>
  <si>
    <t>Dillon Carter</t>
  </si>
  <si>
    <t>Eamon Duffy</t>
  </si>
  <si>
    <t>Josiah Couch</t>
  </si>
  <si>
    <t>Matthew Frisco</t>
  </si>
  <si>
    <t>Abby Diamond</t>
  </si>
  <si>
    <t>Caroline Opiela</t>
  </si>
  <si>
    <t>Hailey Robinson</t>
  </si>
  <si>
    <t>Kathryn Rechtorik</t>
  </si>
  <si>
    <t>Keally Zickefoose</t>
  </si>
  <si>
    <t>Kelsey Kulifay</t>
  </si>
  <si>
    <t>Rhyan Dvorsky</t>
  </si>
  <si>
    <t>Anthony Frisco</t>
  </si>
  <si>
    <t>Frank Fischer</t>
  </si>
  <si>
    <t>Joseph Meissner</t>
  </si>
  <si>
    <t>Roman Spagnolo</t>
  </si>
  <si>
    <t>Santino Studeny</t>
  </si>
  <si>
    <t>Willie Mahony</t>
  </si>
  <si>
    <t>Anthony Spagnolo</t>
  </si>
  <si>
    <t>Ryan Sharpe</t>
  </si>
  <si>
    <t>Madelyn Baker</t>
  </si>
  <si>
    <t>Penelope Baker</t>
  </si>
  <si>
    <t>Mimi Chips</t>
  </si>
  <si>
    <t>Ainsley Coberly</t>
  </si>
  <si>
    <t>Isabel Costigan</t>
  </si>
  <si>
    <t>Penelope Fejes</t>
  </si>
  <si>
    <t>Lucia Kilkeary</t>
  </si>
  <si>
    <t>Alexandra Kush</t>
  </si>
  <si>
    <t>Maizie Lapic</t>
  </si>
  <si>
    <t>Serafina Masuga</t>
  </si>
  <si>
    <t>Lyla McElravy</t>
  </si>
  <si>
    <t>Anna Narwold</t>
  </si>
  <si>
    <t>Sadie Rushlander</t>
  </si>
  <si>
    <t>Kiera Snyder</t>
  </si>
  <si>
    <t>Avery Van Balen</t>
  </si>
  <si>
    <t>Tanner Arnold</t>
  </si>
  <si>
    <t>Deklan Balogi</t>
  </si>
  <si>
    <t>Henry Bernacki</t>
  </si>
  <si>
    <t>Brayden Bucchi</t>
  </si>
  <si>
    <t>Brooks Burger</t>
  </si>
  <si>
    <t>Thatcher Degnan</t>
  </si>
  <si>
    <t>Sam DiChiazza</t>
  </si>
  <si>
    <t>Brody DiLoreto</t>
  </si>
  <si>
    <t>Maxwell Goossen</t>
  </si>
  <si>
    <t>Gavin Guyton</t>
  </si>
  <si>
    <t>Sawyer Lacina</t>
  </si>
  <si>
    <t>Kevin McDonough</t>
  </si>
  <si>
    <t>Brendan Menz</t>
  </si>
  <si>
    <t>Anthony Sisto</t>
  </si>
  <si>
    <t>Henry Stall</t>
  </si>
  <si>
    <t>Vonn Steineman</t>
  </si>
  <si>
    <t>Connor Stokes</t>
  </si>
  <si>
    <t>Andrew Thomas</t>
  </si>
  <si>
    <t>Brigid Baker</t>
  </si>
  <si>
    <t>Morgan Blevins</t>
  </si>
  <si>
    <t>Olivia Colangelo</t>
  </si>
  <si>
    <t>Sophia Colangelo</t>
  </si>
  <si>
    <t>Cora Cole</t>
  </si>
  <si>
    <t>Audrey Costigan</t>
  </si>
  <si>
    <t>Olivia Costigan</t>
  </si>
  <si>
    <t>Avery Hunt</t>
  </si>
  <si>
    <t>Hannah Kaminski</t>
  </si>
  <si>
    <t>Gabriella McDonough</t>
  </si>
  <si>
    <t>Olivia Menz</t>
  </si>
  <si>
    <t>Rowan Mondi</t>
  </si>
  <si>
    <t>Nora Narwold</t>
  </si>
  <si>
    <t>Ella Scaltz</t>
  </si>
  <si>
    <t>Quinn Snyder</t>
  </si>
  <si>
    <t>Stella Suisham</t>
  </si>
  <si>
    <t>Annalise Wyant</t>
  </si>
  <si>
    <t>Christopher Braun</t>
  </si>
  <si>
    <t>Josh Conklin</t>
  </si>
  <si>
    <t>Fionn Degnan</t>
  </si>
  <si>
    <t>Blake DiLoreto</t>
  </si>
  <si>
    <t>Leonard Kurpeikis</t>
  </si>
  <si>
    <t>Xavier Kush</t>
  </si>
  <si>
    <t>Rowan Lacina</t>
  </si>
  <si>
    <t>Jaxson Niemeier</t>
  </si>
  <si>
    <t>Thad Pawlowicz</t>
  </si>
  <si>
    <t>Colin Pilla</t>
  </si>
  <si>
    <t>Jesse Ronnenberg</t>
  </si>
  <si>
    <t>Michael Scaltz</t>
  </si>
  <si>
    <t>Robbie Singer</t>
  </si>
  <si>
    <t>Lucas Stewart</t>
  </si>
  <si>
    <t>Kaitlyn Abel</t>
  </si>
  <si>
    <t>Mia Battalini</t>
  </si>
  <si>
    <t>Gigi Colafella</t>
  </si>
  <si>
    <t>Chloe Cole</t>
  </si>
  <si>
    <t>Elle Degnan</t>
  </si>
  <si>
    <t>Anna Jones</t>
  </si>
  <si>
    <t>Olivia Kaminski</t>
  </si>
  <si>
    <t>Emelia Kapetanos</t>
  </si>
  <si>
    <t>Jada Lichtenwalter</t>
  </si>
  <si>
    <t>Mia Liscinsky</t>
  </si>
  <si>
    <t>Payton McElravy</t>
  </si>
  <si>
    <t>Anna Morris</t>
  </si>
  <si>
    <t>Mia O'Donnell</t>
  </si>
  <si>
    <t>Sofie Rentz</t>
  </si>
  <si>
    <t>Kate Schaarsmith</t>
  </si>
  <si>
    <t>Christina Sisto</t>
  </si>
  <si>
    <t>Kendall Stewart</t>
  </si>
  <si>
    <t>Chloe Summerville</t>
  </si>
  <si>
    <t>Isabella Windfelder</t>
  </si>
  <si>
    <t>Jacob Acocks-Mejia</t>
  </si>
  <si>
    <t>Thomas Baier</t>
  </si>
  <si>
    <t>Gavin Bartus</t>
  </si>
  <si>
    <t>Jackson Chips</t>
  </si>
  <si>
    <t>Jack Croft</t>
  </si>
  <si>
    <t>Dominic Farabaugh</t>
  </si>
  <si>
    <t>Shaun Guyton Jr</t>
  </si>
  <si>
    <t>Luke Harper</t>
  </si>
  <si>
    <t>Jack Masuga</t>
  </si>
  <si>
    <t>Jack Mondi</t>
  </si>
  <si>
    <t>Quinn O’Hara</t>
  </si>
  <si>
    <t>Quentin Peterson</t>
  </si>
  <si>
    <t>Jack Steineman</t>
  </si>
  <si>
    <t>Dominic Verdi</t>
  </si>
  <si>
    <t>Gabriel Wohar</t>
  </si>
  <si>
    <t>Theodore Hudak</t>
  </si>
  <si>
    <t>Angelina DelTondo</t>
  </si>
  <si>
    <t>Peter Fadden</t>
  </si>
  <si>
    <t>Charles Fadden</t>
  </si>
  <si>
    <t>Rosalie Fadden</t>
  </si>
  <si>
    <t>Dawson Tunnat</t>
  </si>
  <si>
    <t>Blair Cockfield</t>
  </si>
  <si>
    <t>Dev girls</t>
  </si>
  <si>
    <t>Oscar Glatz</t>
  </si>
  <si>
    <t>Giovanna Fox</t>
  </si>
  <si>
    <t>Hayley Poynar</t>
  </si>
  <si>
    <t>Ariella Valvo</t>
  </si>
  <si>
    <t>Charlotte Kovell</t>
  </si>
  <si>
    <t>Bryce Bell</t>
  </si>
  <si>
    <t>Michael Ambrose</t>
  </si>
  <si>
    <t>Audrey Ambrose</t>
  </si>
  <si>
    <t>Hayden Ambrose</t>
  </si>
  <si>
    <t>Scarlett Ferrie</t>
  </si>
  <si>
    <t>Quinn Alexander</t>
  </si>
  <si>
    <t>Rocco Kaminsky</t>
  </si>
  <si>
    <t>Amelia Henry</t>
  </si>
  <si>
    <t>Gage Couper</t>
  </si>
  <si>
    <t>Vivian Shewak</t>
  </si>
  <si>
    <t>Landon Bell</t>
  </si>
  <si>
    <t>Tyler Poynar</t>
  </si>
  <si>
    <t>Sophia Catanzarite</t>
  </si>
  <si>
    <t>Cecilia Hudak</t>
  </si>
  <si>
    <t>DiIanna DelTondo</t>
  </si>
  <si>
    <t>Taylor Rigby</t>
  </si>
  <si>
    <t>Eligia Vallecorsa</t>
  </si>
  <si>
    <t>Kalel Daniel</t>
  </si>
  <si>
    <t>Londyn Daniel</t>
  </si>
  <si>
    <t>Maximilian Fredericks</t>
  </si>
  <si>
    <t>Xavier Vallecorsa</t>
  </si>
  <si>
    <t>Nico Berarducci</t>
  </si>
  <si>
    <t>Giovanni Bianco</t>
  </si>
  <si>
    <t>Vito Bianco</t>
  </si>
  <si>
    <t>Neil Bromley</t>
  </si>
  <si>
    <t>Marley Cianfaglione</t>
  </si>
  <si>
    <t>Aubriella Craft</t>
  </si>
  <si>
    <t>Patrick Egan</t>
  </si>
  <si>
    <t>Parker Gilbert</t>
  </si>
  <si>
    <t>Jake Liller</t>
  </si>
  <si>
    <t>Luke Martin</t>
  </si>
  <si>
    <t>Rhiannon Modro</t>
  </si>
  <si>
    <t>Marla Moyer-Cowden</t>
  </si>
  <si>
    <t>Kennedy Needham</t>
  </si>
  <si>
    <t>Emerson Ochtun</t>
  </si>
  <si>
    <t>Remy Petrick</t>
  </si>
  <si>
    <t>Levi Soriano-Clark</t>
  </si>
  <si>
    <t>Dante Soriano-Clark</t>
  </si>
  <si>
    <t>Kieran Soriano-Clark</t>
  </si>
  <si>
    <t>Lauren Summer</t>
  </si>
  <si>
    <t>Nathan Summer</t>
  </si>
  <si>
    <t>Zachary Thear</t>
  </si>
  <si>
    <t>Eddie Votilla</t>
  </si>
  <si>
    <t>Benny Votilla</t>
  </si>
  <si>
    <t>Claire Cummings</t>
  </si>
  <si>
    <t>Cummings Connor</t>
  </si>
  <si>
    <t>Vivienne Goshen</t>
  </si>
  <si>
    <t>Jules Goshen</t>
  </si>
  <si>
    <t>Leeland Thompson</t>
  </si>
  <si>
    <t>Madison Zajac</t>
  </si>
  <si>
    <t>Ava Martin</t>
  </si>
  <si>
    <t>Enzo Flitcraft</t>
  </si>
  <si>
    <t>Randy Goodwald</t>
  </si>
  <si>
    <t>Aylee Natali</t>
  </si>
  <si>
    <t>Elsie Bamberg</t>
  </si>
  <si>
    <t>Elizabeth Mazza-Ludwick</t>
  </si>
  <si>
    <t>Harper Muscia</t>
  </si>
  <si>
    <t>Anastasia Rossey</t>
  </si>
  <si>
    <t>Ava Scalamogna</t>
  </si>
  <si>
    <t>Lilliana Tavella</t>
  </si>
  <si>
    <t>Liam Lewis</t>
  </si>
  <si>
    <t>Jacob Redd</t>
  </si>
  <si>
    <t>Gavin Sickenberger</t>
  </si>
  <si>
    <t>Andrew Yeasted</t>
  </si>
  <si>
    <t>James Bamberg</t>
  </si>
  <si>
    <t>George Koch</t>
  </si>
  <si>
    <t>Bruno Macerelli</t>
  </si>
  <si>
    <t>Christopher Natali</t>
  </si>
  <si>
    <t>Lillian Dieffenbach</t>
  </si>
  <si>
    <t>Andrew Buck</t>
  </si>
  <si>
    <t>Dexter Nee</t>
  </si>
  <si>
    <t>William Redd</t>
  </si>
  <si>
    <t>Emma Zampogna</t>
  </si>
  <si>
    <t>Maximo Macerelli</t>
  </si>
  <si>
    <t>Lincoln McAllister</t>
  </si>
  <si>
    <t>Amelia LoPresti</t>
  </si>
  <si>
    <t>Madison Abbett</t>
  </si>
  <si>
    <t>Ellen Adams</t>
  </si>
  <si>
    <t>Rainey Redd</t>
  </si>
  <si>
    <t>Emma Tavella</t>
  </si>
  <si>
    <t>Leo Ivory</t>
  </si>
  <si>
    <t>McKenzie Grissom</t>
  </si>
  <si>
    <t>Rhodora Redd</t>
  </si>
  <si>
    <t>Nadia Rossey</t>
  </si>
  <si>
    <t>John Cooper</t>
  </si>
  <si>
    <t>Paul Hoffman</t>
  </si>
  <si>
    <t>John Howe</t>
  </si>
  <si>
    <t>Gunnar Lubawski</t>
  </si>
  <si>
    <t>Neilan McAllister</t>
  </si>
  <si>
    <t>Jacob Weaver</t>
  </si>
  <si>
    <t>Jacob Wienand</t>
  </si>
  <si>
    <t>Vinnie Zampogna</t>
  </si>
  <si>
    <t>Ivan Rusiewicz</t>
  </si>
  <si>
    <t>Varsity Boys</t>
  </si>
  <si>
    <t>Nikolai Rusiewicz</t>
  </si>
  <si>
    <t>Charlotte Austin</t>
  </si>
  <si>
    <t>Danny Austin</t>
  </si>
  <si>
    <t>Lizzie Austin</t>
  </si>
  <si>
    <t>John Austin</t>
  </si>
  <si>
    <t>Mary Austin</t>
  </si>
  <si>
    <t>Gemma Baker</t>
  </si>
  <si>
    <t>Gabby Boright</t>
  </si>
  <si>
    <t>Betsy Burch</t>
  </si>
  <si>
    <t>Claire Burch</t>
  </si>
  <si>
    <t>Maggie Burch</t>
  </si>
  <si>
    <t>Teddy Burchill</t>
  </si>
  <si>
    <t>Duke Caroll</t>
  </si>
  <si>
    <t>Regan Carroll</t>
  </si>
  <si>
    <t>Matthew Conley</t>
  </si>
  <si>
    <t>Domenic DiRenzo</t>
  </si>
  <si>
    <t>Luke Dolan</t>
  </si>
  <si>
    <t>Josie Donahue</t>
  </si>
  <si>
    <t>Rita Donahue</t>
  </si>
  <si>
    <t>Eamonn Erdely</t>
  </si>
  <si>
    <t>Ariana Feagin</t>
  </si>
  <si>
    <t>Reid Fowler</t>
  </si>
  <si>
    <t>Silvia Grimm</t>
  </si>
  <si>
    <t>Lucy Hayden</t>
  </si>
  <si>
    <t>Gabby Keverline</t>
  </si>
  <si>
    <t>Maria Krodel</t>
  </si>
  <si>
    <t>Thomas Lee</t>
  </si>
  <si>
    <t>Victoria Lee</t>
  </si>
  <si>
    <t>Jack Leyenaar</t>
  </si>
  <si>
    <t>Isabella Marcotulio</t>
  </si>
  <si>
    <t>Sophia Marcotulio</t>
  </si>
  <si>
    <t>Charlie McSorley</t>
  </si>
  <si>
    <t>Brigid Mueller</t>
  </si>
  <si>
    <t>Johnny Nolan</t>
  </si>
  <si>
    <t>Alessandra Park</t>
  </si>
  <si>
    <t>Anthony Phipps</t>
  </si>
  <si>
    <t>Dom Phipps</t>
  </si>
  <si>
    <t>Vivi Phipps</t>
  </si>
  <si>
    <t>Leo Predis</t>
  </si>
  <si>
    <t>Max Predis</t>
  </si>
  <si>
    <t>Jackson Randall</t>
  </si>
  <si>
    <t>Morgan Randall</t>
  </si>
  <si>
    <t>Simon Randall</t>
  </si>
  <si>
    <t>Zoe Randall</t>
  </si>
  <si>
    <t>Teresa Ravotti</t>
  </si>
  <si>
    <t>Lucille Rounding</t>
  </si>
  <si>
    <t>Miriam Sanchez</t>
  </si>
  <si>
    <t>Michael Sauber</t>
  </si>
  <si>
    <t>Molly Sauber</t>
  </si>
  <si>
    <t>Rachel Sauber</t>
  </si>
  <si>
    <t>One Sihlangu</t>
  </si>
  <si>
    <t>Mark Swift</t>
  </si>
  <si>
    <t>Grace Tuffiash</t>
  </si>
  <si>
    <t>Sammie Tye</t>
  </si>
  <si>
    <t>Annabelle Whetzel</t>
  </si>
  <si>
    <t>Garvin Whetzel</t>
  </si>
  <si>
    <t>Olivia Whetzel</t>
  </si>
  <si>
    <t>Jacqui Whitsel</t>
  </si>
  <si>
    <t>Sawyer Yoder</t>
  </si>
  <si>
    <t>Rosa Yuo</t>
  </si>
  <si>
    <t>George Burch</t>
  </si>
  <si>
    <t>Alice Anderson</t>
  </si>
  <si>
    <t>Brigid Boosel</t>
  </si>
  <si>
    <t>Adelina Campagna</t>
  </si>
  <si>
    <t>Wren Cortez</t>
  </si>
  <si>
    <t>Grace Darkey</t>
  </si>
  <si>
    <t>Macrina Deem</t>
  </si>
  <si>
    <t>Lena Espey</t>
  </si>
  <si>
    <t>Madeline Harmanos</t>
  </si>
  <si>
    <t>Meera Lindgren</t>
  </si>
  <si>
    <t>Elizabeth Moulton</t>
  </si>
  <si>
    <t>Rylin Porter</t>
  </si>
  <si>
    <t>Ella Watters</t>
  </si>
  <si>
    <t>Jack Anderson</t>
  </si>
  <si>
    <t>Ben Birchok</t>
  </si>
  <si>
    <t>Jack Boosel</t>
  </si>
  <si>
    <t>Lorenzo Campagna</t>
  </si>
  <si>
    <t>Danny Heisel</t>
  </si>
  <si>
    <t>Logan Jacobs</t>
  </si>
  <si>
    <t>Luke Lariviere</t>
  </si>
  <si>
    <t>Lyle Marquez</t>
  </si>
  <si>
    <t>Jerry Porter</t>
  </si>
  <si>
    <t>Colin Ray</t>
  </si>
  <si>
    <t>David Sloka</t>
  </si>
  <si>
    <t>Nico Sposito</t>
  </si>
  <si>
    <t>James Urban</t>
  </si>
  <si>
    <t>Luke Urban</t>
  </si>
  <si>
    <t>Paul Urban</t>
  </si>
  <si>
    <t>Alexis Birchok</t>
  </si>
  <si>
    <t>Chloe Boosel</t>
  </si>
  <si>
    <t>Madelyn Dunn</t>
  </si>
  <si>
    <t>Ayla Espey</t>
  </si>
  <si>
    <t>Lyla Hack</t>
  </si>
  <si>
    <t>Gianna Sposito</t>
  </si>
  <si>
    <t>Tommy Heisel</t>
  </si>
  <si>
    <t>Blaise Karlovic</t>
  </si>
  <si>
    <t>Lucas Martin</t>
  </si>
  <si>
    <t>Lucas Porter</t>
  </si>
  <si>
    <t>Mathieu Sloka</t>
  </si>
  <si>
    <t>Dylan Sparacino</t>
  </si>
  <si>
    <t>Gabe Urban</t>
  </si>
  <si>
    <t>Brady Valentine</t>
  </si>
  <si>
    <t>Emily Birchok</t>
  </si>
  <si>
    <t>Olivia Clauss</t>
  </si>
  <si>
    <t>Meredith Dunn</t>
  </si>
  <si>
    <t>Sara Palmer</t>
  </si>
  <si>
    <t>Lydia Pierce</t>
  </si>
  <si>
    <t>Ava Sparacino</t>
  </si>
  <si>
    <t>Jacob Birchok</t>
  </si>
  <si>
    <t>Andrew Deem</t>
  </si>
  <si>
    <t>Derek Ricciardella</t>
  </si>
  <si>
    <t>Cecilia Livengood</t>
  </si>
  <si>
    <t>Silas Boyle</t>
  </si>
  <si>
    <t>Sierra Viehmann</t>
  </si>
  <si>
    <t>jv girls</t>
  </si>
  <si>
    <t>Karrik Gibson</t>
  </si>
  <si>
    <t>DEV</t>
  </si>
  <si>
    <t>Isabella Krahe</t>
  </si>
  <si>
    <t>Tommy Edwards</t>
  </si>
  <si>
    <t>Anthony Edwards</t>
  </si>
  <si>
    <t>Joey Edwards</t>
  </si>
  <si>
    <t>Matthew Yeager</t>
  </si>
  <si>
    <t>Olivia Yeager</t>
  </si>
  <si>
    <t>Adriana Shasteen</t>
  </si>
  <si>
    <t>Shaylee Best</t>
  </si>
  <si>
    <t>Matthew Dudley</t>
  </si>
  <si>
    <t>Madelyn Miklavic</t>
  </si>
  <si>
    <t>Raylan Senft</t>
  </si>
  <si>
    <t>Kenny Plastino</t>
  </si>
  <si>
    <t>100H</t>
  </si>
  <si>
    <t>Heat</t>
  </si>
  <si>
    <t>Time</t>
  </si>
  <si>
    <t>Lane</t>
  </si>
  <si>
    <t>Runner</t>
  </si>
  <si>
    <t>Sex</t>
  </si>
  <si>
    <t>Place</t>
  </si>
  <si>
    <t>Points</t>
  </si>
  <si>
    <t>AAG</t>
  </si>
  <si>
    <t>Total</t>
  </si>
  <si>
    <t>VARSITY BOYS</t>
  </si>
  <si>
    <t>4 X 800</t>
  </si>
  <si>
    <t>Name</t>
  </si>
  <si>
    <t>Level II</t>
  </si>
  <si>
    <t>Run #1</t>
  </si>
  <si>
    <t>Run #2</t>
  </si>
  <si>
    <t>Run #3</t>
  </si>
  <si>
    <t>Run #4</t>
  </si>
  <si>
    <t>4X800</t>
  </si>
  <si>
    <t>100M</t>
  </si>
  <si>
    <t>1600mm</t>
  </si>
  <si>
    <t>HTS</t>
  </si>
  <si>
    <t>NAM</t>
  </si>
  <si>
    <t>OLG</t>
  </si>
  <si>
    <t>PUC</t>
  </si>
  <si>
    <t>JBS</t>
  </si>
  <si>
    <t>LEX</t>
  </si>
  <si>
    <t>ALP</t>
  </si>
  <si>
    <t>ANN</t>
  </si>
  <si>
    <t>SBS</t>
  </si>
  <si>
    <t>GAB</t>
  </si>
  <si>
    <t>JAM</t>
  </si>
  <si>
    <t>SMS</t>
  </si>
  <si>
    <t>PHL</t>
  </si>
  <si>
    <t>SRT</t>
  </si>
  <si>
    <t>SYL</t>
  </si>
  <si>
    <t>TER</t>
  </si>
  <si>
    <t>4x100 RELAY</t>
  </si>
  <si>
    <t>4x100</t>
  </si>
  <si>
    <t>400mm</t>
  </si>
  <si>
    <t>200mm</t>
  </si>
  <si>
    <t>800mm</t>
  </si>
  <si>
    <t>3200MM</t>
  </si>
  <si>
    <t>3200mm</t>
  </si>
  <si>
    <t>4x400</t>
  </si>
  <si>
    <t>TRIPLE JUMP</t>
  </si>
  <si>
    <t>Jump #1</t>
  </si>
  <si>
    <t>Jump #2</t>
  </si>
  <si>
    <t>Jump #3</t>
  </si>
  <si>
    <t>Jumper #</t>
  </si>
  <si>
    <t>Feet</t>
  </si>
  <si>
    <t>Inches</t>
  </si>
  <si>
    <t>Shot Put</t>
  </si>
  <si>
    <t>Best Throw</t>
  </si>
  <si>
    <t>SHOT PUT</t>
  </si>
  <si>
    <t>Throw #1</t>
  </si>
  <si>
    <t>Throw #2</t>
  </si>
  <si>
    <t>Throw #3</t>
  </si>
  <si>
    <t>Runner #</t>
  </si>
  <si>
    <t>DISCUS</t>
  </si>
  <si>
    <t>Turbo Jav   Ex.</t>
  </si>
  <si>
    <t>50-6</t>
  </si>
  <si>
    <t>75-3</t>
  </si>
  <si>
    <t>65-11</t>
  </si>
  <si>
    <t>Example</t>
  </si>
  <si>
    <t>Javelin</t>
  </si>
  <si>
    <t>Thrower#</t>
  </si>
  <si>
    <t>10-1</t>
  </si>
  <si>
    <t>10-1.5</t>
  </si>
  <si>
    <t>10-1.25</t>
  </si>
  <si>
    <t>Best Jump</t>
  </si>
  <si>
    <t>LONG JUMP BOYS</t>
  </si>
  <si>
    <t>TOTALS</t>
  </si>
  <si>
    <t>JV 100 G</t>
  </si>
  <si>
    <t>JV 200H G</t>
  </si>
  <si>
    <t>JV 200 G</t>
  </si>
  <si>
    <t>JV 400 G</t>
  </si>
  <si>
    <t>JV 800 G</t>
  </si>
  <si>
    <t>JV 1600 G</t>
  </si>
  <si>
    <t>JV 3200 G</t>
  </si>
  <si>
    <t>JV 4x800G</t>
  </si>
  <si>
    <t>JV 4x100 G</t>
  </si>
  <si>
    <t>JV 4x400 G</t>
  </si>
  <si>
    <t>JV Shot Put G</t>
  </si>
  <si>
    <t>JV Discus G</t>
  </si>
  <si>
    <t>JV Javelin G</t>
  </si>
  <si>
    <t>JV Long Jump G</t>
  </si>
  <si>
    <t>TOTAL JV GIRLS</t>
  </si>
  <si>
    <t>JV 100 B</t>
  </si>
  <si>
    <t>JV 200H B</t>
  </si>
  <si>
    <t>JV 200 B</t>
  </si>
  <si>
    <t>JV 400 B</t>
  </si>
  <si>
    <t>JV 800 B</t>
  </si>
  <si>
    <t>JV 1600 B</t>
  </si>
  <si>
    <t>JV 3200 B</t>
  </si>
  <si>
    <t>JV 4x800B</t>
  </si>
  <si>
    <t>JV 4x100 B</t>
  </si>
  <si>
    <t>JV 4x400 B</t>
  </si>
  <si>
    <t>JV Shot Put B</t>
  </si>
  <si>
    <t>JV Discus B</t>
  </si>
  <si>
    <t>JV Javelin B</t>
  </si>
  <si>
    <t>JV Long Jump B</t>
  </si>
  <si>
    <t>TOTAL JV BOYS</t>
  </si>
  <si>
    <t>V 100H G</t>
  </si>
  <si>
    <t>V 200H G</t>
  </si>
  <si>
    <t>VARSITY 100 G</t>
  </si>
  <si>
    <t>VARSITY 200 G</t>
  </si>
  <si>
    <t>VARSITY 400 G</t>
  </si>
  <si>
    <t>VARSITY 800 G</t>
  </si>
  <si>
    <t>VARSITY 1600 G</t>
  </si>
  <si>
    <t>VARSITY 3200 G</t>
  </si>
  <si>
    <t>VARSITY 4x800 G</t>
  </si>
  <si>
    <t>VARSITY 4x100 G</t>
  </si>
  <si>
    <t>VARSITY 4x400 G</t>
  </si>
  <si>
    <t>VARSITY TJ G</t>
  </si>
  <si>
    <t>VARSITY Shot Put G</t>
  </si>
  <si>
    <t>VARSITY Discus G</t>
  </si>
  <si>
    <t>VARSITY Javelin G</t>
  </si>
  <si>
    <t>VARSITY Long Jump G</t>
  </si>
  <si>
    <t>TOTAL VARSITY GIRLS</t>
  </si>
  <si>
    <t>V 100H B</t>
  </si>
  <si>
    <t>V 200H B</t>
  </si>
  <si>
    <t>VARSITY 100 B</t>
  </si>
  <si>
    <t>VARSITY 200 B</t>
  </si>
  <si>
    <t>VARSITY 400 B</t>
  </si>
  <si>
    <t>VARSITY 800 B</t>
  </si>
  <si>
    <t>VARSITY 1600 B</t>
  </si>
  <si>
    <t>VARSITY 3200 B</t>
  </si>
  <si>
    <t>VARSITY 4x100 B</t>
  </si>
  <si>
    <t>VARSITY 4x400 B</t>
  </si>
  <si>
    <t>VARSITY TJ B</t>
  </si>
  <si>
    <t>VARSITY Shot Put B</t>
  </si>
  <si>
    <t>VARSITY Discus B</t>
  </si>
  <si>
    <t>VARSITY Javelin B</t>
  </si>
  <si>
    <t>VARSITY Long Jump B</t>
  </si>
  <si>
    <t>TOTAL VARSITY BOYS</t>
  </si>
  <si>
    <t>11.34.68</t>
  </si>
  <si>
    <t>11.54.71</t>
  </si>
  <si>
    <t>12.08.68</t>
  </si>
  <si>
    <t>12.21.59</t>
  </si>
  <si>
    <t>12.25.49</t>
  </si>
  <si>
    <t>12.31.46</t>
  </si>
  <si>
    <t>12.37.62</t>
  </si>
  <si>
    <t>12.51.18</t>
  </si>
  <si>
    <t>12.52.24</t>
  </si>
  <si>
    <t>12.56.62</t>
  </si>
  <si>
    <t>13.25.77</t>
  </si>
  <si>
    <t>13.27.93</t>
  </si>
  <si>
    <t>13.41.65</t>
  </si>
  <si>
    <t>13.41.90</t>
  </si>
  <si>
    <t>14.11.24</t>
  </si>
  <si>
    <t>6.05.28</t>
  </si>
  <si>
    <t>6.06.59</t>
  </si>
  <si>
    <t>6.20.05</t>
  </si>
  <si>
    <t>6.38.17</t>
  </si>
  <si>
    <t>6.40.74</t>
  </si>
  <si>
    <t>6.43.96</t>
  </si>
  <si>
    <t>6.48.00</t>
  </si>
  <si>
    <t>6.49.42</t>
  </si>
  <si>
    <t>6.50.18</t>
  </si>
  <si>
    <t>7.04.28</t>
  </si>
  <si>
    <t>7.10.24</t>
  </si>
  <si>
    <t>7.38.24</t>
  </si>
  <si>
    <t>7.51.59</t>
  </si>
  <si>
    <t>7.58.05</t>
  </si>
  <si>
    <t>9.50.09</t>
  </si>
  <si>
    <t>10.17.04</t>
  </si>
  <si>
    <t>10.46.10</t>
  </si>
  <si>
    <t>5.26.46</t>
  </si>
  <si>
    <t>5.45.24</t>
  </si>
  <si>
    <t>5.46.27</t>
  </si>
  <si>
    <t>5.51.36</t>
  </si>
  <si>
    <t>5.51.90</t>
  </si>
  <si>
    <t>6.00.12</t>
  </si>
  <si>
    <t>6.01.24</t>
  </si>
  <si>
    <t>6.06.21</t>
  </si>
  <si>
    <t>6.11.06</t>
  </si>
  <si>
    <t>6.16.92</t>
  </si>
  <si>
    <t>6.20.31</t>
  </si>
  <si>
    <t>6.21.93</t>
  </si>
  <si>
    <t>6.22.24</t>
  </si>
  <si>
    <t>6.28.08</t>
  </si>
  <si>
    <t>6.50.87</t>
  </si>
  <si>
    <t>6.54.44</t>
  </si>
  <si>
    <t>6.54.87</t>
  </si>
  <si>
    <t>6.55.31</t>
  </si>
  <si>
    <t>6.58.02</t>
  </si>
  <si>
    <t>7.01.46</t>
  </si>
  <si>
    <t>7.09.24</t>
  </si>
  <si>
    <t>7.10.02</t>
  </si>
  <si>
    <t>7.12.96</t>
  </si>
  <si>
    <t>7.14.84</t>
  </si>
  <si>
    <t>7.30.21</t>
  </si>
  <si>
    <t>7.45.58</t>
  </si>
  <si>
    <t>1.04.28</t>
  </si>
  <si>
    <t>1.04.68</t>
  </si>
  <si>
    <t>1.05.50</t>
  </si>
  <si>
    <t>1.06.59</t>
  </si>
  <si>
    <t>1.08.03</t>
  </si>
  <si>
    <t>1.09.31</t>
  </si>
  <si>
    <t>1.09.55</t>
  </si>
  <si>
    <t>1.14.46</t>
  </si>
  <si>
    <t>1.11.02</t>
  </si>
  <si>
    <t>1.14.90</t>
  </si>
  <si>
    <t>1.21.17</t>
  </si>
  <si>
    <t>1.23.31</t>
  </si>
  <si>
    <t>1.03.99</t>
  </si>
  <si>
    <t>1.04.37</t>
  </si>
  <si>
    <t>1.06.52</t>
  </si>
  <si>
    <t>1.07.30</t>
  </si>
  <si>
    <t>1.09.45</t>
  </si>
  <si>
    <t>1.11.43</t>
  </si>
  <si>
    <t>1.12.49</t>
  </si>
  <si>
    <t>1.17.84</t>
  </si>
  <si>
    <t>1.00.12</t>
  </si>
  <si>
    <t>0.58.24</t>
  </si>
  <si>
    <t>1.00.75</t>
  </si>
  <si>
    <t>1.00.50</t>
  </si>
  <si>
    <t>1.02.81</t>
  </si>
  <si>
    <t>1.10.87</t>
  </si>
  <si>
    <t>0.59.52</t>
  </si>
  <si>
    <t>1.01.50</t>
  </si>
  <si>
    <t>1.02.18</t>
  </si>
  <si>
    <t>1.02.93</t>
  </si>
  <si>
    <t>1.04.21</t>
  </si>
  <si>
    <t>1.05.90</t>
  </si>
  <si>
    <t>1.06.41</t>
  </si>
  <si>
    <t>1.07.34</t>
  </si>
  <si>
    <t>1.00.09</t>
  </si>
  <si>
    <t>0.54.24</t>
  </si>
  <si>
    <t>1.00.62</t>
  </si>
  <si>
    <t>1.00.81</t>
  </si>
  <si>
    <t>1.09.43</t>
  </si>
  <si>
    <t>1.00.28</t>
  </si>
  <si>
    <t>0.59.72</t>
  </si>
  <si>
    <t>1.03.06</t>
  </si>
  <si>
    <t>1.05.28</t>
  </si>
  <si>
    <t>X</t>
  </si>
  <si>
    <t>x</t>
  </si>
  <si>
    <t>1.09.90</t>
  </si>
  <si>
    <t>1.12.81</t>
  </si>
  <si>
    <t>1.16.81</t>
  </si>
  <si>
    <t>1.16.84</t>
  </si>
  <si>
    <t>1.18.34</t>
  </si>
  <si>
    <t>1.26.33</t>
  </si>
  <si>
    <t>1.29.00</t>
  </si>
  <si>
    <t>1.31.14</t>
  </si>
  <si>
    <t>1.32.08</t>
  </si>
  <si>
    <t>1.22.12</t>
  </si>
  <si>
    <t>1.23.58</t>
  </si>
  <si>
    <t>1.34.68</t>
  </si>
  <si>
    <t>1.25.18</t>
  </si>
  <si>
    <t>1.26.15</t>
  </si>
  <si>
    <t>1.33.81</t>
  </si>
  <si>
    <t>1.34.00</t>
  </si>
  <si>
    <t>1.35.84</t>
  </si>
  <si>
    <t>1.20.50</t>
  </si>
  <si>
    <t>1.23.03</t>
  </si>
  <si>
    <t>1.26.41</t>
  </si>
  <si>
    <t>1.28.72</t>
  </si>
  <si>
    <t>1.48.74</t>
  </si>
  <si>
    <t>1.29.76</t>
  </si>
  <si>
    <t>1.34.32</t>
  </si>
  <si>
    <t>1.41.91</t>
  </si>
  <si>
    <t>1.51.79</t>
  </si>
  <si>
    <t>1.20.68</t>
  </si>
  <si>
    <t>1.28.78</t>
  </si>
  <si>
    <t>1.29.37</t>
  </si>
  <si>
    <t>1.33.12</t>
  </si>
  <si>
    <t>1.33.43</t>
  </si>
  <si>
    <t>1.35.52</t>
  </si>
  <si>
    <t>1.40.34</t>
  </si>
  <si>
    <t>1.10.56</t>
  </si>
  <si>
    <t>1.11.65</t>
  </si>
  <si>
    <t>1.15.43</t>
  </si>
  <si>
    <t>1.15.79</t>
  </si>
  <si>
    <t>1.22.63</t>
  </si>
  <si>
    <t>1.23.78</t>
  </si>
  <si>
    <t>1.23.88</t>
  </si>
  <si>
    <t>3.23.88</t>
  </si>
  <si>
    <t>1.25.22</t>
  </si>
  <si>
    <t>1.15.56</t>
  </si>
  <si>
    <t>1.16.44</t>
  </si>
  <si>
    <t>1.18.56</t>
  </si>
  <si>
    <t>1.18.82</t>
  </si>
  <si>
    <t>1.24.10</t>
  </si>
  <si>
    <t>1.29.06</t>
  </si>
  <si>
    <t>1.54.16</t>
  </si>
  <si>
    <t>2.32.94</t>
  </si>
  <si>
    <t>1.16.50</t>
  </si>
  <si>
    <t>1.21.50</t>
  </si>
  <si>
    <t>1.22.15</t>
  </si>
  <si>
    <t>1.24.44</t>
  </si>
  <si>
    <t>1.19.60</t>
  </si>
  <si>
    <t>1.49.41</t>
  </si>
  <si>
    <t>1.18.72</t>
  </si>
  <si>
    <t>1.28.18</t>
  </si>
  <si>
    <t>1.30.31</t>
  </si>
  <si>
    <t>1.30.90</t>
  </si>
  <si>
    <t>1.31.18</t>
  </si>
  <si>
    <t>1.36.62</t>
  </si>
  <si>
    <t>1.37.62</t>
  </si>
  <si>
    <t>1.39.05</t>
  </si>
  <si>
    <t>1.17.00</t>
  </si>
  <si>
    <t>1.22.37</t>
  </si>
  <si>
    <t>1.24.30</t>
  </si>
  <si>
    <t>1.39.18</t>
  </si>
  <si>
    <t>1.12.62</t>
  </si>
  <si>
    <t>1.15.12</t>
  </si>
  <si>
    <t>1.17.52</t>
  </si>
  <si>
    <t>1.18.00</t>
  </si>
  <si>
    <t>1.21.71</t>
  </si>
  <si>
    <t>1.22.75</t>
  </si>
  <si>
    <t>1.26.05</t>
  </si>
  <si>
    <t>1.27.62</t>
  </si>
  <si>
    <t>1.12.75</t>
  </si>
  <si>
    <t>1.13.75</t>
  </si>
  <si>
    <t>1.15.15</t>
  </si>
  <si>
    <t>1.15.52</t>
  </si>
  <si>
    <t>1.26.08</t>
  </si>
  <si>
    <t>1.27.75</t>
  </si>
  <si>
    <t>1.18.59</t>
  </si>
  <si>
    <t>1.24.06</t>
  </si>
  <si>
    <t>1.36.40</t>
  </si>
  <si>
    <t>1.03.19</t>
  </si>
  <si>
    <t>1.03.79</t>
  </si>
  <si>
    <t>1.06.38</t>
  </si>
  <si>
    <t>1.08.31</t>
  </si>
  <si>
    <t>1.10.07</t>
  </si>
  <si>
    <t>1.13.00</t>
  </si>
  <si>
    <t>1.14.97</t>
  </si>
  <si>
    <t>1.15.28</t>
  </si>
  <si>
    <t>1.06.68</t>
  </si>
  <si>
    <t>1.06.87</t>
  </si>
  <si>
    <t>1.110.9</t>
  </si>
  <si>
    <t>1.18.40</t>
  </si>
  <si>
    <t>1.18.401</t>
  </si>
  <si>
    <t>1.19.05</t>
  </si>
  <si>
    <t>1.39.50</t>
  </si>
  <si>
    <t>3.02.86</t>
  </si>
  <si>
    <t>3.07.21</t>
  </si>
  <si>
    <t>3.09.74</t>
  </si>
  <si>
    <t>3.18.46</t>
  </si>
  <si>
    <t>3.32.06</t>
  </si>
  <si>
    <t>3.34.90</t>
  </si>
  <si>
    <t>3.39.03</t>
  </si>
  <si>
    <t>3.45.00</t>
  </si>
  <si>
    <t>3.47.65</t>
  </si>
  <si>
    <t>3.57.50</t>
  </si>
  <si>
    <t>4.06.94</t>
  </si>
  <si>
    <t>2.44.40</t>
  </si>
  <si>
    <t>2.53.50</t>
  </si>
  <si>
    <t>3.00.63</t>
  </si>
  <si>
    <t>3.02.68</t>
  </si>
  <si>
    <t>3.05.65</t>
  </si>
  <si>
    <t>3.07.52</t>
  </si>
  <si>
    <t>3.07.97</t>
  </si>
  <si>
    <t>3.11.41</t>
  </si>
  <si>
    <t>3.15.00</t>
  </si>
  <si>
    <t>3.15.47</t>
  </si>
  <si>
    <t>3.20.38</t>
  </si>
  <si>
    <t>3.22.00</t>
  </si>
  <si>
    <t>3.22.34</t>
  </si>
  <si>
    <t>3.27.03</t>
  </si>
  <si>
    <t>3.29.85</t>
  </si>
  <si>
    <t>3.35.97</t>
  </si>
  <si>
    <t>3.37.06</t>
  </si>
  <si>
    <t>4.08.47</t>
  </si>
  <si>
    <t>4.12.72</t>
  </si>
  <si>
    <t>4.22.85</t>
  </si>
  <si>
    <t>4.54.76</t>
  </si>
  <si>
    <t>3.19.94</t>
  </si>
  <si>
    <t>5.00.85</t>
  </si>
  <si>
    <t>12.08.53</t>
  </si>
  <si>
    <t>12.50.34</t>
  </si>
  <si>
    <t>13.00.18</t>
  </si>
  <si>
    <t>13.07.31</t>
  </si>
  <si>
    <t>13.16.78</t>
  </si>
  <si>
    <t>13.27.25</t>
  </si>
  <si>
    <t>13.44.41</t>
  </si>
  <si>
    <t>13.50.12</t>
  </si>
  <si>
    <t>13.53.84</t>
  </si>
  <si>
    <t>14.17.94</t>
  </si>
  <si>
    <t>14.19.43</t>
  </si>
  <si>
    <t>14.36.31</t>
  </si>
  <si>
    <t>14.37.93</t>
  </si>
  <si>
    <t>14.50.93</t>
  </si>
  <si>
    <t>14.55.18</t>
  </si>
  <si>
    <t>16.06.34</t>
  </si>
  <si>
    <t>16.32.84</t>
  </si>
  <si>
    <t>16.33.46</t>
  </si>
  <si>
    <t>16.45.69</t>
  </si>
  <si>
    <t>17.30.41</t>
  </si>
  <si>
    <t>17.40.59</t>
  </si>
  <si>
    <t>5.36.78</t>
  </si>
  <si>
    <t>*incorrect#?</t>
  </si>
  <si>
    <t>5.43.06</t>
  </si>
  <si>
    <t>5.46.65</t>
  </si>
  <si>
    <t>6.00.46</t>
  </si>
  <si>
    <t>6.16.24</t>
  </si>
  <si>
    <t>6.19.06</t>
  </si>
  <si>
    <t>6.59.20</t>
  </si>
  <si>
    <t>5.05.84</t>
  </si>
  <si>
    <t>5.26.24</t>
  </si>
  <si>
    <t>5.40.14</t>
  </si>
  <si>
    <t>5.42.50</t>
  </si>
  <si>
    <t>5.14.38</t>
  </si>
  <si>
    <t>5.20.05</t>
  </si>
  <si>
    <t>5.22.81</t>
  </si>
  <si>
    <t>5.23.53</t>
  </si>
  <si>
    <t>5.28.40</t>
  </si>
  <si>
    <t>5.38.08</t>
  </si>
  <si>
    <t>5.49.40</t>
  </si>
  <si>
    <t>6.15.81</t>
  </si>
  <si>
    <t>5.02.84</t>
  </si>
  <si>
    <t>5.03.41</t>
  </si>
  <si>
    <t>5.10.56</t>
  </si>
  <si>
    <t>5.31.09</t>
  </si>
  <si>
    <t>JV GiRLS</t>
  </si>
  <si>
    <t>2.47.28</t>
  </si>
  <si>
    <t>2.57.93</t>
  </si>
  <si>
    <t>2.59.88</t>
  </si>
  <si>
    <t>3.04.37</t>
  </si>
  <si>
    <t>3.05.34</t>
  </si>
  <si>
    <t>3.08.27</t>
  </si>
  <si>
    <t>3.10.37</t>
  </si>
  <si>
    <t>3.11.31</t>
  </si>
  <si>
    <t>3.11.84</t>
  </si>
  <si>
    <t>3.12.43</t>
  </si>
  <si>
    <t>3.13.96</t>
  </si>
  <si>
    <t>3.17.90</t>
  </si>
  <si>
    <t>3.19.02</t>
  </si>
  <si>
    <t>3.24.68</t>
  </si>
  <si>
    <t>3.38.71</t>
  </si>
  <si>
    <t>3.41.31</t>
  </si>
  <si>
    <t>3.41.72</t>
  </si>
  <si>
    <t>2.36.06</t>
  </si>
  <si>
    <t>2.43.49</t>
  </si>
  <si>
    <t>2.45.93</t>
  </si>
  <si>
    <t>2.55.84</t>
  </si>
  <si>
    <t>2.56.34</t>
  </si>
  <si>
    <t>2.59.93</t>
  </si>
  <si>
    <t>3.05.24</t>
  </si>
  <si>
    <t>3.08.34</t>
  </si>
  <si>
    <t>3.09.00</t>
  </si>
  <si>
    <t>3.11.55</t>
  </si>
  <si>
    <t>3.13.90</t>
  </si>
  <si>
    <t>1.07.01</t>
  </si>
  <si>
    <t>1.14.78</t>
  </si>
  <si>
    <t>John Semonic</t>
  </si>
  <si>
    <t>Zienna Berarducci</t>
  </si>
  <si>
    <t>Susie Gordon</t>
  </si>
  <si>
    <t>Santino Grossi</t>
  </si>
  <si>
    <t>incorrect #</t>
  </si>
  <si>
    <t>CDTCA</t>
  </si>
  <si>
    <t>wrong pit or #?</t>
  </si>
  <si>
    <t>wrong pit or number?</t>
  </si>
  <si>
    <t>6.12.93</t>
  </si>
  <si>
    <t>7.30.09</t>
  </si>
  <si>
    <t>7.21.00</t>
  </si>
  <si>
    <t>6.50.70</t>
  </si>
  <si>
    <t>5.41.90</t>
  </si>
  <si>
    <t>6.24.12</t>
  </si>
  <si>
    <t>*ALAINA LONG MISMARKED</t>
  </si>
  <si>
    <t>EVERYONE UP A SLOT</t>
  </si>
  <si>
    <t>WAS MARKED AS ALAINA LONG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</si>
</sst>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F400]h:mm:ss\ AM/PM"/>
  </numFmts>
  <fonts count="3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</font>
    <font>
      <sz val="11"/>
      <color theme="1"/>
      <name val="Calibri"/>
    </font>
    <font>
      <sz val="12"/>
      <color theme="1"/>
      <name val="Calibri"/>
    </font>
    <font>
      <sz val="9"/>
      <color rgb="FF000000"/>
      <name val="Arial"/>
    </font>
    <font>
      <sz val="10"/>
      <color theme="1"/>
      <name val="Arial"/>
    </font>
    <font>
      <b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sz val="11"/>
      <color rgb="FF000000"/>
      <name val="Calibri"/>
    </font>
    <font>
      <sz val="11"/>
      <color rgb="FF000000"/>
      <name val="Arial"/>
    </font>
    <font>
      <b/>
      <sz val="14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sz val="11"/>
      <color theme="1"/>
      <name val="Arial"/>
    </font>
    <font>
      <b/>
      <u/>
      <sz val="8"/>
      <color theme="1"/>
      <name val="Calibri"/>
    </font>
    <font>
      <sz val="8"/>
      <color theme="1"/>
      <name val="Calibri"/>
    </font>
    <font>
      <b/>
      <sz val="16"/>
      <color rgb="FF000000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sz val="16"/>
      <color theme="1"/>
      <name val="Calibri"/>
    </font>
    <font>
      <b/>
      <sz val="10"/>
      <color theme="1"/>
      <name val="Calibri"/>
    </font>
    <font>
      <b/>
      <u/>
      <sz val="11"/>
      <color theme="1"/>
      <name val="Calibri"/>
    </font>
    <font>
      <sz val="10"/>
      <color theme="1"/>
      <name val="Calibri"/>
    </font>
    <font>
      <sz val="1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9594"/>
        <bgColor rgb="FFD99594"/>
      </patternFill>
    </fill>
    <fill>
      <patternFill patternType="solid">
        <fgColor rgb="FFDAEEF3"/>
        <bgColor rgb="FFDAEEF3"/>
      </patternFill>
    </fill>
    <fill>
      <patternFill patternType="solid">
        <fgColor rgb="FFD6E3BC"/>
        <bgColor rgb="FFD6E3BC"/>
      </patternFill>
    </fill>
    <fill>
      <patternFill patternType="solid">
        <fgColor rgb="FFFDE9D9"/>
        <bgColor rgb="FFFDE9D9"/>
      </patternFill>
    </fill>
    <fill>
      <patternFill patternType="solid">
        <fgColor rgb="FFCCC0D9"/>
        <bgColor rgb="FFCCC0D9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EAF1DD"/>
        <bgColor rgb="FFEAF1DD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8D8D8"/>
      </patternFill>
    </fill>
    <fill>
      <patternFill patternType="solid">
        <fgColor rgb="FFFFFF00"/>
        <bgColor rgb="FFEAF1DD"/>
      </patternFill>
    </fill>
    <fill>
      <patternFill patternType="solid">
        <fgColor rgb="FFFFFF00"/>
        <bgColor rgb="FFD6E3B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FFFF00"/>
      </patternFill>
    </fill>
    <fill>
      <patternFill patternType="solid">
        <fgColor theme="5" tint="0.59999389629810485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5" tint="0.39997558519241921"/>
        <bgColor rgb="FFFFFF00"/>
      </patternFill>
    </fill>
    <fill>
      <patternFill patternType="solid">
        <fgColor theme="4" tint="0.59999389629810485"/>
        <bgColor rgb="FFFFFF00"/>
      </patternFill>
    </fill>
    <fill>
      <patternFill patternType="solid">
        <fgColor theme="0" tint="-4.9989318521683403E-2"/>
        <bgColor rgb="FFFFFF00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CCCCCC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0" borderId="1" xfId="0" applyFont="1" applyBorder="1"/>
    <xf numFmtId="0" fontId="4" fillId="2" borderId="1" xfId="0" applyFont="1" applyFill="1" applyBorder="1"/>
    <xf numFmtId="0" fontId="3" fillId="0" borderId="0" xfId="0" applyFont="1"/>
    <xf numFmtId="0" fontId="3" fillId="3" borderId="4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/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applyFont="1" applyBorder="1"/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7" fillId="4" borderId="1" xfId="0" applyFont="1" applyFill="1" applyBorder="1"/>
    <xf numFmtId="0" fontId="3" fillId="4" borderId="1" xfId="0" applyFont="1" applyFill="1" applyBorder="1"/>
    <xf numFmtId="0" fontId="7" fillId="4" borderId="1" xfId="0" applyFont="1" applyFill="1" applyBorder="1" applyAlignment="1">
      <alignment horizontal="center"/>
    </xf>
    <xf numFmtId="0" fontId="7" fillId="5" borderId="1" xfId="0" applyFont="1" applyFill="1" applyBorder="1"/>
    <xf numFmtId="0" fontId="3" fillId="5" borderId="1" xfId="0" applyFont="1" applyFill="1" applyBorder="1"/>
    <xf numFmtId="0" fontId="7" fillId="5" borderId="1" xfId="0" applyFont="1" applyFill="1" applyBorder="1" applyAlignment="1">
      <alignment horizontal="center"/>
    </xf>
    <xf numFmtId="0" fontId="3" fillId="6" borderId="1" xfId="0" applyFont="1" applyFill="1" applyBorder="1"/>
    <xf numFmtId="0" fontId="8" fillId="7" borderId="1" xfId="0" applyFont="1" applyFill="1" applyBorder="1"/>
    <xf numFmtId="0" fontId="3" fillId="7" borderId="1" xfId="0" applyFont="1" applyFill="1" applyBorder="1"/>
    <xf numFmtId="0" fontId="9" fillId="7" borderId="1" xfId="0" applyFont="1" applyFill="1" applyBorder="1" applyAlignment="1">
      <alignment horizontal="center"/>
    </xf>
    <xf numFmtId="0" fontId="10" fillId="7" borderId="7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7" fillId="7" borderId="1" xfId="0" applyFont="1" applyFill="1" applyBorder="1"/>
    <xf numFmtId="0" fontId="7" fillId="7" borderId="8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8" borderId="1" xfId="0" applyFont="1" applyFill="1" applyBorder="1"/>
    <xf numFmtId="0" fontId="3" fillId="8" borderId="1" xfId="0" applyFont="1" applyFill="1" applyBorder="1"/>
    <xf numFmtId="0" fontId="7" fillId="8" borderId="1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/>
    </xf>
    <xf numFmtId="0" fontId="7" fillId="8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0" fontId="11" fillId="8" borderId="1" xfId="0" applyFont="1" applyFill="1" applyBorder="1"/>
    <xf numFmtId="0" fontId="12" fillId="8" borderId="1" xfId="0" applyFont="1" applyFill="1" applyBorder="1" applyAlignment="1">
      <alignment horizontal="center"/>
    </xf>
    <xf numFmtId="0" fontId="13" fillId="8" borderId="9" xfId="0" applyFont="1" applyFill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3" fillId="0" borderId="0" xfId="0" applyFont="1" applyAlignment="1">
      <alignment horizontal="center"/>
    </xf>
    <xf numFmtId="0" fontId="16" fillId="9" borderId="1" xfId="0" applyFont="1" applyFill="1" applyBorder="1" applyAlignment="1">
      <alignment horizontal="left"/>
    </xf>
    <xf numFmtId="0" fontId="16" fillId="9" borderId="1" xfId="0" applyFont="1" applyFill="1" applyBorder="1" applyAlignment="1">
      <alignment horizontal="right"/>
    </xf>
    <xf numFmtId="43" fontId="16" fillId="9" borderId="1" xfId="0" applyNumberFormat="1" applyFont="1" applyFill="1" applyBorder="1" applyAlignment="1">
      <alignment horizontal="left"/>
    </xf>
    <xf numFmtId="0" fontId="16" fillId="0" borderId="0" xfId="0" applyFont="1"/>
    <xf numFmtId="0" fontId="16" fillId="10" borderId="1" xfId="0" applyFont="1" applyFill="1" applyBorder="1" applyAlignment="1">
      <alignment horizontal="left"/>
    </xf>
    <xf numFmtId="0" fontId="3" fillId="10" borderId="1" xfId="0" applyFont="1" applyFill="1" applyBorder="1" applyAlignment="1">
      <alignment horizontal="left"/>
    </xf>
    <xf numFmtId="0" fontId="3" fillId="10" borderId="1" xfId="0" applyFont="1" applyFill="1" applyBorder="1"/>
    <xf numFmtId="0" fontId="3" fillId="0" borderId="1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3" fontId="3" fillId="0" borderId="0" xfId="0" applyNumberFormat="1" applyFont="1"/>
    <xf numFmtId="0" fontId="3" fillId="0" borderId="0" xfId="0" applyFont="1" applyAlignment="1">
      <alignment horizontal="left"/>
    </xf>
    <xf numFmtId="0" fontId="17" fillId="0" borderId="10" xfId="0" applyFont="1" applyBorder="1" applyAlignment="1">
      <alignment wrapText="1"/>
    </xf>
    <xf numFmtId="0" fontId="18" fillId="0" borderId="0" xfId="0" applyFont="1"/>
    <xf numFmtId="43" fontId="3" fillId="0" borderId="0" xfId="0" applyNumberFormat="1" applyFont="1" applyAlignment="1">
      <alignment horizontal="right"/>
    </xf>
    <xf numFmtId="0" fontId="19" fillId="9" borderId="4" xfId="0" applyFont="1" applyFill="1" applyBorder="1"/>
    <xf numFmtId="0" fontId="7" fillId="9" borderId="4" xfId="0" applyFont="1" applyFill="1" applyBorder="1"/>
    <xf numFmtId="0" fontId="7" fillId="9" borderId="4" xfId="0" applyFont="1" applyFill="1" applyBorder="1" applyAlignment="1">
      <alignment horizontal="center"/>
    </xf>
    <xf numFmtId="0" fontId="7" fillId="9" borderId="4" xfId="0" applyFont="1" applyFill="1" applyBorder="1" applyAlignment="1">
      <alignment horizontal="right"/>
    </xf>
    <xf numFmtId="0" fontId="3" fillId="9" borderId="4" xfId="0" applyFont="1" applyFill="1" applyBorder="1"/>
    <xf numFmtId="0" fontId="16" fillId="9" borderId="4" xfId="0" applyFont="1" applyFill="1" applyBorder="1"/>
    <xf numFmtId="0" fontId="16" fillId="9" borderId="4" xfId="0" applyFont="1" applyFill="1" applyBorder="1" applyAlignment="1">
      <alignment horizontal="center"/>
    </xf>
    <xf numFmtId="0" fontId="16" fillId="9" borderId="4" xfId="0" applyFont="1" applyFill="1" applyBorder="1" applyAlignment="1">
      <alignment horizontal="right"/>
    </xf>
    <xf numFmtId="0" fontId="20" fillId="0" borderId="0" xfId="0" applyFont="1" applyAlignment="1">
      <alignment horizontal="center"/>
    </xf>
    <xf numFmtId="0" fontId="3" fillId="10" borderId="4" xfId="0" applyFont="1" applyFill="1" applyBorder="1"/>
    <xf numFmtId="0" fontId="3" fillId="10" borderId="1" xfId="0" applyFont="1" applyFill="1" applyBorder="1" applyAlignment="1">
      <alignment horizontal="center"/>
    </xf>
    <xf numFmtId="0" fontId="21" fillId="1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21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2" fillId="0" borderId="1" xfId="0" applyFont="1" applyBorder="1" applyAlignment="1">
      <alignment horizontal="left"/>
    </xf>
    <xf numFmtId="0" fontId="22" fillId="0" borderId="1" xfId="0" applyFont="1" applyBorder="1" applyAlignment="1">
      <alignment horizontal="right"/>
    </xf>
    <xf numFmtId="0" fontId="22" fillId="0" borderId="0" xfId="0" applyFont="1"/>
    <xf numFmtId="0" fontId="23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10" borderId="4" xfId="0" applyFont="1" applyFill="1" applyBorder="1"/>
    <xf numFmtId="0" fontId="7" fillId="0" borderId="1" xfId="0" applyFont="1" applyBorder="1" applyAlignment="1">
      <alignment horizontal="center"/>
    </xf>
    <xf numFmtId="0" fontId="22" fillId="9" borderId="1" xfId="0" applyFont="1" applyFill="1" applyBorder="1" applyAlignment="1">
      <alignment horizontal="left"/>
    </xf>
    <xf numFmtId="0" fontId="22" fillId="0" borderId="0" xfId="0" applyFont="1" applyAlignment="1">
      <alignment horizontal="left"/>
    </xf>
    <xf numFmtId="0" fontId="25" fillId="9" borderId="1" xfId="0" applyFont="1" applyFill="1" applyBorder="1" applyAlignment="1">
      <alignment horizontal="left"/>
    </xf>
    <xf numFmtId="0" fontId="25" fillId="0" borderId="0" xfId="0" applyFont="1"/>
    <xf numFmtId="0" fontId="25" fillId="0" borderId="1" xfId="0" applyFont="1" applyBorder="1" applyAlignment="1">
      <alignment horizontal="left"/>
    </xf>
    <xf numFmtId="0" fontId="3" fillId="10" borderId="13" xfId="0" applyFont="1" applyFill="1" applyBorder="1"/>
    <xf numFmtId="0" fontId="26" fillId="9" borderId="1" xfId="0" applyFont="1" applyFill="1" applyBorder="1" applyAlignment="1">
      <alignment horizontal="left"/>
    </xf>
    <xf numFmtId="0" fontId="7" fillId="9" borderId="1" xfId="0" applyFont="1" applyFill="1" applyBorder="1" applyAlignment="1">
      <alignment horizontal="center"/>
    </xf>
    <xf numFmtId="0" fontId="7" fillId="9" borderId="11" xfId="0" applyFont="1" applyFill="1" applyBorder="1" applyAlignment="1">
      <alignment horizontal="center"/>
    </xf>
    <xf numFmtId="0" fontId="27" fillId="6" borderId="1" xfId="0" applyFont="1" applyFill="1" applyBorder="1" applyAlignment="1">
      <alignment horizontal="center"/>
    </xf>
    <xf numFmtId="0" fontId="26" fillId="0" borderId="1" xfId="0" applyFont="1" applyBorder="1" applyAlignment="1">
      <alignment horizontal="left"/>
    </xf>
    <xf numFmtId="164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6" fillId="10" borderId="1" xfId="0" applyFont="1" applyFill="1" applyBorder="1" applyAlignment="1">
      <alignment horizontal="left"/>
    </xf>
    <xf numFmtId="164" fontId="14" fillId="10" borderId="1" xfId="0" applyNumberFormat="1" applyFont="1" applyFill="1" applyBorder="1" applyAlignment="1">
      <alignment horizontal="center"/>
    </xf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3" fillId="9" borderId="1" xfId="0" applyFont="1" applyFill="1" applyBorder="1" applyAlignment="1">
      <alignment horizontal="left"/>
    </xf>
    <xf numFmtId="0" fontId="7" fillId="9" borderId="14" xfId="0" applyFont="1" applyFill="1" applyBorder="1"/>
    <xf numFmtId="0" fontId="7" fillId="9" borderId="15" xfId="0" applyFont="1" applyFill="1" applyBorder="1"/>
    <xf numFmtId="0" fontId="3" fillId="9" borderId="4" xfId="0" applyFont="1" applyFill="1" applyBorder="1" applyAlignment="1">
      <alignment horizontal="right"/>
    </xf>
    <xf numFmtId="0" fontId="7" fillId="9" borderId="1" xfId="0" applyFont="1" applyFill="1" applyBorder="1" applyAlignment="1">
      <alignment horizontal="left"/>
    </xf>
    <xf numFmtId="0" fontId="7" fillId="9" borderId="1" xfId="0" applyFont="1" applyFill="1" applyBorder="1" applyAlignment="1">
      <alignment horizontal="right"/>
    </xf>
    <xf numFmtId="0" fontId="7" fillId="6" borderId="4" xfId="0" applyFont="1" applyFill="1" applyBorder="1" applyAlignment="1">
      <alignment horizontal="center"/>
    </xf>
    <xf numFmtId="0" fontId="19" fillId="9" borderId="1" xfId="0" applyFont="1" applyFill="1" applyBorder="1" applyAlignment="1">
      <alignment horizontal="left"/>
    </xf>
    <xf numFmtId="0" fontId="7" fillId="9" borderId="18" xfId="0" applyFont="1" applyFill="1" applyBorder="1" applyAlignment="1">
      <alignment horizontal="center"/>
    </xf>
    <xf numFmtId="0" fontId="30" fillId="9" borderId="4" xfId="0" applyFont="1" applyFill="1" applyBorder="1"/>
    <xf numFmtId="0" fontId="7" fillId="0" borderId="1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0" fontId="7" fillId="6" borderId="1" xfId="0" applyFont="1" applyFill="1" applyBorder="1" applyAlignment="1">
      <alignment horizontal="center"/>
    </xf>
    <xf numFmtId="164" fontId="3" fillId="0" borderId="0" xfId="0" applyNumberFormat="1" applyFont="1" applyAlignment="1">
      <alignment horizontal="left"/>
    </xf>
    <xf numFmtId="0" fontId="31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7" fillId="0" borderId="20" xfId="0" applyNumberFormat="1" applyFont="1" applyBorder="1" applyAlignment="1">
      <alignment horizontal="center"/>
    </xf>
    <xf numFmtId="0" fontId="33" fillId="0" borderId="22" xfId="0" applyFont="1" applyBorder="1" applyAlignment="1">
      <alignment wrapText="1"/>
    </xf>
    <xf numFmtId="0" fontId="7" fillId="9" borderId="23" xfId="0" applyFont="1" applyFill="1" applyBorder="1"/>
    <xf numFmtId="1" fontId="7" fillId="9" borderId="24" xfId="0" applyNumberFormat="1" applyFont="1" applyFill="1" applyBorder="1"/>
    <xf numFmtId="1" fontId="3" fillId="0" borderId="0" xfId="0" applyNumberFormat="1" applyFont="1"/>
    <xf numFmtId="1" fontId="7" fillId="0" borderId="0" xfId="0" applyNumberFormat="1" applyFont="1"/>
    <xf numFmtId="0" fontId="34" fillId="0" borderId="0" xfId="0" applyFont="1"/>
    <xf numFmtId="0" fontId="7" fillId="9" borderId="24" xfId="0" applyFont="1" applyFill="1" applyBorder="1"/>
    <xf numFmtId="0" fontId="3" fillId="12" borderId="1" xfId="0" applyFont="1" applyFill="1" applyBorder="1" applyAlignment="1">
      <alignment horizontal="left"/>
    </xf>
    <xf numFmtId="0" fontId="3" fillId="12" borderId="1" xfId="0" applyFont="1" applyFill="1" applyBorder="1"/>
    <xf numFmtId="0" fontId="3" fillId="13" borderId="1" xfId="0" applyFont="1" applyFill="1" applyBorder="1" applyAlignment="1">
      <alignment horizontal="left"/>
    </xf>
    <xf numFmtId="0" fontId="3" fillId="13" borderId="1" xfId="0" applyFont="1" applyFill="1" applyBorder="1"/>
    <xf numFmtId="0" fontId="16" fillId="9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17" fillId="0" borderId="1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6" fillId="9" borderId="4" xfId="0" applyFont="1" applyFill="1" applyBorder="1"/>
    <xf numFmtId="0" fontId="3" fillId="14" borderId="1" xfId="0" applyFont="1" applyFill="1" applyBorder="1" applyAlignment="1">
      <alignment horizontal="left"/>
    </xf>
    <xf numFmtId="0" fontId="3" fillId="14" borderId="1" xfId="0" applyFont="1" applyFill="1" applyBorder="1"/>
    <xf numFmtId="0" fontId="35" fillId="0" borderId="1" xfId="0" applyFont="1" applyBorder="1" applyAlignment="1">
      <alignment horizontal="left"/>
    </xf>
    <xf numFmtId="0" fontId="22" fillId="0" borderId="1" xfId="0" applyFont="1" applyBorder="1" applyAlignment="1">
      <alignment horizontal="center"/>
    </xf>
    <xf numFmtId="0" fontId="3" fillId="14" borderId="1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35" fillId="10" borderId="1" xfId="0" applyFont="1" applyFill="1" applyBorder="1" applyAlignment="1">
      <alignment horizontal="left"/>
    </xf>
    <xf numFmtId="0" fontId="7" fillId="15" borderId="1" xfId="0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3" fillId="15" borderId="1" xfId="0" applyFont="1" applyFill="1" applyBorder="1"/>
    <xf numFmtId="0" fontId="35" fillId="15" borderId="11" xfId="0" applyFont="1" applyFill="1" applyBorder="1" applyAlignment="1">
      <alignment horizontal="right"/>
    </xf>
    <xf numFmtId="0" fontId="3" fillId="15" borderId="4" xfId="0" applyFont="1" applyFill="1" applyBorder="1"/>
    <xf numFmtId="0" fontId="22" fillId="9" borderId="1" xfId="0" applyFont="1" applyFill="1" applyBorder="1" applyAlignment="1">
      <alignment horizontal="center"/>
    </xf>
    <xf numFmtId="0" fontId="22" fillId="14" borderId="1" xfId="0" applyFont="1" applyFill="1" applyBorder="1" applyAlignment="1">
      <alignment horizontal="left"/>
    </xf>
    <xf numFmtId="0" fontId="35" fillId="14" borderId="1" xfId="0" applyFont="1" applyFill="1" applyBorder="1" applyAlignment="1">
      <alignment horizontal="left"/>
    </xf>
    <xf numFmtId="0" fontId="25" fillId="9" borderId="1" xfId="0" applyFont="1" applyFill="1" applyBorder="1" applyAlignment="1">
      <alignment horizontal="center"/>
    </xf>
    <xf numFmtId="0" fontId="3" fillId="15" borderId="11" xfId="0" applyFont="1" applyFill="1" applyBorder="1" applyAlignment="1">
      <alignment horizontal="right"/>
    </xf>
    <xf numFmtId="0" fontId="7" fillId="15" borderId="4" xfId="0" applyFont="1" applyFill="1" applyBorder="1"/>
    <xf numFmtId="0" fontId="3" fillId="10" borderId="12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3" fillId="9" borderId="4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26" fillId="14" borderId="1" xfId="0" applyFont="1" applyFill="1" applyBorder="1" applyAlignment="1">
      <alignment horizontal="left"/>
    </xf>
    <xf numFmtId="164" fontId="14" fillId="14" borderId="1" xfId="0" applyNumberFormat="1" applyFont="1" applyFill="1" applyBorder="1" applyAlignment="1">
      <alignment horizontal="center"/>
    </xf>
    <xf numFmtId="0" fontId="14" fillId="14" borderId="1" xfId="0" applyFont="1" applyFill="1" applyBorder="1" applyAlignment="1">
      <alignment horizontal="center"/>
    </xf>
    <xf numFmtId="0" fontId="3" fillId="14" borderId="12" xfId="0" applyFont="1" applyFill="1" applyBorder="1" applyAlignment="1">
      <alignment horizontal="center"/>
    </xf>
    <xf numFmtId="0" fontId="3" fillId="16" borderId="1" xfId="0" applyFont="1" applyFill="1" applyBorder="1" applyAlignment="1">
      <alignment horizontal="center"/>
    </xf>
    <xf numFmtId="0" fontId="3" fillId="17" borderId="1" xfId="0" applyFont="1" applyFill="1" applyBorder="1" applyAlignment="1">
      <alignment horizontal="center"/>
    </xf>
    <xf numFmtId="0" fontId="14" fillId="15" borderId="1" xfId="0" applyFont="1" applyFill="1" applyBorder="1" applyAlignment="1">
      <alignment horizontal="center"/>
    </xf>
    <xf numFmtId="0" fontId="3" fillId="14" borderId="11" xfId="0" applyFont="1" applyFill="1" applyBorder="1" applyAlignment="1">
      <alignment horizontal="center"/>
    </xf>
    <xf numFmtId="0" fontId="3" fillId="15" borderId="12" xfId="0" applyFont="1" applyFill="1" applyBorder="1" applyAlignment="1">
      <alignment horizontal="center"/>
    </xf>
    <xf numFmtId="47" fontId="35" fillId="0" borderId="1" xfId="0" applyNumberFormat="1" applyFont="1" applyBorder="1" applyAlignment="1">
      <alignment horizontal="left"/>
    </xf>
    <xf numFmtId="0" fontId="7" fillId="10" borderId="17" xfId="0" applyFont="1" applyFill="1" applyBorder="1"/>
    <xf numFmtId="47" fontId="3" fillId="0" borderId="12" xfId="0" applyNumberFormat="1" applyFont="1" applyBorder="1" applyAlignment="1">
      <alignment horizontal="right"/>
    </xf>
    <xf numFmtId="0" fontId="14" fillId="18" borderId="1" xfId="0" applyFont="1" applyFill="1" applyBorder="1" applyAlignment="1">
      <alignment horizontal="center"/>
    </xf>
    <xf numFmtId="0" fontId="3" fillId="18" borderId="1" xfId="0" applyFont="1" applyFill="1" applyBorder="1" applyAlignment="1">
      <alignment horizontal="center"/>
    </xf>
    <xf numFmtId="0" fontId="3" fillId="18" borderId="1" xfId="0" applyFont="1" applyFill="1" applyBorder="1"/>
    <xf numFmtId="0" fontId="3" fillId="18" borderId="12" xfId="0" applyFont="1" applyFill="1" applyBorder="1" applyAlignment="1">
      <alignment horizontal="center"/>
    </xf>
    <xf numFmtId="0" fontId="3" fillId="0" borderId="4" xfId="0" applyFont="1" applyBorder="1"/>
    <xf numFmtId="0" fontId="19" fillId="0" borderId="4" xfId="0" applyFont="1" applyBorder="1"/>
    <xf numFmtId="0" fontId="35" fillId="0" borderId="1" xfId="0" applyFont="1" applyBorder="1"/>
    <xf numFmtId="0" fontId="3" fillId="0" borderId="11" xfId="0" applyFont="1" applyBorder="1" applyAlignment="1">
      <alignment horizontal="right"/>
    </xf>
    <xf numFmtId="0" fontId="21" fillId="0" borderId="4" xfId="0" applyFont="1" applyBorder="1" applyAlignment="1">
      <alignment horizontal="center"/>
    </xf>
    <xf numFmtId="0" fontId="19" fillId="0" borderId="0" xfId="0" applyFont="1"/>
    <xf numFmtId="0" fontId="3" fillId="0" borderId="17" xfId="0" applyFont="1" applyBorder="1"/>
    <xf numFmtId="0" fontId="19" fillId="0" borderId="17" xfId="0" applyFont="1" applyBorder="1"/>
    <xf numFmtId="0" fontId="21" fillId="0" borderId="17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" fillId="0" borderId="0" xfId="0" applyFont="1"/>
    <xf numFmtId="0" fontId="7" fillId="0" borderId="4" xfId="0" applyFont="1" applyBorder="1"/>
    <xf numFmtId="0" fontId="35" fillId="0" borderId="11" xfId="0" applyFont="1" applyBorder="1" applyAlignment="1">
      <alignment horizontal="right"/>
    </xf>
    <xf numFmtId="0" fontId="35" fillId="0" borderId="12" xfId="0" applyFont="1" applyBorder="1" applyAlignment="1">
      <alignment horizontal="right"/>
    </xf>
    <xf numFmtId="0" fontId="35" fillId="0" borderId="1" xfId="0" applyFont="1" applyBorder="1" applyAlignment="1">
      <alignment horizontal="center"/>
    </xf>
    <xf numFmtId="47" fontId="35" fillId="0" borderId="11" xfId="0" applyNumberFormat="1" applyFont="1" applyBorder="1" applyAlignment="1">
      <alignment horizontal="right"/>
    </xf>
    <xf numFmtId="1" fontId="7" fillId="19" borderId="24" xfId="0" applyNumberFormat="1" applyFont="1" applyFill="1" applyBorder="1"/>
    <xf numFmtId="1" fontId="7" fillId="20" borderId="24" xfId="0" applyNumberFormat="1" applyFont="1" applyFill="1" applyBorder="1"/>
    <xf numFmtId="1" fontId="7" fillId="21" borderId="24" xfId="0" applyNumberFormat="1" applyFont="1" applyFill="1" applyBorder="1"/>
    <xf numFmtId="1" fontId="7" fillId="22" borderId="24" xfId="0" applyNumberFormat="1" applyFont="1" applyFill="1" applyBorder="1"/>
    <xf numFmtId="1" fontId="7" fillId="0" borderId="24" xfId="0" applyNumberFormat="1" applyFont="1" applyBorder="1"/>
    <xf numFmtId="0" fontId="7" fillId="23" borderId="24" xfId="0" applyFont="1" applyFill="1" applyBorder="1"/>
    <xf numFmtId="0" fontId="7" fillId="20" borderId="24" xfId="0" applyFont="1" applyFill="1" applyBorder="1"/>
    <xf numFmtId="0" fontId="7" fillId="21" borderId="24" xfId="0" applyFont="1" applyFill="1" applyBorder="1"/>
    <xf numFmtId="0" fontId="7" fillId="24" borderId="24" xfId="0" applyFont="1" applyFill="1" applyBorder="1"/>
    <xf numFmtId="0" fontId="7" fillId="6" borderId="16" xfId="0" applyFont="1" applyFill="1" applyBorder="1" applyAlignment="1">
      <alignment horizontal="center"/>
    </xf>
    <xf numFmtId="0" fontId="29" fillId="0" borderId="17" xfId="0" applyFont="1" applyBorder="1"/>
    <xf numFmtId="0" fontId="7" fillId="6" borderId="12" xfId="0" applyFont="1" applyFill="1" applyBorder="1" applyAlignment="1">
      <alignment horizontal="center"/>
    </xf>
    <xf numFmtId="0" fontId="29" fillId="0" borderId="19" xfId="0" applyFont="1" applyBorder="1" applyAlignment="1">
      <alignment horizontal="center"/>
    </xf>
    <xf numFmtId="0" fontId="32" fillId="0" borderId="21" xfId="0" applyFont="1" applyBorder="1" applyAlignment="1">
      <alignment horizontal="center"/>
    </xf>
    <xf numFmtId="0" fontId="29" fillId="0" borderId="2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393" workbookViewId="0">
      <selection activeCell="A402" sqref="A402:XFD402"/>
    </sheetView>
  </sheetViews>
  <sheetFormatPr defaultColWidth="14.42578125" defaultRowHeight="15" customHeight="1" x14ac:dyDescent="0.25"/>
  <cols>
    <col min="1" max="1" width="9.140625" customWidth="1"/>
    <col min="2" max="2" width="23" customWidth="1"/>
    <col min="3" max="3" width="8" customWidth="1"/>
    <col min="4" max="4" width="9.140625" customWidth="1"/>
    <col min="5" max="5" width="8.140625" customWidth="1"/>
    <col min="6" max="6" width="9.140625" customWidth="1"/>
    <col min="7" max="7" width="23.85546875" customWidth="1"/>
    <col min="8" max="8" width="23.7109375" customWidth="1"/>
    <col min="9" max="9" width="30.140625" customWidth="1"/>
    <col min="10" max="10" width="10.28515625" customWidth="1"/>
    <col min="11" max="11" width="10.28515625" hidden="1" customWidth="1"/>
    <col min="12" max="26" width="9.140625" customWidth="1"/>
  </cols>
  <sheetData>
    <row r="1" spans="1:26" ht="12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  <c r="I1" s="3" t="s">
        <v>7</v>
      </c>
      <c r="J1" s="4" t="s">
        <v>8</v>
      </c>
      <c r="K1" s="5"/>
      <c r="L1" s="6"/>
      <c r="M1" s="7"/>
      <c r="N1" s="8">
        <v>1</v>
      </c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2.75" customHeight="1" x14ac:dyDescent="0.25">
      <c r="A2" s="9">
        <v>140</v>
      </c>
      <c r="B2" s="10" t="s">
        <v>9</v>
      </c>
      <c r="C2" s="11">
        <v>0</v>
      </c>
      <c r="D2" s="12" t="s">
        <v>10</v>
      </c>
      <c r="E2" s="12" t="s">
        <v>11</v>
      </c>
      <c r="F2" s="12" t="s">
        <v>12</v>
      </c>
      <c r="G2" s="12" t="s">
        <v>13</v>
      </c>
      <c r="H2" s="13"/>
      <c r="I2" s="14" t="s">
        <v>14</v>
      </c>
      <c r="J2" s="15" t="s">
        <v>15</v>
      </c>
      <c r="K2" s="5"/>
      <c r="L2" s="6"/>
      <c r="M2" s="7"/>
      <c r="N2" s="8">
        <v>2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" customHeight="1" x14ac:dyDescent="0.25">
      <c r="A3" s="9">
        <v>141</v>
      </c>
      <c r="B3" s="10" t="s">
        <v>16</v>
      </c>
      <c r="C3" s="11">
        <v>0</v>
      </c>
      <c r="D3" s="12" t="s">
        <v>10</v>
      </c>
      <c r="E3" s="12" t="s">
        <v>11</v>
      </c>
      <c r="F3" s="12" t="s">
        <v>12</v>
      </c>
      <c r="G3" s="12" t="s">
        <v>13</v>
      </c>
      <c r="H3" s="13"/>
      <c r="I3" s="14" t="s">
        <v>17</v>
      </c>
      <c r="J3" s="15" t="s">
        <v>18</v>
      </c>
      <c r="K3" s="5"/>
      <c r="L3" s="6"/>
      <c r="M3" s="7"/>
      <c r="N3" s="8">
        <v>3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3.5" customHeight="1" x14ac:dyDescent="0.25">
      <c r="A4" s="9">
        <v>142</v>
      </c>
      <c r="B4" s="10" t="s">
        <v>19</v>
      </c>
      <c r="C4" s="12">
        <v>1</v>
      </c>
      <c r="D4" s="12" t="s">
        <v>10</v>
      </c>
      <c r="E4" s="12" t="s">
        <v>11</v>
      </c>
      <c r="F4" s="12" t="s">
        <v>12</v>
      </c>
      <c r="G4" s="12" t="s">
        <v>13</v>
      </c>
      <c r="H4" s="13"/>
      <c r="I4" s="14" t="s">
        <v>20</v>
      </c>
      <c r="J4" s="15" t="s">
        <v>21</v>
      </c>
      <c r="K4" s="5"/>
      <c r="L4" s="6"/>
      <c r="M4" s="7"/>
      <c r="N4" s="8">
        <v>4</v>
      </c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3.5" customHeight="1" x14ac:dyDescent="0.25">
      <c r="A5" s="9">
        <v>143</v>
      </c>
      <c r="B5" s="10" t="s">
        <v>22</v>
      </c>
      <c r="C5" s="12">
        <v>1</v>
      </c>
      <c r="D5" s="12" t="s">
        <v>10</v>
      </c>
      <c r="E5" s="12" t="s">
        <v>11</v>
      </c>
      <c r="F5" s="12" t="s">
        <v>12</v>
      </c>
      <c r="G5" s="12" t="s">
        <v>13</v>
      </c>
      <c r="H5" s="13"/>
      <c r="I5" s="14" t="s">
        <v>23</v>
      </c>
      <c r="J5" s="15" t="s">
        <v>24</v>
      </c>
      <c r="K5" s="5"/>
      <c r="L5" s="6"/>
      <c r="M5" s="7"/>
      <c r="N5" s="8">
        <v>5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3.5" customHeight="1" x14ac:dyDescent="0.25">
      <c r="A6" s="9">
        <v>144</v>
      </c>
      <c r="B6" s="10" t="s">
        <v>25</v>
      </c>
      <c r="C6" s="12">
        <v>3</v>
      </c>
      <c r="D6" s="12" t="s">
        <v>10</v>
      </c>
      <c r="E6" s="12" t="s">
        <v>11</v>
      </c>
      <c r="F6" s="12" t="s">
        <v>12</v>
      </c>
      <c r="G6" s="12" t="s">
        <v>13</v>
      </c>
      <c r="H6" s="13"/>
      <c r="I6" s="14" t="s">
        <v>26</v>
      </c>
      <c r="J6" s="15" t="s">
        <v>27</v>
      </c>
      <c r="K6" s="5"/>
      <c r="L6" s="6"/>
      <c r="M6" s="7"/>
      <c r="N6" s="8">
        <v>6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" customHeight="1" x14ac:dyDescent="0.25">
      <c r="A7" s="9">
        <v>145</v>
      </c>
      <c r="B7" s="10" t="s">
        <v>28</v>
      </c>
      <c r="C7" s="11">
        <v>3</v>
      </c>
      <c r="D7" s="12" t="s">
        <v>10</v>
      </c>
      <c r="E7" s="12" t="s">
        <v>11</v>
      </c>
      <c r="F7" s="12" t="s">
        <v>12</v>
      </c>
      <c r="G7" s="12" t="s">
        <v>13</v>
      </c>
      <c r="H7" s="13"/>
      <c r="I7" s="14" t="s">
        <v>29</v>
      </c>
      <c r="J7" s="15" t="s">
        <v>30</v>
      </c>
      <c r="K7" s="6"/>
      <c r="L7" s="6"/>
      <c r="M7" s="8"/>
      <c r="N7" s="8">
        <v>7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" customHeight="1" x14ac:dyDescent="0.25">
      <c r="A8" s="9">
        <v>146</v>
      </c>
      <c r="B8" s="10" t="s">
        <v>31</v>
      </c>
      <c r="C8" s="11">
        <v>3</v>
      </c>
      <c r="D8" s="12" t="s">
        <v>10</v>
      </c>
      <c r="E8" s="12" t="s">
        <v>11</v>
      </c>
      <c r="F8" s="12" t="s">
        <v>12</v>
      </c>
      <c r="G8" s="12" t="s">
        <v>13</v>
      </c>
      <c r="H8" s="13"/>
      <c r="I8" s="14" t="s">
        <v>32</v>
      </c>
      <c r="J8" s="15" t="s">
        <v>33</v>
      </c>
      <c r="K8" s="5"/>
      <c r="L8" s="6"/>
      <c r="M8" s="7"/>
      <c r="N8" s="8">
        <v>8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 customHeight="1" x14ac:dyDescent="0.25">
      <c r="A9" s="9">
        <v>147</v>
      </c>
      <c r="B9" s="10" t="s">
        <v>34</v>
      </c>
      <c r="C9" s="11">
        <v>3</v>
      </c>
      <c r="D9" s="12" t="s">
        <v>10</v>
      </c>
      <c r="E9" s="12" t="s">
        <v>11</v>
      </c>
      <c r="F9" s="12" t="s">
        <v>12</v>
      </c>
      <c r="G9" s="12" t="s">
        <v>13</v>
      </c>
      <c r="H9" s="13"/>
      <c r="I9" s="14" t="s">
        <v>35</v>
      </c>
      <c r="J9" s="15" t="s">
        <v>36</v>
      </c>
      <c r="K9" s="5"/>
      <c r="L9" s="6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3.5" customHeight="1" x14ac:dyDescent="0.25">
      <c r="A10" s="9">
        <v>148</v>
      </c>
      <c r="B10" s="10" t="s">
        <v>37</v>
      </c>
      <c r="C10" s="12">
        <v>4</v>
      </c>
      <c r="D10" s="12" t="s">
        <v>10</v>
      </c>
      <c r="E10" s="12" t="s">
        <v>11</v>
      </c>
      <c r="F10" s="12" t="s">
        <v>12</v>
      </c>
      <c r="G10" s="12" t="s">
        <v>13</v>
      </c>
      <c r="H10" s="13"/>
      <c r="I10" s="14" t="s">
        <v>38</v>
      </c>
      <c r="J10" s="15" t="s">
        <v>39</v>
      </c>
      <c r="K10" s="5"/>
      <c r="L10" s="6"/>
      <c r="M10" s="7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" customHeight="1" x14ac:dyDescent="0.25">
      <c r="A11" s="9">
        <v>149</v>
      </c>
      <c r="B11" s="10" t="s">
        <v>40</v>
      </c>
      <c r="C11" s="12">
        <v>4</v>
      </c>
      <c r="D11" s="12" t="s">
        <v>10</v>
      </c>
      <c r="E11" s="12" t="s">
        <v>11</v>
      </c>
      <c r="F11" s="12" t="s">
        <v>12</v>
      </c>
      <c r="G11" s="12" t="s">
        <v>13</v>
      </c>
      <c r="H11" s="13"/>
      <c r="I11" s="14" t="s">
        <v>41</v>
      </c>
      <c r="J11" s="15" t="s">
        <v>42</v>
      </c>
      <c r="K11" s="5"/>
      <c r="L11" s="6"/>
      <c r="M11" s="7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" customHeight="1" x14ac:dyDescent="0.25">
      <c r="A12" s="9">
        <v>150</v>
      </c>
      <c r="B12" s="10" t="s">
        <v>43</v>
      </c>
      <c r="C12" s="12">
        <v>4</v>
      </c>
      <c r="D12" s="12" t="s">
        <v>10</v>
      </c>
      <c r="E12" s="12" t="s">
        <v>11</v>
      </c>
      <c r="F12" s="12" t="s">
        <v>12</v>
      </c>
      <c r="G12" s="12" t="s">
        <v>13</v>
      </c>
      <c r="H12" s="13"/>
      <c r="I12" s="16" t="s">
        <v>44</v>
      </c>
      <c r="J12" s="17" t="s">
        <v>45</v>
      </c>
      <c r="K12" s="5"/>
      <c r="L12" s="6"/>
      <c r="M12" s="7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3.5" customHeight="1" x14ac:dyDescent="0.25">
      <c r="A13" s="9">
        <v>151</v>
      </c>
      <c r="B13" s="10" t="s">
        <v>46</v>
      </c>
      <c r="C13" s="12">
        <v>4</v>
      </c>
      <c r="D13" s="12" t="s">
        <v>10</v>
      </c>
      <c r="E13" s="12" t="s">
        <v>11</v>
      </c>
      <c r="F13" s="12" t="s">
        <v>12</v>
      </c>
      <c r="G13" s="12" t="s">
        <v>13</v>
      </c>
      <c r="H13" s="13"/>
      <c r="I13" s="14" t="s">
        <v>47</v>
      </c>
      <c r="J13" s="15" t="s">
        <v>48</v>
      </c>
      <c r="K13" s="5"/>
      <c r="L13" s="6"/>
      <c r="M13" s="7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3.5" customHeight="1" x14ac:dyDescent="0.25">
      <c r="A14" s="9">
        <v>152</v>
      </c>
      <c r="B14" s="10" t="s">
        <v>49</v>
      </c>
      <c r="C14" s="12">
        <v>0</v>
      </c>
      <c r="D14" s="12" t="s">
        <v>10</v>
      </c>
      <c r="E14" s="12" t="s">
        <v>50</v>
      </c>
      <c r="F14" s="12" t="s">
        <v>12</v>
      </c>
      <c r="G14" s="12" t="s">
        <v>51</v>
      </c>
      <c r="H14" s="13"/>
      <c r="I14" s="14" t="s">
        <v>52</v>
      </c>
      <c r="J14" s="15" t="s">
        <v>53</v>
      </c>
      <c r="K14" s="5"/>
      <c r="L14" s="6"/>
      <c r="M14" s="7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3.5" customHeight="1" x14ac:dyDescent="0.25">
      <c r="A15" s="9">
        <v>153</v>
      </c>
      <c r="B15" s="10" t="s">
        <v>54</v>
      </c>
      <c r="C15" s="12">
        <v>1</v>
      </c>
      <c r="D15" s="12" t="s">
        <v>10</v>
      </c>
      <c r="E15" s="12" t="s">
        <v>50</v>
      </c>
      <c r="F15" s="12" t="s">
        <v>12</v>
      </c>
      <c r="G15" s="12" t="s">
        <v>51</v>
      </c>
      <c r="H15" s="13"/>
      <c r="I15" s="16" t="s">
        <v>55</v>
      </c>
      <c r="J15" s="15" t="s">
        <v>56</v>
      </c>
      <c r="K15" s="5"/>
      <c r="L15" s="6"/>
      <c r="M15" s="7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3.5" customHeight="1" x14ac:dyDescent="0.25">
      <c r="A16" s="9">
        <v>154</v>
      </c>
      <c r="B16" s="10" t="s">
        <v>57</v>
      </c>
      <c r="C16" s="11">
        <v>1</v>
      </c>
      <c r="D16" s="12" t="s">
        <v>10</v>
      </c>
      <c r="E16" s="12" t="s">
        <v>50</v>
      </c>
      <c r="F16" s="12" t="s">
        <v>12</v>
      </c>
      <c r="G16" s="12" t="s">
        <v>51</v>
      </c>
      <c r="H16" s="13"/>
      <c r="I16" s="14" t="s">
        <v>58</v>
      </c>
      <c r="J16" s="15" t="s">
        <v>59</v>
      </c>
      <c r="K16" s="6"/>
      <c r="L16" s="6"/>
      <c r="M16" s="7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3.5" customHeight="1" x14ac:dyDescent="0.25">
      <c r="A17" s="9">
        <v>155</v>
      </c>
      <c r="B17" s="10" t="s">
        <v>60</v>
      </c>
      <c r="C17" s="12">
        <v>1</v>
      </c>
      <c r="D17" s="12" t="s">
        <v>10</v>
      </c>
      <c r="E17" s="12" t="s">
        <v>50</v>
      </c>
      <c r="F17" s="12" t="s">
        <v>12</v>
      </c>
      <c r="G17" s="12" t="s">
        <v>51</v>
      </c>
      <c r="H17" s="13"/>
      <c r="I17" s="14" t="s">
        <v>61</v>
      </c>
      <c r="J17" s="15" t="s">
        <v>62</v>
      </c>
      <c r="K17" s="5"/>
      <c r="L17" s="6"/>
      <c r="M17" s="7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5" customHeight="1" x14ac:dyDescent="0.25">
      <c r="A18" s="9">
        <v>156</v>
      </c>
      <c r="B18" s="10" t="s">
        <v>63</v>
      </c>
      <c r="C18" s="12">
        <v>2</v>
      </c>
      <c r="D18" s="12" t="s">
        <v>10</v>
      </c>
      <c r="E18" s="12" t="s">
        <v>50</v>
      </c>
      <c r="F18" s="12" t="s">
        <v>12</v>
      </c>
      <c r="G18" s="12" t="s">
        <v>51</v>
      </c>
      <c r="H18" s="13"/>
      <c r="I18" s="14" t="s">
        <v>64</v>
      </c>
      <c r="J18" s="15" t="s">
        <v>65</v>
      </c>
      <c r="K18" s="5"/>
      <c r="L18" s="6"/>
      <c r="M18" s="7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3.5" customHeight="1" x14ac:dyDescent="0.25">
      <c r="A19" s="9">
        <v>157</v>
      </c>
      <c r="B19" s="10" t="s">
        <v>66</v>
      </c>
      <c r="C19" s="11">
        <v>3</v>
      </c>
      <c r="D19" s="12" t="s">
        <v>10</v>
      </c>
      <c r="E19" s="12" t="s">
        <v>50</v>
      </c>
      <c r="F19" s="12" t="s">
        <v>12</v>
      </c>
      <c r="G19" s="12" t="s">
        <v>51</v>
      </c>
      <c r="H19" s="13"/>
      <c r="I19" s="14" t="s">
        <v>67</v>
      </c>
      <c r="J19" s="15" t="s">
        <v>10</v>
      </c>
      <c r="K19" s="5"/>
      <c r="L19" s="6"/>
      <c r="M19" s="7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5" customHeight="1" x14ac:dyDescent="0.25">
      <c r="A20" s="9">
        <v>158</v>
      </c>
      <c r="B20" s="10" t="s">
        <v>68</v>
      </c>
      <c r="C20" s="12">
        <v>4</v>
      </c>
      <c r="D20" s="12" t="s">
        <v>10</v>
      </c>
      <c r="E20" s="12" t="s">
        <v>50</v>
      </c>
      <c r="F20" s="12" t="s">
        <v>12</v>
      </c>
      <c r="G20" s="12" t="s">
        <v>51</v>
      </c>
      <c r="H20" s="13"/>
      <c r="I20" s="14" t="s">
        <v>69</v>
      </c>
      <c r="J20" s="15" t="s">
        <v>70</v>
      </c>
      <c r="K20" s="5"/>
      <c r="L20" s="6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" customHeight="1" x14ac:dyDescent="0.25">
      <c r="A21" s="9">
        <v>159</v>
      </c>
      <c r="B21" s="10" t="s">
        <v>71</v>
      </c>
      <c r="C21" s="12">
        <v>4</v>
      </c>
      <c r="D21" s="12" t="s">
        <v>10</v>
      </c>
      <c r="E21" s="12" t="s">
        <v>50</v>
      </c>
      <c r="F21" s="12" t="s">
        <v>12</v>
      </c>
      <c r="G21" s="12" t="s">
        <v>51</v>
      </c>
      <c r="H21" s="13"/>
      <c r="I21" s="14" t="s">
        <v>72</v>
      </c>
      <c r="J21" s="15" t="s">
        <v>73</v>
      </c>
      <c r="K21" s="6"/>
      <c r="L21" s="6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" customHeight="1" x14ac:dyDescent="0.25">
      <c r="A22" s="9">
        <v>160</v>
      </c>
      <c r="B22" s="10" t="s">
        <v>74</v>
      </c>
      <c r="C22" s="12">
        <v>4</v>
      </c>
      <c r="D22" s="12" t="s">
        <v>10</v>
      </c>
      <c r="E22" s="12" t="s">
        <v>50</v>
      </c>
      <c r="F22" s="12" t="s">
        <v>12</v>
      </c>
      <c r="G22" s="12" t="s">
        <v>51</v>
      </c>
      <c r="H22" s="13"/>
      <c r="I22" s="18" t="s">
        <v>75</v>
      </c>
      <c r="J22" s="17" t="s">
        <v>76</v>
      </c>
      <c r="K22" s="6"/>
      <c r="L22" s="6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" customHeight="1" x14ac:dyDescent="0.25">
      <c r="A23" s="9">
        <v>161</v>
      </c>
      <c r="B23" s="10" t="s">
        <v>77</v>
      </c>
      <c r="C23" s="12">
        <v>4</v>
      </c>
      <c r="D23" s="12" t="s">
        <v>10</v>
      </c>
      <c r="E23" s="12" t="s">
        <v>50</v>
      </c>
      <c r="F23" s="12" t="s">
        <v>12</v>
      </c>
      <c r="G23" s="12" t="s">
        <v>51</v>
      </c>
      <c r="H23" s="13"/>
      <c r="I23" s="14" t="s">
        <v>78</v>
      </c>
      <c r="J23" s="15" t="s">
        <v>79</v>
      </c>
      <c r="K23" s="6"/>
      <c r="L23" s="6"/>
      <c r="M23" s="7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" customHeight="1" x14ac:dyDescent="0.25">
      <c r="A24" s="9">
        <v>162</v>
      </c>
      <c r="B24" s="10" t="s">
        <v>80</v>
      </c>
      <c r="C24" s="11">
        <v>4</v>
      </c>
      <c r="D24" s="12" t="s">
        <v>10</v>
      </c>
      <c r="E24" s="12" t="s">
        <v>50</v>
      </c>
      <c r="F24" s="12" t="s">
        <v>12</v>
      </c>
      <c r="G24" s="12" t="s">
        <v>51</v>
      </c>
      <c r="H24" s="13"/>
      <c r="I24" s="14" t="s">
        <v>81</v>
      </c>
      <c r="J24" s="15" t="s">
        <v>82</v>
      </c>
      <c r="K24" s="6"/>
      <c r="L24" s="6"/>
      <c r="M24" s="7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" customHeight="1" x14ac:dyDescent="0.25">
      <c r="A25" s="9">
        <v>163</v>
      </c>
      <c r="B25" s="10" t="s">
        <v>83</v>
      </c>
      <c r="C25" s="12">
        <v>4</v>
      </c>
      <c r="D25" s="12" t="s">
        <v>10</v>
      </c>
      <c r="E25" s="12" t="s">
        <v>50</v>
      </c>
      <c r="F25" s="12" t="s">
        <v>12</v>
      </c>
      <c r="G25" s="12" t="s">
        <v>51</v>
      </c>
      <c r="H25" s="13"/>
      <c r="I25" s="2"/>
      <c r="J25" s="2"/>
      <c r="K25" s="2"/>
      <c r="L25" s="2"/>
      <c r="M25" s="7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3.5" customHeight="1" x14ac:dyDescent="0.25">
      <c r="A26" s="9">
        <v>164</v>
      </c>
      <c r="B26" s="10" t="s">
        <v>84</v>
      </c>
      <c r="C26" s="11">
        <v>4</v>
      </c>
      <c r="D26" s="12" t="s">
        <v>10</v>
      </c>
      <c r="E26" s="12" t="s">
        <v>50</v>
      </c>
      <c r="F26" s="12" t="s">
        <v>12</v>
      </c>
      <c r="G26" s="12" t="s">
        <v>51</v>
      </c>
      <c r="H26" s="13"/>
      <c r="I26" s="2"/>
      <c r="J26" s="2"/>
      <c r="K26" s="2"/>
      <c r="L26" s="2"/>
      <c r="M26" s="7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" customHeight="1" x14ac:dyDescent="0.25">
      <c r="A27" s="9">
        <v>165</v>
      </c>
      <c r="B27" s="10" t="s">
        <v>85</v>
      </c>
      <c r="C27" s="12">
        <v>5</v>
      </c>
      <c r="D27" s="12" t="s">
        <v>10</v>
      </c>
      <c r="E27" s="12" t="s">
        <v>11</v>
      </c>
      <c r="F27" s="12" t="s">
        <v>86</v>
      </c>
      <c r="G27" s="12" t="s">
        <v>87</v>
      </c>
      <c r="H27" s="13"/>
      <c r="I27" s="19"/>
      <c r="J27" s="20"/>
      <c r="K27" s="20"/>
      <c r="L27" s="21"/>
      <c r="M27" s="7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3.5" customHeight="1" x14ac:dyDescent="0.25">
      <c r="A28" s="9">
        <v>166</v>
      </c>
      <c r="B28" s="10" t="s">
        <v>88</v>
      </c>
      <c r="C28" s="12">
        <v>6</v>
      </c>
      <c r="D28" s="12" t="s">
        <v>10</v>
      </c>
      <c r="E28" s="12" t="s">
        <v>11</v>
      </c>
      <c r="F28" s="12" t="s">
        <v>86</v>
      </c>
      <c r="G28" s="12" t="s">
        <v>87</v>
      </c>
      <c r="H28" s="13"/>
      <c r="I28" s="2"/>
      <c r="J28" s="2"/>
      <c r="K28" s="2"/>
      <c r="L28" s="2"/>
      <c r="M28" s="7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" customHeight="1" x14ac:dyDescent="0.25">
      <c r="A29" s="9">
        <v>167</v>
      </c>
      <c r="B29" s="10" t="s">
        <v>89</v>
      </c>
      <c r="C29" s="12">
        <v>6</v>
      </c>
      <c r="D29" s="12" t="s">
        <v>10</v>
      </c>
      <c r="E29" s="12" t="s">
        <v>50</v>
      </c>
      <c r="F29" s="12" t="s">
        <v>86</v>
      </c>
      <c r="G29" s="12" t="s">
        <v>90</v>
      </c>
      <c r="H29" s="13"/>
      <c r="I29" s="2"/>
      <c r="J29" s="2"/>
      <c r="K29" s="2"/>
      <c r="L29" s="2"/>
      <c r="M29" s="7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3.5" customHeight="1" x14ac:dyDescent="0.25">
      <c r="A30" s="9">
        <v>168</v>
      </c>
      <c r="B30" s="10" t="s">
        <v>91</v>
      </c>
      <c r="C30" s="12">
        <v>8</v>
      </c>
      <c r="D30" s="12" t="s">
        <v>10</v>
      </c>
      <c r="E30" s="12" t="s">
        <v>11</v>
      </c>
      <c r="F30" s="12" t="s">
        <v>92</v>
      </c>
      <c r="G30" s="12" t="s">
        <v>93</v>
      </c>
      <c r="H30" s="13"/>
      <c r="I30" s="22"/>
      <c r="J30" s="23"/>
      <c r="K30" s="23"/>
      <c r="L30" s="24"/>
      <c r="M30" s="7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3.5" customHeight="1" x14ac:dyDescent="0.25">
      <c r="A31" s="9">
        <v>169</v>
      </c>
      <c r="B31" s="10" t="s">
        <v>94</v>
      </c>
      <c r="C31" s="12">
        <v>7</v>
      </c>
      <c r="D31" s="12" t="s">
        <v>10</v>
      </c>
      <c r="E31" s="12" t="s">
        <v>50</v>
      </c>
      <c r="F31" s="12" t="s">
        <v>92</v>
      </c>
      <c r="G31" s="12" t="s">
        <v>95</v>
      </c>
      <c r="H31" s="13"/>
      <c r="I31" s="2"/>
      <c r="J31" s="2"/>
      <c r="K31" s="2"/>
      <c r="L31" s="2"/>
      <c r="M31" s="7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3.5" customHeight="1" x14ac:dyDescent="0.25">
      <c r="A32" s="9">
        <v>170</v>
      </c>
      <c r="B32" s="10" t="s">
        <v>96</v>
      </c>
      <c r="C32" s="11">
        <v>8</v>
      </c>
      <c r="D32" s="12" t="s">
        <v>10</v>
      </c>
      <c r="E32" s="12" t="s">
        <v>50</v>
      </c>
      <c r="F32" s="12" t="s">
        <v>92</v>
      </c>
      <c r="G32" s="12" t="s">
        <v>95</v>
      </c>
      <c r="H32" s="13"/>
      <c r="I32" s="25"/>
      <c r="J32" s="25"/>
      <c r="K32" s="25"/>
      <c r="L32" s="25"/>
      <c r="M32" s="7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3.5" customHeight="1" x14ac:dyDescent="0.25">
      <c r="A33" s="9">
        <v>180</v>
      </c>
      <c r="B33" s="10" t="s">
        <v>97</v>
      </c>
      <c r="C33" s="12">
        <v>0</v>
      </c>
      <c r="D33" s="12" t="s">
        <v>65</v>
      </c>
      <c r="E33" s="12" t="s">
        <v>11</v>
      </c>
      <c r="F33" s="12" t="s">
        <v>12</v>
      </c>
      <c r="G33" s="12" t="s">
        <v>13</v>
      </c>
      <c r="H33" s="13"/>
      <c r="I33" s="2"/>
      <c r="J33" s="2"/>
      <c r="K33" s="2"/>
      <c r="L33" s="2"/>
      <c r="M33" s="7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3.5" customHeight="1" x14ac:dyDescent="0.25">
      <c r="A34" s="9">
        <v>181</v>
      </c>
      <c r="B34" s="10" t="s">
        <v>98</v>
      </c>
      <c r="C34" s="12">
        <v>0</v>
      </c>
      <c r="D34" s="12" t="s">
        <v>65</v>
      </c>
      <c r="E34" s="12" t="s">
        <v>50</v>
      </c>
      <c r="F34" s="12" t="s">
        <v>12</v>
      </c>
      <c r="G34" s="12" t="s">
        <v>51</v>
      </c>
      <c r="H34" s="13"/>
      <c r="I34" s="2"/>
      <c r="J34" s="2"/>
      <c r="K34" s="2"/>
      <c r="L34" s="2"/>
      <c r="M34" s="7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3.5" customHeight="1" x14ac:dyDescent="0.25">
      <c r="A35" s="9">
        <v>182</v>
      </c>
      <c r="B35" s="10" t="s">
        <v>99</v>
      </c>
      <c r="C35" s="12">
        <v>0</v>
      </c>
      <c r="D35" s="12" t="s">
        <v>65</v>
      </c>
      <c r="E35" s="12" t="s">
        <v>50</v>
      </c>
      <c r="F35" s="12" t="s">
        <v>12</v>
      </c>
      <c r="G35" s="12" t="s">
        <v>51</v>
      </c>
      <c r="H35" s="13"/>
      <c r="I35" s="26"/>
      <c r="J35" s="27"/>
      <c r="K35" s="27"/>
      <c r="L35" s="28"/>
      <c r="M35" s="29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3.5" customHeight="1" x14ac:dyDescent="0.25">
      <c r="A36" s="9">
        <v>183</v>
      </c>
      <c r="B36" s="10" t="s">
        <v>100</v>
      </c>
      <c r="C36" s="12">
        <v>0</v>
      </c>
      <c r="D36" s="12" t="s">
        <v>65</v>
      </c>
      <c r="E36" s="12" t="s">
        <v>11</v>
      </c>
      <c r="F36" s="12" t="s">
        <v>12</v>
      </c>
      <c r="G36" s="12" t="s">
        <v>13</v>
      </c>
      <c r="H36" s="13"/>
      <c r="I36" s="27"/>
      <c r="J36" s="27"/>
      <c r="K36" s="27"/>
      <c r="L36" s="27"/>
      <c r="M36" s="30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3.5" customHeight="1" x14ac:dyDescent="0.25">
      <c r="A37" s="9">
        <v>184</v>
      </c>
      <c r="B37" s="10" t="s">
        <v>101</v>
      </c>
      <c r="C37" s="12">
        <v>0</v>
      </c>
      <c r="D37" s="12" t="s">
        <v>65</v>
      </c>
      <c r="E37" s="12" t="s">
        <v>50</v>
      </c>
      <c r="F37" s="12" t="s">
        <v>12</v>
      </c>
      <c r="G37" s="12" t="s">
        <v>51</v>
      </c>
      <c r="H37" s="13"/>
      <c r="I37" s="31"/>
      <c r="J37" s="27"/>
      <c r="K37" s="27"/>
      <c r="L37" s="27"/>
      <c r="M37" s="32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3.5" customHeight="1" x14ac:dyDescent="0.25">
      <c r="A38" s="9">
        <v>185</v>
      </c>
      <c r="B38" s="10" t="s">
        <v>102</v>
      </c>
      <c r="C38" s="12">
        <v>0</v>
      </c>
      <c r="D38" s="12" t="s">
        <v>65</v>
      </c>
      <c r="E38" s="12" t="s">
        <v>11</v>
      </c>
      <c r="F38" s="12" t="s">
        <v>12</v>
      </c>
      <c r="G38" s="12" t="s">
        <v>13</v>
      </c>
      <c r="H38" s="13"/>
      <c r="I38" s="31"/>
      <c r="J38" s="27"/>
      <c r="K38" s="27"/>
      <c r="L38" s="27"/>
      <c r="M38" s="32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3.5" customHeight="1" x14ac:dyDescent="0.25">
      <c r="A39" s="9">
        <v>186</v>
      </c>
      <c r="B39" s="10" t="s">
        <v>103</v>
      </c>
      <c r="C39" s="12">
        <v>0</v>
      </c>
      <c r="D39" s="12" t="s">
        <v>65</v>
      </c>
      <c r="E39" s="12" t="s">
        <v>11</v>
      </c>
      <c r="F39" s="12" t="s">
        <v>12</v>
      </c>
      <c r="G39" s="12" t="s">
        <v>13</v>
      </c>
      <c r="H39" s="13"/>
      <c r="I39" s="31"/>
      <c r="J39" s="27"/>
      <c r="K39" s="27"/>
      <c r="L39" s="27"/>
      <c r="M39" s="32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3.5" customHeight="1" x14ac:dyDescent="0.25">
      <c r="A40" s="9">
        <v>187</v>
      </c>
      <c r="B40" s="10" t="s">
        <v>104</v>
      </c>
      <c r="C40" s="12">
        <v>0</v>
      </c>
      <c r="D40" s="12" t="s">
        <v>65</v>
      </c>
      <c r="E40" s="12" t="s">
        <v>11</v>
      </c>
      <c r="F40" s="12" t="s">
        <v>12</v>
      </c>
      <c r="G40" s="12" t="s">
        <v>13</v>
      </c>
      <c r="H40" s="13"/>
      <c r="I40" s="31"/>
      <c r="J40" s="27"/>
      <c r="K40" s="27"/>
      <c r="L40" s="27"/>
      <c r="M40" s="32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3.5" customHeight="1" x14ac:dyDescent="0.25">
      <c r="A41" s="9">
        <v>188</v>
      </c>
      <c r="B41" s="10" t="s">
        <v>105</v>
      </c>
      <c r="C41" s="12">
        <v>1</v>
      </c>
      <c r="D41" s="12" t="s">
        <v>65</v>
      </c>
      <c r="E41" s="12" t="s">
        <v>50</v>
      </c>
      <c r="F41" s="12" t="s">
        <v>12</v>
      </c>
      <c r="G41" s="12" t="s">
        <v>51</v>
      </c>
      <c r="H41" s="13"/>
      <c r="I41" s="31"/>
      <c r="J41" s="27"/>
      <c r="K41" s="27"/>
      <c r="L41" s="27"/>
      <c r="M41" s="32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3.5" customHeight="1" x14ac:dyDescent="0.25">
      <c r="A42" s="9">
        <v>189</v>
      </c>
      <c r="B42" s="10" t="s">
        <v>106</v>
      </c>
      <c r="C42" s="12">
        <v>1</v>
      </c>
      <c r="D42" s="12" t="s">
        <v>65</v>
      </c>
      <c r="E42" s="12" t="s">
        <v>11</v>
      </c>
      <c r="F42" s="12" t="s">
        <v>12</v>
      </c>
      <c r="G42" s="12" t="s">
        <v>13</v>
      </c>
      <c r="H42" s="13"/>
      <c r="I42" s="31"/>
      <c r="J42" s="27"/>
      <c r="K42" s="27"/>
      <c r="L42" s="27"/>
      <c r="M42" s="32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3.5" customHeight="1" x14ac:dyDescent="0.25">
      <c r="A43" s="9">
        <v>190</v>
      </c>
      <c r="B43" s="10" t="s">
        <v>107</v>
      </c>
      <c r="C43" s="12">
        <v>1</v>
      </c>
      <c r="D43" s="12" t="s">
        <v>65</v>
      </c>
      <c r="E43" s="12" t="s">
        <v>50</v>
      </c>
      <c r="F43" s="12" t="s">
        <v>12</v>
      </c>
      <c r="G43" s="12" t="s">
        <v>51</v>
      </c>
      <c r="H43" s="13"/>
      <c r="I43" s="31"/>
      <c r="J43" s="27"/>
      <c r="K43" s="27"/>
      <c r="L43" s="27"/>
      <c r="M43" s="32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3.5" customHeight="1" x14ac:dyDescent="0.25">
      <c r="A44" s="9">
        <v>191</v>
      </c>
      <c r="B44" s="10" t="s">
        <v>108</v>
      </c>
      <c r="C44" s="12">
        <v>1</v>
      </c>
      <c r="D44" s="12" t="s">
        <v>65</v>
      </c>
      <c r="E44" s="12" t="s">
        <v>50</v>
      </c>
      <c r="F44" s="12" t="s">
        <v>12</v>
      </c>
      <c r="G44" s="12" t="s">
        <v>51</v>
      </c>
      <c r="H44" s="13"/>
      <c r="I44" s="31"/>
      <c r="J44" s="27"/>
      <c r="K44" s="27"/>
      <c r="L44" s="27"/>
      <c r="M44" s="33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3.5" customHeight="1" x14ac:dyDescent="0.25">
      <c r="A45" s="9">
        <v>192</v>
      </c>
      <c r="B45" s="10" t="s">
        <v>109</v>
      </c>
      <c r="C45" s="12">
        <v>1</v>
      </c>
      <c r="D45" s="12" t="s">
        <v>65</v>
      </c>
      <c r="E45" s="12" t="s">
        <v>50</v>
      </c>
      <c r="F45" s="12" t="s">
        <v>12</v>
      </c>
      <c r="G45" s="12" t="s">
        <v>51</v>
      </c>
      <c r="H45" s="13"/>
      <c r="I45" s="2"/>
      <c r="J45" s="2"/>
      <c r="K45" s="2"/>
      <c r="L45" s="2"/>
      <c r="M45" s="34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3.5" customHeight="1" x14ac:dyDescent="0.25">
      <c r="A46" s="9">
        <v>193</v>
      </c>
      <c r="B46" s="10" t="s">
        <v>110</v>
      </c>
      <c r="C46" s="12">
        <v>1</v>
      </c>
      <c r="D46" s="12" t="s">
        <v>65</v>
      </c>
      <c r="E46" s="12" t="s">
        <v>50</v>
      </c>
      <c r="F46" s="12" t="s">
        <v>12</v>
      </c>
      <c r="G46" s="12" t="s">
        <v>51</v>
      </c>
      <c r="H46" s="13"/>
      <c r="I46" s="35"/>
      <c r="J46" s="36"/>
      <c r="K46" s="36"/>
      <c r="L46" s="37"/>
      <c r="M46" s="3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3.5" customHeight="1" x14ac:dyDescent="0.25">
      <c r="A47" s="9">
        <v>194</v>
      </c>
      <c r="B47" s="10" t="s">
        <v>111</v>
      </c>
      <c r="C47" s="12">
        <v>1</v>
      </c>
      <c r="D47" s="12" t="s">
        <v>65</v>
      </c>
      <c r="E47" s="12" t="s">
        <v>50</v>
      </c>
      <c r="F47" s="12" t="s">
        <v>12</v>
      </c>
      <c r="G47" s="12" t="s">
        <v>51</v>
      </c>
      <c r="H47" s="13"/>
      <c r="I47" s="35"/>
      <c r="J47" s="36"/>
      <c r="K47" s="36"/>
      <c r="L47" s="37"/>
      <c r="M47" s="39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" customHeight="1" x14ac:dyDescent="0.25">
      <c r="A48" s="9">
        <v>195</v>
      </c>
      <c r="B48" s="10" t="s">
        <v>112</v>
      </c>
      <c r="C48" s="12">
        <v>1</v>
      </c>
      <c r="D48" s="12" t="s">
        <v>65</v>
      </c>
      <c r="E48" s="12" t="s">
        <v>50</v>
      </c>
      <c r="F48" s="12" t="s">
        <v>12</v>
      </c>
      <c r="G48" s="12" t="s">
        <v>51</v>
      </c>
      <c r="H48" s="13"/>
      <c r="I48" s="35"/>
      <c r="J48" s="36"/>
      <c r="K48" s="36"/>
      <c r="L48" s="37"/>
      <c r="M48" s="39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" customHeight="1" x14ac:dyDescent="0.25">
      <c r="A49" s="9">
        <v>196</v>
      </c>
      <c r="B49" s="10" t="s">
        <v>113</v>
      </c>
      <c r="C49" s="12">
        <v>1</v>
      </c>
      <c r="D49" s="12" t="s">
        <v>65</v>
      </c>
      <c r="E49" s="12" t="s">
        <v>50</v>
      </c>
      <c r="F49" s="12" t="s">
        <v>12</v>
      </c>
      <c r="G49" s="12" t="s">
        <v>51</v>
      </c>
      <c r="H49" s="13"/>
      <c r="I49" s="36"/>
      <c r="J49" s="36"/>
      <c r="K49" s="36"/>
      <c r="L49" s="36"/>
      <c r="M49" s="40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3.5" customHeight="1" x14ac:dyDescent="0.25">
      <c r="A50" s="9">
        <v>197</v>
      </c>
      <c r="B50" s="10" t="s">
        <v>114</v>
      </c>
      <c r="C50" s="12">
        <v>1</v>
      </c>
      <c r="D50" s="12" t="s">
        <v>65</v>
      </c>
      <c r="E50" s="12" t="s">
        <v>11</v>
      </c>
      <c r="F50" s="12" t="s">
        <v>12</v>
      </c>
      <c r="G50" s="12" t="s">
        <v>13</v>
      </c>
      <c r="H50" s="13"/>
      <c r="I50" s="41"/>
      <c r="J50" s="36"/>
      <c r="K50" s="36"/>
      <c r="L50" s="42"/>
      <c r="M50" s="43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3.5" customHeight="1" x14ac:dyDescent="0.25">
      <c r="A51" s="9">
        <v>198</v>
      </c>
      <c r="B51" s="10" t="s">
        <v>115</v>
      </c>
      <c r="C51" s="12">
        <v>2</v>
      </c>
      <c r="D51" s="12" t="s">
        <v>65</v>
      </c>
      <c r="E51" s="12" t="s">
        <v>11</v>
      </c>
      <c r="F51" s="12" t="s">
        <v>12</v>
      </c>
      <c r="G51" s="12" t="s">
        <v>13</v>
      </c>
      <c r="H51" s="13"/>
      <c r="I51" s="2"/>
      <c r="J51" s="2"/>
      <c r="K51" s="2"/>
      <c r="L51" s="2"/>
      <c r="M51" s="7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3.5" customHeight="1" x14ac:dyDescent="0.25">
      <c r="A52" s="9">
        <v>199</v>
      </c>
      <c r="B52" s="10" t="s">
        <v>116</v>
      </c>
      <c r="C52" s="12">
        <v>2</v>
      </c>
      <c r="D52" s="12" t="s">
        <v>65</v>
      </c>
      <c r="E52" s="12" t="s">
        <v>50</v>
      </c>
      <c r="F52" s="12" t="s">
        <v>12</v>
      </c>
      <c r="G52" s="12" t="s">
        <v>51</v>
      </c>
      <c r="H52" s="13"/>
      <c r="I52" s="2"/>
      <c r="J52" s="2"/>
      <c r="K52" s="2"/>
      <c r="L52" s="2"/>
      <c r="M52" s="7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3.5" customHeight="1" x14ac:dyDescent="0.25">
      <c r="A53" s="9">
        <v>200</v>
      </c>
      <c r="B53" s="10" t="s">
        <v>117</v>
      </c>
      <c r="C53" s="12">
        <v>2</v>
      </c>
      <c r="D53" s="12" t="s">
        <v>65</v>
      </c>
      <c r="E53" s="12" t="s">
        <v>11</v>
      </c>
      <c r="F53" s="12" t="s">
        <v>12</v>
      </c>
      <c r="G53" s="12" t="s">
        <v>13</v>
      </c>
      <c r="H53" s="13"/>
      <c r="I53" s="2"/>
      <c r="J53" s="2"/>
      <c r="K53" s="2"/>
      <c r="L53" s="2"/>
      <c r="M53" s="7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3.5" customHeight="1" x14ac:dyDescent="0.25">
      <c r="A54" s="9">
        <v>201</v>
      </c>
      <c r="B54" s="10" t="s">
        <v>118</v>
      </c>
      <c r="C54" s="12">
        <v>2</v>
      </c>
      <c r="D54" s="12" t="s">
        <v>65</v>
      </c>
      <c r="E54" s="12" t="s">
        <v>50</v>
      </c>
      <c r="F54" s="12" t="s">
        <v>12</v>
      </c>
      <c r="G54" s="12" t="s">
        <v>51</v>
      </c>
      <c r="H54" s="13"/>
      <c r="I54" s="2"/>
      <c r="J54" s="2"/>
      <c r="K54" s="2"/>
      <c r="L54" s="2"/>
      <c r="M54" s="7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3.5" customHeight="1" x14ac:dyDescent="0.25">
      <c r="A55" s="9">
        <v>202</v>
      </c>
      <c r="B55" s="10" t="s">
        <v>119</v>
      </c>
      <c r="C55" s="12">
        <v>2</v>
      </c>
      <c r="D55" s="12" t="s">
        <v>65</v>
      </c>
      <c r="E55" s="12" t="s">
        <v>11</v>
      </c>
      <c r="F55" s="12" t="s">
        <v>12</v>
      </c>
      <c r="G55" s="12" t="s">
        <v>13</v>
      </c>
      <c r="H55" s="13"/>
      <c r="I55" s="2"/>
      <c r="J55" s="2"/>
      <c r="K55" s="2"/>
      <c r="L55" s="2"/>
      <c r="M55" s="7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3.5" customHeight="1" x14ac:dyDescent="0.25">
      <c r="A56" s="9">
        <v>203</v>
      </c>
      <c r="B56" s="10" t="s">
        <v>120</v>
      </c>
      <c r="C56" s="12">
        <v>2</v>
      </c>
      <c r="D56" s="12" t="s">
        <v>65</v>
      </c>
      <c r="E56" s="12" t="s">
        <v>11</v>
      </c>
      <c r="F56" s="12" t="s">
        <v>12</v>
      </c>
      <c r="G56" s="12" t="s">
        <v>13</v>
      </c>
      <c r="H56" s="13"/>
      <c r="I56" s="2"/>
      <c r="J56" s="2"/>
      <c r="K56" s="2"/>
      <c r="L56" s="2"/>
      <c r="M56" s="7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3.5" customHeight="1" x14ac:dyDescent="0.25">
      <c r="A57" s="9">
        <v>204</v>
      </c>
      <c r="B57" s="10" t="s">
        <v>121</v>
      </c>
      <c r="C57" s="12">
        <v>2</v>
      </c>
      <c r="D57" s="12" t="s">
        <v>65</v>
      </c>
      <c r="E57" s="12" t="s">
        <v>50</v>
      </c>
      <c r="F57" s="12" t="s">
        <v>12</v>
      </c>
      <c r="G57" s="12" t="s">
        <v>51</v>
      </c>
      <c r="H57" s="13"/>
      <c r="I57" s="2"/>
      <c r="J57" s="2"/>
      <c r="K57" s="2"/>
      <c r="L57" s="2"/>
      <c r="M57" s="7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75" customHeight="1" x14ac:dyDescent="0.25">
      <c r="A58" s="9">
        <v>205</v>
      </c>
      <c r="B58" s="10" t="s">
        <v>122</v>
      </c>
      <c r="C58" s="12">
        <v>2</v>
      </c>
      <c r="D58" s="12" t="s">
        <v>65</v>
      </c>
      <c r="E58" s="12" t="s">
        <v>11</v>
      </c>
      <c r="F58" s="12" t="s">
        <v>12</v>
      </c>
      <c r="G58" s="12" t="s">
        <v>13</v>
      </c>
      <c r="H58" s="13"/>
      <c r="I58" s="2"/>
      <c r="J58" s="2"/>
      <c r="K58" s="2"/>
      <c r="L58" s="2"/>
      <c r="M58" s="7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" customHeight="1" x14ac:dyDescent="0.25">
      <c r="A59" s="9">
        <v>206</v>
      </c>
      <c r="B59" s="10" t="s">
        <v>123</v>
      </c>
      <c r="C59" s="12">
        <v>2</v>
      </c>
      <c r="D59" s="12" t="s">
        <v>65</v>
      </c>
      <c r="E59" s="12" t="s">
        <v>11</v>
      </c>
      <c r="F59" s="12" t="s">
        <v>12</v>
      </c>
      <c r="G59" s="12" t="s">
        <v>13</v>
      </c>
      <c r="H59" s="13"/>
      <c r="I59" s="2"/>
      <c r="J59" s="2"/>
      <c r="K59" s="2"/>
      <c r="L59" s="2"/>
      <c r="M59" s="7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3.5" customHeight="1" x14ac:dyDescent="0.25">
      <c r="A60" s="9">
        <v>207</v>
      </c>
      <c r="B60" s="10" t="s">
        <v>124</v>
      </c>
      <c r="C60" s="12">
        <v>3</v>
      </c>
      <c r="D60" s="12" t="s">
        <v>65</v>
      </c>
      <c r="E60" s="12" t="s">
        <v>11</v>
      </c>
      <c r="F60" s="12" t="s">
        <v>12</v>
      </c>
      <c r="G60" s="12" t="s">
        <v>13</v>
      </c>
      <c r="H60" s="13"/>
      <c r="I60" s="2"/>
      <c r="J60" s="2"/>
      <c r="K60" s="2"/>
      <c r="L60" s="2"/>
      <c r="M60" s="7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3.5" customHeight="1" x14ac:dyDescent="0.25">
      <c r="A61" s="9">
        <v>208</v>
      </c>
      <c r="B61" s="10" t="s">
        <v>125</v>
      </c>
      <c r="C61" s="12">
        <v>3</v>
      </c>
      <c r="D61" s="12" t="s">
        <v>65</v>
      </c>
      <c r="E61" s="12" t="s">
        <v>50</v>
      </c>
      <c r="F61" s="12" t="s">
        <v>12</v>
      </c>
      <c r="G61" s="12" t="s">
        <v>51</v>
      </c>
      <c r="H61" s="13"/>
      <c r="I61" s="2"/>
      <c r="J61" s="2"/>
      <c r="K61" s="2"/>
      <c r="L61" s="2"/>
      <c r="M61" s="7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3.5" customHeight="1" x14ac:dyDescent="0.25">
      <c r="A62" s="9">
        <v>209</v>
      </c>
      <c r="B62" s="10" t="s">
        <v>126</v>
      </c>
      <c r="C62" s="12">
        <v>4</v>
      </c>
      <c r="D62" s="12" t="s">
        <v>65</v>
      </c>
      <c r="E62" s="12" t="s">
        <v>50</v>
      </c>
      <c r="F62" s="12" t="s">
        <v>12</v>
      </c>
      <c r="G62" s="12" t="s">
        <v>51</v>
      </c>
      <c r="H62" s="13"/>
      <c r="I62" s="2"/>
      <c r="J62" s="2"/>
      <c r="K62" s="2"/>
      <c r="L62" s="2"/>
      <c r="M62" s="7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3.5" customHeight="1" x14ac:dyDescent="0.25">
      <c r="A63" s="9">
        <v>210</v>
      </c>
      <c r="B63" s="10" t="s">
        <v>127</v>
      </c>
      <c r="C63" s="12">
        <v>4</v>
      </c>
      <c r="D63" s="12" t="s">
        <v>65</v>
      </c>
      <c r="E63" s="12" t="s">
        <v>50</v>
      </c>
      <c r="F63" s="12" t="s">
        <v>12</v>
      </c>
      <c r="G63" s="12" t="s">
        <v>51</v>
      </c>
      <c r="H63" s="13"/>
      <c r="I63" s="2"/>
      <c r="J63" s="2"/>
      <c r="K63" s="2"/>
      <c r="L63" s="2"/>
      <c r="M63" s="7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3.5" customHeight="1" x14ac:dyDescent="0.25">
      <c r="A64" s="9">
        <v>211</v>
      </c>
      <c r="B64" s="10" t="s">
        <v>128</v>
      </c>
      <c r="C64" s="12">
        <v>4</v>
      </c>
      <c r="D64" s="12" t="s">
        <v>65</v>
      </c>
      <c r="E64" s="12" t="s">
        <v>11</v>
      </c>
      <c r="F64" s="12" t="s">
        <v>12</v>
      </c>
      <c r="G64" s="12" t="s">
        <v>51</v>
      </c>
      <c r="H64" s="13"/>
      <c r="I64" s="2"/>
      <c r="J64" s="2"/>
      <c r="K64" s="2"/>
      <c r="L64" s="2"/>
      <c r="M64" s="7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3.5" customHeight="1" x14ac:dyDescent="0.25">
      <c r="A65" s="9">
        <v>212</v>
      </c>
      <c r="B65" s="10" t="s">
        <v>129</v>
      </c>
      <c r="C65" s="12">
        <v>4</v>
      </c>
      <c r="D65" s="12" t="s">
        <v>65</v>
      </c>
      <c r="E65" s="12" t="s">
        <v>50</v>
      </c>
      <c r="F65" s="12" t="s">
        <v>12</v>
      </c>
      <c r="G65" s="12" t="s">
        <v>51</v>
      </c>
      <c r="H65" s="13"/>
      <c r="I65" s="2"/>
      <c r="J65" s="2"/>
      <c r="K65" s="2"/>
      <c r="L65" s="2"/>
      <c r="M65" s="7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2.75" customHeight="1" x14ac:dyDescent="0.25">
      <c r="A66" s="9">
        <v>213</v>
      </c>
      <c r="B66" s="10" t="s">
        <v>130</v>
      </c>
      <c r="C66" s="12">
        <v>4</v>
      </c>
      <c r="D66" s="12" t="s">
        <v>65</v>
      </c>
      <c r="E66" s="12" t="s">
        <v>11</v>
      </c>
      <c r="F66" s="12" t="s">
        <v>12</v>
      </c>
      <c r="G66" s="12" t="s">
        <v>13</v>
      </c>
      <c r="H66" s="13"/>
      <c r="I66" s="2"/>
      <c r="J66" s="2"/>
      <c r="K66" s="2"/>
      <c r="L66" s="2"/>
      <c r="M66" s="7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2.75" customHeight="1" x14ac:dyDescent="0.25">
      <c r="A67" s="9">
        <v>214</v>
      </c>
      <c r="B67" s="10" t="s">
        <v>131</v>
      </c>
      <c r="C67" s="12">
        <v>4</v>
      </c>
      <c r="D67" s="12" t="s">
        <v>65</v>
      </c>
      <c r="E67" s="12" t="s">
        <v>11</v>
      </c>
      <c r="F67" s="12" t="s">
        <v>12</v>
      </c>
      <c r="G67" s="12" t="s">
        <v>13</v>
      </c>
      <c r="H67" s="13"/>
      <c r="I67" s="2"/>
      <c r="J67" s="2"/>
      <c r="K67" s="2"/>
      <c r="L67" s="2"/>
      <c r="M67" s="7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3.5" customHeight="1" x14ac:dyDescent="0.25">
      <c r="A68" s="9">
        <v>216</v>
      </c>
      <c r="B68" s="10" t="s">
        <v>132</v>
      </c>
      <c r="C68" s="12">
        <v>5</v>
      </c>
      <c r="D68" s="12" t="s">
        <v>65</v>
      </c>
      <c r="E68" s="12" t="s">
        <v>11</v>
      </c>
      <c r="F68" s="12" t="s">
        <v>86</v>
      </c>
      <c r="G68" s="12" t="s">
        <v>87</v>
      </c>
      <c r="H68" s="13"/>
      <c r="I68" s="2"/>
      <c r="J68" s="2"/>
      <c r="K68" s="2"/>
      <c r="L68" s="2"/>
      <c r="M68" s="7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3.5" customHeight="1" x14ac:dyDescent="0.25">
      <c r="A69" s="9">
        <v>217</v>
      </c>
      <c r="B69" s="10" t="s">
        <v>133</v>
      </c>
      <c r="C69" s="12">
        <v>5</v>
      </c>
      <c r="D69" s="12" t="s">
        <v>65</v>
      </c>
      <c r="E69" s="12" t="s">
        <v>50</v>
      </c>
      <c r="F69" s="12" t="s">
        <v>86</v>
      </c>
      <c r="G69" s="12" t="s">
        <v>90</v>
      </c>
      <c r="H69" s="13"/>
      <c r="I69" s="2"/>
      <c r="J69" s="2"/>
      <c r="K69" s="2"/>
      <c r="L69" s="2"/>
      <c r="M69" s="7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3.5" customHeight="1" x14ac:dyDescent="0.25">
      <c r="A70" s="9">
        <v>218</v>
      </c>
      <c r="B70" s="10" t="s">
        <v>134</v>
      </c>
      <c r="C70" s="12">
        <v>5</v>
      </c>
      <c r="D70" s="12" t="s">
        <v>65</v>
      </c>
      <c r="E70" s="12" t="s">
        <v>11</v>
      </c>
      <c r="F70" s="12" t="s">
        <v>86</v>
      </c>
      <c r="G70" s="12" t="s">
        <v>87</v>
      </c>
      <c r="H70" s="13"/>
      <c r="I70" s="2"/>
      <c r="J70" s="2"/>
      <c r="K70" s="2"/>
      <c r="L70" s="2"/>
      <c r="M70" s="7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3.5" customHeight="1" x14ac:dyDescent="0.25">
      <c r="A71" s="9">
        <v>219</v>
      </c>
      <c r="B71" s="10" t="s">
        <v>135</v>
      </c>
      <c r="C71" s="12">
        <v>6</v>
      </c>
      <c r="D71" s="12" t="s">
        <v>65</v>
      </c>
      <c r="E71" s="12" t="s">
        <v>50</v>
      </c>
      <c r="F71" s="12" t="s">
        <v>86</v>
      </c>
      <c r="G71" s="12" t="s">
        <v>90</v>
      </c>
      <c r="H71" s="13"/>
      <c r="I71" s="2"/>
      <c r="J71" s="2"/>
      <c r="K71" s="2"/>
      <c r="L71" s="2"/>
      <c r="M71" s="7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3.5" customHeight="1" x14ac:dyDescent="0.25">
      <c r="A72" s="9">
        <v>220</v>
      </c>
      <c r="B72" s="10" t="s">
        <v>136</v>
      </c>
      <c r="C72" s="12">
        <v>6</v>
      </c>
      <c r="D72" s="12" t="s">
        <v>65</v>
      </c>
      <c r="E72" s="12" t="s">
        <v>50</v>
      </c>
      <c r="F72" s="12" t="s">
        <v>86</v>
      </c>
      <c r="G72" s="12" t="s">
        <v>90</v>
      </c>
      <c r="H72" s="13"/>
      <c r="I72" s="2"/>
      <c r="J72" s="2"/>
      <c r="K72" s="2"/>
      <c r="L72" s="2"/>
      <c r="M72" s="7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" customHeight="1" x14ac:dyDescent="0.25">
      <c r="A73" s="9">
        <v>221</v>
      </c>
      <c r="B73" s="10" t="s">
        <v>137</v>
      </c>
      <c r="C73" s="12">
        <v>7</v>
      </c>
      <c r="D73" s="12" t="s">
        <v>65</v>
      </c>
      <c r="E73" s="12" t="s">
        <v>50</v>
      </c>
      <c r="F73" s="12" t="s">
        <v>92</v>
      </c>
      <c r="G73" s="12" t="s">
        <v>95</v>
      </c>
      <c r="H73" s="13"/>
      <c r="I73" s="2"/>
      <c r="J73" s="2"/>
      <c r="K73" s="2"/>
      <c r="L73" s="2"/>
      <c r="M73" s="7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3.5" customHeight="1" x14ac:dyDescent="0.25">
      <c r="A74" s="9">
        <v>222</v>
      </c>
      <c r="B74" s="10" t="s">
        <v>138</v>
      </c>
      <c r="C74" s="12">
        <v>7</v>
      </c>
      <c r="D74" s="12" t="s">
        <v>65</v>
      </c>
      <c r="E74" s="12" t="s">
        <v>50</v>
      </c>
      <c r="F74" s="12" t="s">
        <v>92</v>
      </c>
      <c r="G74" s="12" t="s">
        <v>95</v>
      </c>
      <c r="H74" s="13"/>
      <c r="I74" s="2"/>
      <c r="J74" s="2"/>
      <c r="K74" s="2"/>
      <c r="L74" s="2"/>
      <c r="M74" s="7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3.5" customHeight="1" x14ac:dyDescent="0.25">
      <c r="A75" s="9">
        <v>223</v>
      </c>
      <c r="B75" s="10" t="s">
        <v>139</v>
      </c>
      <c r="C75" s="12">
        <v>7</v>
      </c>
      <c r="D75" s="12" t="s">
        <v>65</v>
      </c>
      <c r="E75" s="12" t="s">
        <v>50</v>
      </c>
      <c r="F75" s="12" t="s">
        <v>92</v>
      </c>
      <c r="G75" s="12" t="s">
        <v>95</v>
      </c>
      <c r="H75" s="13"/>
      <c r="I75" s="2"/>
      <c r="J75" s="2"/>
      <c r="K75" s="2"/>
      <c r="L75" s="2"/>
      <c r="M75" s="7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" customHeight="1" x14ac:dyDescent="0.25">
      <c r="A76" s="9">
        <v>224</v>
      </c>
      <c r="B76" s="10" t="s">
        <v>140</v>
      </c>
      <c r="C76" s="12">
        <v>8</v>
      </c>
      <c r="D76" s="12" t="s">
        <v>65</v>
      </c>
      <c r="E76" s="12" t="s">
        <v>50</v>
      </c>
      <c r="F76" s="12" t="s">
        <v>92</v>
      </c>
      <c r="G76" s="12" t="s">
        <v>95</v>
      </c>
      <c r="H76" s="13"/>
      <c r="I76" s="2"/>
      <c r="J76" s="2"/>
      <c r="K76" s="2"/>
      <c r="L76" s="2"/>
      <c r="M76" s="7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3.5" customHeight="1" x14ac:dyDescent="0.25">
      <c r="A77" s="9">
        <v>225</v>
      </c>
      <c r="B77" s="10" t="s">
        <v>141</v>
      </c>
      <c r="C77" s="12">
        <v>8</v>
      </c>
      <c r="D77" s="12" t="s">
        <v>65</v>
      </c>
      <c r="E77" s="12" t="s">
        <v>50</v>
      </c>
      <c r="F77" s="12" t="s">
        <v>92</v>
      </c>
      <c r="G77" s="12" t="s">
        <v>95</v>
      </c>
      <c r="H77" s="13"/>
      <c r="I77" s="2"/>
      <c r="J77" s="2"/>
      <c r="K77" s="2"/>
      <c r="L77" s="2"/>
      <c r="M77" s="7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3.5" customHeight="1" x14ac:dyDescent="0.25">
      <c r="A78" s="9">
        <v>226</v>
      </c>
      <c r="B78" s="10" t="s">
        <v>142</v>
      </c>
      <c r="C78" s="12">
        <v>8</v>
      </c>
      <c r="D78" s="12" t="s">
        <v>65</v>
      </c>
      <c r="E78" s="12" t="s">
        <v>11</v>
      </c>
      <c r="F78" s="12" t="s">
        <v>92</v>
      </c>
      <c r="G78" s="12" t="s">
        <v>93</v>
      </c>
      <c r="H78" s="13"/>
      <c r="I78" s="2"/>
      <c r="J78" s="2"/>
      <c r="K78" s="2"/>
      <c r="L78" s="2"/>
      <c r="M78" s="7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3.5" customHeight="1" x14ac:dyDescent="0.25">
      <c r="A79" s="9">
        <v>550</v>
      </c>
      <c r="B79" s="10" t="s">
        <v>143</v>
      </c>
      <c r="C79" s="12">
        <v>2</v>
      </c>
      <c r="D79" s="12" t="s">
        <v>24</v>
      </c>
      <c r="E79" s="12" t="s">
        <v>11</v>
      </c>
      <c r="F79" s="12" t="s">
        <v>12</v>
      </c>
      <c r="G79" s="12" t="s">
        <v>144</v>
      </c>
      <c r="H79" s="13"/>
      <c r="I79" s="2"/>
      <c r="J79" s="2"/>
      <c r="K79" s="2"/>
      <c r="L79" s="2"/>
      <c r="M79" s="7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3.5" customHeight="1" x14ac:dyDescent="0.25">
      <c r="A80" s="9">
        <v>551</v>
      </c>
      <c r="B80" s="10" t="s">
        <v>145</v>
      </c>
      <c r="C80" s="12">
        <v>2</v>
      </c>
      <c r="D80" s="12" t="s">
        <v>24</v>
      </c>
      <c r="E80" s="12" t="s">
        <v>11</v>
      </c>
      <c r="F80" s="12" t="s">
        <v>12</v>
      </c>
      <c r="G80" s="12" t="s">
        <v>144</v>
      </c>
      <c r="H80" s="13"/>
      <c r="I80" s="2"/>
      <c r="J80" s="2"/>
      <c r="K80" s="2"/>
      <c r="L80" s="2"/>
      <c r="M80" s="7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3.5" customHeight="1" x14ac:dyDescent="0.25">
      <c r="A81" s="9">
        <v>552</v>
      </c>
      <c r="B81" s="10" t="s">
        <v>146</v>
      </c>
      <c r="C81" s="12">
        <v>2</v>
      </c>
      <c r="D81" s="12" t="s">
        <v>24</v>
      </c>
      <c r="E81" s="12" t="s">
        <v>11</v>
      </c>
      <c r="F81" s="12" t="s">
        <v>12</v>
      </c>
      <c r="G81" s="12" t="s">
        <v>144</v>
      </c>
      <c r="H81" s="13"/>
      <c r="I81" s="2"/>
      <c r="J81" s="2"/>
      <c r="K81" s="2"/>
      <c r="L81" s="2"/>
      <c r="M81" s="7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" customHeight="1" x14ac:dyDescent="0.25">
      <c r="A82" s="9">
        <v>553</v>
      </c>
      <c r="B82" s="10" t="s">
        <v>147</v>
      </c>
      <c r="C82" s="12">
        <v>2</v>
      </c>
      <c r="D82" s="12" t="s">
        <v>24</v>
      </c>
      <c r="E82" s="12" t="s">
        <v>11</v>
      </c>
      <c r="F82" s="12" t="s">
        <v>12</v>
      </c>
      <c r="G82" s="12" t="s">
        <v>144</v>
      </c>
      <c r="H82" s="13"/>
      <c r="I82" s="2"/>
      <c r="J82" s="2"/>
      <c r="K82" s="2"/>
      <c r="L82" s="2"/>
      <c r="M82" s="7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3.5" customHeight="1" x14ac:dyDescent="0.25">
      <c r="A83" s="9">
        <v>554</v>
      </c>
      <c r="B83" s="10" t="s">
        <v>148</v>
      </c>
      <c r="C83" s="12">
        <v>2</v>
      </c>
      <c r="D83" s="12" t="s">
        <v>24</v>
      </c>
      <c r="E83" s="12" t="s">
        <v>11</v>
      </c>
      <c r="F83" s="12" t="s">
        <v>12</v>
      </c>
      <c r="G83" s="12" t="s">
        <v>144</v>
      </c>
      <c r="H83" s="13"/>
      <c r="I83" s="2"/>
      <c r="J83" s="2"/>
      <c r="K83" s="2"/>
      <c r="L83" s="2"/>
      <c r="M83" s="7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3.5" customHeight="1" x14ac:dyDescent="0.25">
      <c r="A84" s="9">
        <v>555</v>
      </c>
      <c r="B84" s="10" t="s">
        <v>149</v>
      </c>
      <c r="C84" s="12">
        <v>2</v>
      </c>
      <c r="D84" s="12" t="s">
        <v>24</v>
      </c>
      <c r="E84" s="12" t="s">
        <v>11</v>
      </c>
      <c r="F84" s="12" t="s">
        <v>12</v>
      </c>
      <c r="G84" s="12" t="s">
        <v>144</v>
      </c>
      <c r="H84" s="13"/>
      <c r="I84" s="2"/>
      <c r="J84" s="2"/>
      <c r="K84" s="2"/>
      <c r="L84" s="2"/>
      <c r="M84" s="7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3.5" customHeight="1" x14ac:dyDescent="0.25">
      <c r="A85" s="9">
        <v>556</v>
      </c>
      <c r="B85" s="10" t="s">
        <v>150</v>
      </c>
      <c r="C85" s="12">
        <v>2</v>
      </c>
      <c r="D85" s="12" t="s">
        <v>24</v>
      </c>
      <c r="E85" s="12" t="s">
        <v>11</v>
      </c>
      <c r="F85" s="12" t="s">
        <v>12</v>
      </c>
      <c r="G85" s="12" t="s">
        <v>144</v>
      </c>
      <c r="H85" s="13"/>
      <c r="I85" s="2"/>
      <c r="J85" s="2"/>
      <c r="K85" s="2"/>
      <c r="L85" s="2"/>
      <c r="M85" s="7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3.5" customHeight="1" x14ac:dyDescent="0.25">
      <c r="A86" s="9">
        <v>557</v>
      </c>
      <c r="B86" s="10" t="s">
        <v>151</v>
      </c>
      <c r="C86" s="12">
        <v>3</v>
      </c>
      <c r="D86" s="12" t="s">
        <v>24</v>
      </c>
      <c r="E86" s="12" t="s">
        <v>11</v>
      </c>
      <c r="F86" s="12" t="s">
        <v>12</v>
      </c>
      <c r="G86" s="12" t="s">
        <v>144</v>
      </c>
      <c r="H86" s="13"/>
      <c r="I86" s="2"/>
      <c r="J86" s="2"/>
      <c r="K86" s="2"/>
      <c r="L86" s="2"/>
      <c r="M86" s="7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3.5" customHeight="1" x14ac:dyDescent="0.25">
      <c r="A87" s="9">
        <v>558</v>
      </c>
      <c r="B87" s="10" t="s">
        <v>152</v>
      </c>
      <c r="C87" s="12">
        <v>3</v>
      </c>
      <c r="D87" s="12" t="s">
        <v>24</v>
      </c>
      <c r="E87" s="12" t="s">
        <v>11</v>
      </c>
      <c r="F87" s="12" t="s">
        <v>12</v>
      </c>
      <c r="G87" s="12" t="s">
        <v>144</v>
      </c>
      <c r="H87" s="13"/>
      <c r="I87" s="2"/>
      <c r="J87" s="2"/>
      <c r="K87" s="2"/>
      <c r="L87" s="2"/>
      <c r="M87" s="7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3.5" customHeight="1" x14ac:dyDescent="0.25">
      <c r="A88" s="9">
        <v>559</v>
      </c>
      <c r="B88" s="10" t="s">
        <v>153</v>
      </c>
      <c r="C88" s="12">
        <v>3</v>
      </c>
      <c r="D88" s="12" t="s">
        <v>24</v>
      </c>
      <c r="E88" s="12" t="s">
        <v>11</v>
      </c>
      <c r="F88" s="12" t="s">
        <v>12</v>
      </c>
      <c r="G88" s="12" t="s">
        <v>144</v>
      </c>
      <c r="H88" s="13"/>
      <c r="I88" s="2"/>
      <c r="J88" s="2"/>
      <c r="K88" s="2"/>
      <c r="L88" s="2"/>
      <c r="M88" s="7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3.5" customHeight="1" x14ac:dyDescent="0.25">
      <c r="A89" s="9">
        <v>560</v>
      </c>
      <c r="B89" s="10" t="s">
        <v>154</v>
      </c>
      <c r="C89" s="12">
        <v>3</v>
      </c>
      <c r="D89" s="12" t="s">
        <v>24</v>
      </c>
      <c r="E89" s="12" t="s">
        <v>11</v>
      </c>
      <c r="F89" s="12" t="s">
        <v>12</v>
      </c>
      <c r="G89" s="12" t="s">
        <v>144</v>
      </c>
      <c r="H89" s="13"/>
      <c r="I89" s="2"/>
      <c r="J89" s="2"/>
      <c r="K89" s="2"/>
      <c r="L89" s="2"/>
      <c r="M89" s="7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3.5" customHeight="1" x14ac:dyDescent="0.25">
      <c r="A90" s="9">
        <v>561</v>
      </c>
      <c r="B90" s="10" t="s">
        <v>155</v>
      </c>
      <c r="C90" s="12">
        <v>3</v>
      </c>
      <c r="D90" s="12" t="s">
        <v>24</v>
      </c>
      <c r="E90" s="12" t="s">
        <v>11</v>
      </c>
      <c r="F90" s="12" t="s">
        <v>12</v>
      </c>
      <c r="G90" s="12" t="s">
        <v>144</v>
      </c>
      <c r="H90" s="13"/>
      <c r="I90" s="2"/>
      <c r="J90" s="2"/>
      <c r="K90" s="2"/>
      <c r="L90" s="2"/>
      <c r="M90" s="7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3.5" customHeight="1" x14ac:dyDescent="0.25">
      <c r="A91" s="9">
        <v>562</v>
      </c>
      <c r="B91" s="10" t="s">
        <v>156</v>
      </c>
      <c r="C91" s="12">
        <v>3</v>
      </c>
      <c r="D91" s="12" t="s">
        <v>24</v>
      </c>
      <c r="E91" s="12" t="s">
        <v>11</v>
      </c>
      <c r="F91" s="12" t="s">
        <v>12</v>
      </c>
      <c r="G91" s="12" t="s">
        <v>144</v>
      </c>
      <c r="H91" s="13"/>
      <c r="I91" s="2"/>
      <c r="J91" s="2"/>
      <c r="K91" s="2"/>
      <c r="L91" s="2"/>
      <c r="M91" s="7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3.5" customHeight="1" x14ac:dyDescent="0.25">
      <c r="A92" s="9">
        <v>563</v>
      </c>
      <c r="B92" s="10" t="s">
        <v>157</v>
      </c>
      <c r="C92" s="12">
        <v>3</v>
      </c>
      <c r="D92" s="12" t="s">
        <v>24</v>
      </c>
      <c r="E92" s="12" t="s">
        <v>11</v>
      </c>
      <c r="F92" s="12" t="s">
        <v>12</v>
      </c>
      <c r="G92" s="12" t="s">
        <v>144</v>
      </c>
      <c r="H92" s="13"/>
      <c r="I92" s="2"/>
      <c r="J92" s="2"/>
      <c r="K92" s="2"/>
      <c r="L92" s="2"/>
      <c r="M92" s="7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3.5" customHeight="1" x14ac:dyDescent="0.25">
      <c r="A93" s="9">
        <v>564</v>
      </c>
      <c r="B93" s="10" t="s">
        <v>158</v>
      </c>
      <c r="C93" s="12">
        <v>3</v>
      </c>
      <c r="D93" s="12" t="s">
        <v>24</v>
      </c>
      <c r="E93" s="12" t="s">
        <v>11</v>
      </c>
      <c r="F93" s="12" t="s">
        <v>12</v>
      </c>
      <c r="G93" s="12" t="s">
        <v>144</v>
      </c>
      <c r="H93" s="13"/>
      <c r="I93" s="2"/>
      <c r="J93" s="2"/>
      <c r="K93" s="2"/>
      <c r="L93" s="2"/>
      <c r="M93" s="7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3.5" customHeight="1" x14ac:dyDescent="0.25">
      <c r="A94" s="9">
        <v>565</v>
      </c>
      <c r="B94" s="10" t="s">
        <v>159</v>
      </c>
      <c r="C94" s="12">
        <v>3</v>
      </c>
      <c r="D94" s="12" t="s">
        <v>24</v>
      </c>
      <c r="E94" s="12" t="s">
        <v>11</v>
      </c>
      <c r="F94" s="12" t="s">
        <v>12</v>
      </c>
      <c r="G94" s="12" t="s">
        <v>144</v>
      </c>
      <c r="H94" s="13"/>
      <c r="I94" s="2"/>
      <c r="J94" s="2"/>
      <c r="K94" s="2"/>
      <c r="L94" s="2"/>
      <c r="M94" s="7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3.5" customHeight="1" x14ac:dyDescent="0.25">
      <c r="A95" s="9">
        <v>566</v>
      </c>
      <c r="B95" s="10" t="s">
        <v>160</v>
      </c>
      <c r="C95" s="12">
        <v>4</v>
      </c>
      <c r="D95" s="12" t="s">
        <v>24</v>
      </c>
      <c r="E95" s="12" t="s">
        <v>11</v>
      </c>
      <c r="F95" s="12" t="s">
        <v>12</v>
      </c>
      <c r="G95" s="12" t="s">
        <v>144</v>
      </c>
      <c r="H95" s="13"/>
      <c r="I95" s="2"/>
      <c r="J95" s="2"/>
      <c r="K95" s="2"/>
      <c r="L95" s="2"/>
      <c r="M95" s="7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3.5" customHeight="1" x14ac:dyDescent="0.25">
      <c r="A96" s="9">
        <v>567</v>
      </c>
      <c r="B96" s="10" t="s">
        <v>161</v>
      </c>
      <c r="C96" s="12">
        <v>4</v>
      </c>
      <c r="D96" s="12" t="s">
        <v>24</v>
      </c>
      <c r="E96" s="12" t="s">
        <v>11</v>
      </c>
      <c r="F96" s="12" t="s">
        <v>12</v>
      </c>
      <c r="G96" s="12" t="s">
        <v>144</v>
      </c>
      <c r="H96" s="13"/>
      <c r="I96" s="2"/>
      <c r="J96" s="2"/>
      <c r="K96" s="2"/>
      <c r="L96" s="2"/>
      <c r="M96" s="7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3.5" customHeight="1" x14ac:dyDescent="0.25">
      <c r="A97" s="9">
        <v>568</v>
      </c>
      <c r="B97" s="10" t="s">
        <v>162</v>
      </c>
      <c r="C97" s="12">
        <v>4</v>
      </c>
      <c r="D97" s="12" t="s">
        <v>24</v>
      </c>
      <c r="E97" s="12" t="s">
        <v>11</v>
      </c>
      <c r="F97" s="12" t="s">
        <v>12</v>
      </c>
      <c r="G97" s="12" t="s">
        <v>144</v>
      </c>
      <c r="H97" s="13"/>
      <c r="I97" s="2"/>
      <c r="J97" s="2"/>
      <c r="K97" s="2"/>
      <c r="L97" s="2"/>
      <c r="M97" s="7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3.5" customHeight="1" x14ac:dyDescent="0.25">
      <c r="A98" s="9">
        <v>569</v>
      </c>
      <c r="B98" s="10" t="s">
        <v>163</v>
      </c>
      <c r="C98" s="12">
        <v>4</v>
      </c>
      <c r="D98" s="12" t="s">
        <v>24</v>
      </c>
      <c r="E98" s="12" t="s">
        <v>11</v>
      </c>
      <c r="F98" s="12" t="s">
        <v>12</v>
      </c>
      <c r="G98" s="12" t="s">
        <v>144</v>
      </c>
      <c r="H98" s="13"/>
      <c r="I98" s="2"/>
      <c r="J98" s="2"/>
      <c r="K98" s="2"/>
      <c r="L98" s="2"/>
      <c r="M98" s="7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3.5" customHeight="1" x14ac:dyDescent="0.25">
      <c r="A99" s="9">
        <v>570</v>
      </c>
      <c r="B99" s="10" t="s">
        <v>164</v>
      </c>
      <c r="C99" s="12">
        <v>4</v>
      </c>
      <c r="D99" s="12" t="s">
        <v>24</v>
      </c>
      <c r="E99" s="12" t="s">
        <v>11</v>
      </c>
      <c r="F99" s="12" t="s">
        <v>12</v>
      </c>
      <c r="G99" s="12" t="s">
        <v>144</v>
      </c>
      <c r="H99" s="13"/>
      <c r="I99" s="2"/>
      <c r="J99" s="2"/>
      <c r="K99" s="2"/>
      <c r="L99" s="2"/>
      <c r="M99" s="7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3.5" customHeight="1" x14ac:dyDescent="0.25">
      <c r="A100" s="9">
        <v>571</v>
      </c>
      <c r="B100" s="10" t="s">
        <v>165</v>
      </c>
      <c r="C100" s="12">
        <v>4</v>
      </c>
      <c r="D100" s="12" t="s">
        <v>24</v>
      </c>
      <c r="E100" s="12" t="s">
        <v>11</v>
      </c>
      <c r="F100" s="12" t="s">
        <v>12</v>
      </c>
      <c r="G100" s="12" t="s">
        <v>144</v>
      </c>
      <c r="H100" s="13"/>
      <c r="I100" s="2"/>
      <c r="J100" s="2"/>
      <c r="K100" s="2"/>
      <c r="L100" s="2"/>
      <c r="M100" s="7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3.5" customHeight="1" x14ac:dyDescent="0.25">
      <c r="A101" s="9">
        <v>572</v>
      </c>
      <c r="B101" s="10" t="s">
        <v>166</v>
      </c>
      <c r="C101" s="12">
        <v>4</v>
      </c>
      <c r="D101" s="12" t="s">
        <v>24</v>
      </c>
      <c r="E101" s="12" t="s">
        <v>11</v>
      </c>
      <c r="F101" s="12" t="s">
        <v>12</v>
      </c>
      <c r="G101" s="12" t="s">
        <v>144</v>
      </c>
      <c r="H101" s="13"/>
      <c r="I101" s="2"/>
      <c r="J101" s="2"/>
      <c r="K101" s="2"/>
      <c r="L101" s="2"/>
      <c r="M101" s="7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3.5" customHeight="1" x14ac:dyDescent="0.25">
      <c r="A102" s="9">
        <v>573</v>
      </c>
      <c r="B102" s="10" t="s">
        <v>167</v>
      </c>
      <c r="C102" s="12">
        <v>4</v>
      </c>
      <c r="D102" s="12" t="s">
        <v>24</v>
      </c>
      <c r="E102" s="12" t="s">
        <v>11</v>
      </c>
      <c r="F102" s="12" t="s">
        <v>12</v>
      </c>
      <c r="G102" s="12" t="s">
        <v>144</v>
      </c>
      <c r="H102" s="13"/>
      <c r="I102" s="2"/>
      <c r="J102" s="2"/>
      <c r="K102" s="2"/>
      <c r="L102" s="2"/>
      <c r="M102" s="7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3.5" customHeight="1" x14ac:dyDescent="0.25">
      <c r="A103" s="9">
        <v>574</v>
      </c>
      <c r="B103" s="10" t="s">
        <v>168</v>
      </c>
      <c r="C103" s="12">
        <v>4</v>
      </c>
      <c r="D103" s="12" t="s">
        <v>24</v>
      </c>
      <c r="E103" s="12" t="s">
        <v>11</v>
      </c>
      <c r="F103" s="12" t="s">
        <v>12</v>
      </c>
      <c r="G103" s="12" t="s">
        <v>144</v>
      </c>
      <c r="H103" s="13"/>
      <c r="I103" s="2"/>
      <c r="J103" s="2"/>
      <c r="K103" s="2"/>
      <c r="L103" s="2"/>
      <c r="M103" s="7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3.5" customHeight="1" x14ac:dyDescent="0.25">
      <c r="A104" s="9">
        <v>575</v>
      </c>
      <c r="B104" s="10" t="s">
        <v>169</v>
      </c>
      <c r="C104" s="12">
        <v>4</v>
      </c>
      <c r="D104" s="12" t="s">
        <v>24</v>
      </c>
      <c r="E104" s="12" t="s">
        <v>11</v>
      </c>
      <c r="F104" s="12" t="s">
        <v>12</v>
      </c>
      <c r="G104" s="12" t="s">
        <v>144</v>
      </c>
      <c r="H104" s="13"/>
      <c r="I104" s="2"/>
      <c r="J104" s="2"/>
      <c r="K104" s="2"/>
      <c r="L104" s="2"/>
      <c r="M104" s="7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3.5" customHeight="1" x14ac:dyDescent="0.25">
      <c r="A105" s="9">
        <v>576</v>
      </c>
      <c r="B105" s="10" t="s">
        <v>170</v>
      </c>
      <c r="C105" s="12">
        <v>2</v>
      </c>
      <c r="D105" s="12" t="s">
        <v>24</v>
      </c>
      <c r="E105" s="12" t="s">
        <v>50</v>
      </c>
      <c r="F105" s="12" t="s">
        <v>12</v>
      </c>
      <c r="G105" s="12" t="s">
        <v>171</v>
      </c>
      <c r="H105" s="13"/>
      <c r="I105" s="2"/>
      <c r="J105" s="2"/>
      <c r="K105" s="2"/>
      <c r="L105" s="2"/>
      <c r="M105" s="7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3.5" customHeight="1" x14ac:dyDescent="0.25">
      <c r="A106" s="9">
        <v>577</v>
      </c>
      <c r="B106" s="10" t="s">
        <v>172</v>
      </c>
      <c r="C106" s="12">
        <v>2</v>
      </c>
      <c r="D106" s="12" t="s">
        <v>24</v>
      </c>
      <c r="E106" s="12" t="s">
        <v>50</v>
      </c>
      <c r="F106" s="12" t="s">
        <v>12</v>
      </c>
      <c r="G106" s="12" t="s">
        <v>171</v>
      </c>
      <c r="H106" s="13"/>
      <c r="I106" s="2"/>
      <c r="J106" s="2"/>
      <c r="K106" s="2"/>
      <c r="L106" s="2"/>
      <c r="M106" s="7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3.5" customHeight="1" x14ac:dyDescent="0.25">
      <c r="A107" s="9">
        <v>578</v>
      </c>
      <c r="B107" s="10" t="s">
        <v>173</v>
      </c>
      <c r="C107" s="12">
        <v>2</v>
      </c>
      <c r="D107" s="12" t="s">
        <v>24</v>
      </c>
      <c r="E107" s="12" t="s">
        <v>50</v>
      </c>
      <c r="F107" s="12" t="s">
        <v>12</v>
      </c>
      <c r="G107" s="12" t="s">
        <v>171</v>
      </c>
      <c r="H107" s="13"/>
      <c r="I107" s="2"/>
      <c r="J107" s="2"/>
      <c r="K107" s="2"/>
      <c r="L107" s="2"/>
      <c r="M107" s="7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3.5" customHeight="1" x14ac:dyDescent="0.25">
      <c r="A108" s="9">
        <v>579</v>
      </c>
      <c r="B108" s="10" t="s">
        <v>174</v>
      </c>
      <c r="C108" s="12">
        <v>2</v>
      </c>
      <c r="D108" s="12" t="s">
        <v>24</v>
      </c>
      <c r="E108" s="12" t="s">
        <v>50</v>
      </c>
      <c r="F108" s="12" t="s">
        <v>12</v>
      </c>
      <c r="G108" s="12" t="s">
        <v>171</v>
      </c>
      <c r="H108" s="13"/>
      <c r="I108" s="2"/>
      <c r="J108" s="2"/>
      <c r="K108" s="2"/>
      <c r="L108" s="2"/>
      <c r="M108" s="7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3.5" customHeight="1" x14ac:dyDescent="0.25">
      <c r="A109" s="9">
        <v>580</v>
      </c>
      <c r="B109" s="10" t="s">
        <v>175</v>
      </c>
      <c r="C109" s="12">
        <v>2</v>
      </c>
      <c r="D109" s="12" t="s">
        <v>24</v>
      </c>
      <c r="E109" s="12" t="s">
        <v>50</v>
      </c>
      <c r="F109" s="12" t="s">
        <v>12</v>
      </c>
      <c r="G109" s="12" t="s">
        <v>171</v>
      </c>
      <c r="H109" s="13"/>
      <c r="I109" s="2"/>
      <c r="J109" s="2"/>
      <c r="K109" s="2"/>
      <c r="L109" s="2"/>
      <c r="M109" s="7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3.5" customHeight="1" x14ac:dyDescent="0.25">
      <c r="A110" s="9">
        <v>581</v>
      </c>
      <c r="B110" s="10" t="s">
        <v>176</v>
      </c>
      <c r="C110" s="12">
        <v>2</v>
      </c>
      <c r="D110" s="12" t="s">
        <v>24</v>
      </c>
      <c r="E110" s="12" t="s">
        <v>50</v>
      </c>
      <c r="F110" s="12" t="s">
        <v>12</v>
      </c>
      <c r="G110" s="12" t="s">
        <v>171</v>
      </c>
      <c r="H110" s="13"/>
      <c r="I110" s="2"/>
      <c r="J110" s="2"/>
      <c r="K110" s="2"/>
      <c r="L110" s="2"/>
      <c r="M110" s="7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3.5" customHeight="1" x14ac:dyDescent="0.25">
      <c r="A111" s="9">
        <v>582</v>
      </c>
      <c r="B111" s="10" t="s">
        <v>177</v>
      </c>
      <c r="C111" s="12">
        <v>3</v>
      </c>
      <c r="D111" s="12" t="s">
        <v>24</v>
      </c>
      <c r="E111" s="12" t="s">
        <v>50</v>
      </c>
      <c r="F111" s="12" t="s">
        <v>12</v>
      </c>
      <c r="G111" s="12" t="s">
        <v>171</v>
      </c>
      <c r="H111" s="13"/>
      <c r="I111" s="2"/>
      <c r="J111" s="2"/>
      <c r="K111" s="2"/>
      <c r="L111" s="2"/>
      <c r="M111" s="7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3.5" customHeight="1" x14ac:dyDescent="0.25">
      <c r="A112" s="9">
        <v>583</v>
      </c>
      <c r="B112" s="10" t="s">
        <v>178</v>
      </c>
      <c r="C112" s="12">
        <v>3</v>
      </c>
      <c r="D112" s="12" t="s">
        <v>24</v>
      </c>
      <c r="E112" s="12" t="s">
        <v>50</v>
      </c>
      <c r="F112" s="12" t="s">
        <v>12</v>
      </c>
      <c r="G112" s="12" t="s">
        <v>171</v>
      </c>
      <c r="H112" s="13"/>
      <c r="I112" s="2"/>
      <c r="J112" s="2"/>
      <c r="K112" s="2"/>
      <c r="L112" s="2"/>
      <c r="M112" s="7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3.5" customHeight="1" x14ac:dyDescent="0.25">
      <c r="A113" s="9">
        <v>584</v>
      </c>
      <c r="B113" s="10" t="s">
        <v>179</v>
      </c>
      <c r="C113" s="12">
        <v>3</v>
      </c>
      <c r="D113" s="12" t="s">
        <v>24</v>
      </c>
      <c r="E113" s="12" t="s">
        <v>50</v>
      </c>
      <c r="F113" s="12" t="s">
        <v>12</v>
      </c>
      <c r="G113" s="12" t="s">
        <v>171</v>
      </c>
      <c r="H113" s="13"/>
      <c r="I113" s="2"/>
      <c r="J113" s="2"/>
      <c r="K113" s="2"/>
      <c r="L113" s="2"/>
      <c r="M113" s="7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3.5" customHeight="1" x14ac:dyDescent="0.25">
      <c r="A114" s="9">
        <v>585</v>
      </c>
      <c r="B114" s="10" t="s">
        <v>180</v>
      </c>
      <c r="C114" s="12">
        <v>3</v>
      </c>
      <c r="D114" s="12" t="s">
        <v>24</v>
      </c>
      <c r="E114" s="12" t="s">
        <v>50</v>
      </c>
      <c r="F114" s="12" t="s">
        <v>12</v>
      </c>
      <c r="G114" s="12" t="s">
        <v>171</v>
      </c>
      <c r="H114" s="13"/>
      <c r="I114" s="2"/>
      <c r="J114" s="2"/>
      <c r="K114" s="2"/>
      <c r="L114" s="2"/>
      <c r="M114" s="7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3.5" customHeight="1" x14ac:dyDescent="0.25">
      <c r="A115" s="9">
        <v>586</v>
      </c>
      <c r="B115" s="10" t="s">
        <v>181</v>
      </c>
      <c r="C115" s="12">
        <v>3</v>
      </c>
      <c r="D115" s="12" t="s">
        <v>24</v>
      </c>
      <c r="E115" s="12" t="s">
        <v>50</v>
      </c>
      <c r="F115" s="12" t="s">
        <v>12</v>
      </c>
      <c r="G115" s="12" t="s">
        <v>171</v>
      </c>
      <c r="H115" s="13"/>
      <c r="I115" s="2"/>
      <c r="J115" s="2"/>
      <c r="K115" s="2"/>
      <c r="L115" s="2"/>
      <c r="M115" s="7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3.5" customHeight="1" x14ac:dyDescent="0.25">
      <c r="A116" s="9">
        <v>587</v>
      </c>
      <c r="B116" s="10" t="s">
        <v>182</v>
      </c>
      <c r="C116" s="12">
        <v>3</v>
      </c>
      <c r="D116" s="12" t="s">
        <v>24</v>
      </c>
      <c r="E116" s="12" t="s">
        <v>50</v>
      </c>
      <c r="F116" s="12" t="s">
        <v>12</v>
      </c>
      <c r="G116" s="12" t="s">
        <v>171</v>
      </c>
      <c r="H116" s="13"/>
      <c r="I116" s="2"/>
      <c r="J116" s="2"/>
      <c r="K116" s="2"/>
      <c r="L116" s="2"/>
      <c r="M116" s="7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3.5" customHeight="1" x14ac:dyDescent="0.25">
      <c r="A117" s="9">
        <v>588</v>
      </c>
      <c r="B117" s="10" t="s">
        <v>183</v>
      </c>
      <c r="C117" s="12">
        <v>3</v>
      </c>
      <c r="D117" s="12" t="s">
        <v>24</v>
      </c>
      <c r="E117" s="12" t="s">
        <v>50</v>
      </c>
      <c r="F117" s="12" t="s">
        <v>12</v>
      </c>
      <c r="G117" s="12" t="s">
        <v>171</v>
      </c>
      <c r="H117" s="13"/>
      <c r="I117" s="2"/>
      <c r="J117" s="2"/>
      <c r="K117" s="2"/>
      <c r="L117" s="2"/>
      <c r="M117" s="7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3.5" customHeight="1" x14ac:dyDescent="0.25">
      <c r="A118" s="9">
        <v>589</v>
      </c>
      <c r="B118" s="10" t="s">
        <v>184</v>
      </c>
      <c r="C118" s="12">
        <v>3</v>
      </c>
      <c r="D118" s="12" t="s">
        <v>24</v>
      </c>
      <c r="E118" s="12" t="s">
        <v>50</v>
      </c>
      <c r="F118" s="12" t="s">
        <v>12</v>
      </c>
      <c r="G118" s="12" t="s">
        <v>171</v>
      </c>
      <c r="H118" s="13"/>
      <c r="I118" s="2"/>
      <c r="J118" s="2"/>
      <c r="K118" s="2"/>
      <c r="L118" s="2"/>
      <c r="M118" s="7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3.5" customHeight="1" x14ac:dyDescent="0.25">
      <c r="A119" s="9">
        <v>590</v>
      </c>
      <c r="B119" s="10" t="s">
        <v>185</v>
      </c>
      <c r="C119" s="12">
        <v>3</v>
      </c>
      <c r="D119" s="12" t="s">
        <v>24</v>
      </c>
      <c r="E119" s="12" t="s">
        <v>50</v>
      </c>
      <c r="F119" s="12" t="s">
        <v>12</v>
      </c>
      <c r="G119" s="12" t="s">
        <v>171</v>
      </c>
      <c r="H119" s="13"/>
      <c r="I119" s="2"/>
      <c r="J119" s="2"/>
      <c r="K119" s="2"/>
      <c r="L119" s="2"/>
      <c r="M119" s="7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3.5" customHeight="1" x14ac:dyDescent="0.25">
      <c r="A120" s="9">
        <v>591</v>
      </c>
      <c r="B120" s="10" t="s">
        <v>186</v>
      </c>
      <c r="C120" s="12">
        <v>4</v>
      </c>
      <c r="D120" s="12" t="s">
        <v>24</v>
      </c>
      <c r="E120" s="12" t="s">
        <v>50</v>
      </c>
      <c r="F120" s="12" t="s">
        <v>12</v>
      </c>
      <c r="G120" s="12" t="s">
        <v>171</v>
      </c>
      <c r="H120" s="13"/>
      <c r="I120" s="2"/>
      <c r="J120" s="2"/>
      <c r="K120" s="2"/>
      <c r="L120" s="2"/>
      <c r="M120" s="7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3.5" customHeight="1" x14ac:dyDescent="0.25">
      <c r="A121" s="9">
        <v>592</v>
      </c>
      <c r="B121" s="10" t="s">
        <v>187</v>
      </c>
      <c r="C121" s="12">
        <v>4</v>
      </c>
      <c r="D121" s="12" t="s">
        <v>24</v>
      </c>
      <c r="E121" s="12" t="s">
        <v>50</v>
      </c>
      <c r="F121" s="12" t="s">
        <v>12</v>
      </c>
      <c r="G121" s="12" t="s">
        <v>171</v>
      </c>
      <c r="H121" s="13"/>
      <c r="I121" s="2"/>
      <c r="J121" s="2"/>
      <c r="K121" s="2"/>
      <c r="L121" s="2"/>
      <c r="M121" s="7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3.5" customHeight="1" x14ac:dyDescent="0.25">
      <c r="A122" s="9">
        <v>593</v>
      </c>
      <c r="B122" s="10" t="s">
        <v>188</v>
      </c>
      <c r="C122" s="12">
        <v>4</v>
      </c>
      <c r="D122" s="12" t="s">
        <v>24</v>
      </c>
      <c r="E122" s="12" t="s">
        <v>50</v>
      </c>
      <c r="F122" s="12" t="s">
        <v>12</v>
      </c>
      <c r="G122" s="12" t="s">
        <v>171</v>
      </c>
      <c r="H122" s="13"/>
      <c r="I122" s="2"/>
      <c r="J122" s="2"/>
      <c r="K122" s="2"/>
      <c r="L122" s="2"/>
      <c r="M122" s="7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3.5" customHeight="1" x14ac:dyDescent="0.25">
      <c r="A123" s="9">
        <v>594</v>
      </c>
      <c r="B123" s="10" t="s">
        <v>189</v>
      </c>
      <c r="C123" s="12">
        <v>5</v>
      </c>
      <c r="D123" s="12" t="s">
        <v>24</v>
      </c>
      <c r="E123" s="12" t="s">
        <v>11</v>
      </c>
      <c r="F123" s="12" t="s">
        <v>86</v>
      </c>
      <c r="G123" s="12" t="s">
        <v>190</v>
      </c>
      <c r="H123" s="13"/>
      <c r="I123" s="2"/>
      <c r="J123" s="2"/>
      <c r="K123" s="2"/>
      <c r="L123" s="2"/>
      <c r="M123" s="7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3.5" customHeight="1" x14ac:dyDescent="0.25">
      <c r="A124" s="9">
        <v>595</v>
      </c>
      <c r="B124" s="10" t="s">
        <v>191</v>
      </c>
      <c r="C124" s="12">
        <v>5</v>
      </c>
      <c r="D124" s="12" t="s">
        <v>24</v>
      </c>
      <c r="E124" s="12" t="s">
        <v>11</v>
      </c>
      <c r="F124" s="12" t="s">
        <v>86</v>
      </c>
      <c r="G124" s="12" t="s">
        <v>190</v>
      </c>
      <c r="H124" s="13"/>
      <c r="I124" s="2"/>
      <c r="J124" s="2"/>
      <c r="K124" s="2"/>
      <c r="L124" s="2"/>
      <c r="M124" s="7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3.5" customHeight="1" x14ac:dyDescent="0.25">
      <c r="A125" s="9">
        <v>596</v>
      </c>
      <c r="B125" s="10" t="s">
        <v>192</v>
      </c>
      <c r="C125" s="12">
        <v>5</v>
      </c>
      <c r="D125" s="12" t="s">
        <v>24</v>
      </c>
      <c r="E125" s="12" t="s">
        <v>11</v>
      </c>
      <c r="F125" s="12" t="s">
        <v>86</v>
      </c>
      <c r="G125" s="12" t="s">
        <v>190</v>
      </c>
      <c r="H125" s="13"/>
      <c r="I125" s="2"/>
      <c r="J125" s="2"/>
      <c r="K125" s="2"/>
      <c r="L125" s="2"/>
      <c r="M125" s="7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3.5" customHeight="1" x14ac:dyDescent="0.25">
      <c r="A126" s="9">
        <v>597</v>
      </c>
      <c r="B126" s="10" t="s">
        <v>193</v>
      </c>
      <c r="C126" s="12">
        <v>5</v>
      </c>
      <c r="D126" s="12" t="s">
        <v>24</v>
      </c>
      <c r="E126" s="12" t="s">
        <v>11</v>
      </c>
      <c r="F126" s="12" t="s">
        <v>86</v>
      </c>
      <c r="G126" s="12" t="s">
        <v>190</v>
      </c>
      <c r="H126" s="13"/>
      <c r="I126" s="2"/>
      <c r="J126" s="2"/>
      <c r="K126" s="2"/>
      <c r="L126" s="2"/>
      <c r="M126" s="7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3.5" customHeight="1" x14ac:dyDescent="0.25">
      <c r="A127" s="9">
        <v>598</v>
      </c>
      <c r="B127" s="10" t="s">
        <v>194</v>
      </c>
      <c r="C127" s="12">
        <v>5</v>
      </c>
      <c r="D127" s="12" t="s">
        <v>24</v>
      </c>
      <c r="E127" s="12" t="s">
        <v>11</v>
      </c>
      <c r="F127" s="12" t="s">
        <v>86</v>
      </c>
      <c r="G127" s="12" t="s">
        <v>190</v>
      </c>
      <c r="H127" s="13"/>
      <c r="I127" s="2"/>
      <c r="J127" s="2"/>
      <c r="K127" s="2"/>
      <c r="L127" s="2"/>
      <c r="M127" s="7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3.5" customHeight="1" x14ac:dyDescent="0.25">
      <c r="A128" s="9">
        <v>599</v>
      </c>
      <c r="B128" s="10" t="s">
        <v>195</v>
      </c>
      <c r="C128" s="12">
        <v>5</v>
      </c>
      <c r="D128" s="12" t="s">
        <v>24</v>
      </c>
      <c r="E128" s="12" t="s">
        <v>11</v>
      </c>
      <c r="F128" s="12" t="s">
        <v>86</v>
      </c>
      <c r="G128" s="12" t="s">
        <v>190</v>
      </c>
      <c r="H128" s="13"/>
      <c r="I128" s="2"/>
      <c r="J128" s="2"/>
      <c r="K128" s="2"/>
      <c r="L128" s="2"/>
      <c r="M128" s="7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3.5" customHeight="1" x14ac:dyDescent="0.25">
      <c r="A129" s="9">
        <v>600</v>
      </c>
      <c r="B129" s="10" t="s">
        <v>196</v>
      </c>
      <c r="C129" s="12">
        <v>5</v>
      </c>
      <c r="D129" s="12" t="s">
        <v>24</v>
      </c>
      <c r="E129" s="12" t="s">
        <v>11</v>
      </c>
      <c r="F129" s="12" t="s">
        <v>86</v>
      </c>
      <c r="G129" s="12" t="s">
        <v>190</v>
      </c>
      <c r="H129" s="13"/>
      <c r="I129" s="2"/>
      <c r="J129" s="2"/>
      <c r="K129" s="2"/>
      <c r="L129" s="2"/>
      <c r="M129" s="7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3.5" customHeight="1" x14ac:dyDescent="0.25">
      <c r="A130" s="9">
        <v>601</v>
      </c>
      <c r="B130" s="10" t="s">
        <v>197</v>
      </c>
      <c r="C130" s="12">
        <v>5</v>
      </c>
      <c r="D130" s="12" t="s">
        <v>24</v>
      </c>
      <c r="E130" s="12" t="s">
        <v>11</v>
      </c>
      <c r="F130" s="12" t="s">
        <v>86</v>
      </c>
      <c r="G130" s="12" t="s">
        <v>190</v>
      </c>
      <c r="H130" s="13"/>
      <c r="I130" s="2"/>
      <c r="J130" s="2"/>
      <c r="K130" s="2"/>
      <c r="L130" s="2"/>
      <c r="M130" s="7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3.5" customHeight="1" x14ac:dyDescent="0.25">
      <c r="A131" s="9">
        <v>602</v>
      </c>
      <c r="B131" s="10" t="s">
        <v>198</v>
      </c>
      <c r="C131" s="12">
        <v>6</v>
      </c>
      <c r="D131" s="12" t="s">
        <v>24</v>
      </c>
      <c r="E131" s="12" t="s">
        <v>11</v>
      </c>
      <c r="F131" s="12" t="s">
        <v>86</v>
      </c>
      <c r="G131" s="12" t="s">
        <v>190</v>
      </c>
      <c r="H131" s="13"/>
      <c r="I131" s="2"/>
      <c r="J131" s="2"/>
      <c r="K131" s="2"/>
      <c r="L131" s="2"/>
      <c r="M131" s="7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3.5" customHeight="1" x14ac:dyDescent="0.25">
      <c r="A132" s="9">
        <v>603</v>
      </c>
      <c r="B132" s="10" t="s">
        <v>199</v>
      </c>
      <c r="C132" s="12">
        <v>6</v>
      </c>
      <c r="D132" s="12" t="s">
        <v>24</v>
      </c>
      <c r="E132" s="12" t="s">
        <v>11</v>
      </c>
      <c r="F132" s="12" t="s">
        <v>86</v>
      </c>
      <c r="G132" s="12" t="s">
        <v>190</v>
      </c>
      <c r="H132" s="13"/>
      <c r="I132" s="2"/>
      <c r="J132" s="2"/>
      <c r="K132" s="2"/>
      <c r="L132" s="2"/>
      <c r="M132" s="7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3.5" customHeight="1" x14ac:dyDescent="0.25">
      <c r="A133" s="9">
        <v>604</v>
      </c>
      <c r="B133" s="10" t="s">
        <v>200</v>
      </c>
      <c r="C133" s="12">
        <v>6</v>
      </c>
      <c r="D133" s="12" t="s">
        <v>24</v>
      </c>
      <c r="E133" s="12" t="s">
        <v>11</v>
      </c>
      <c r="F133" s="12" t="s">
        <v>86</v>
      </c>
      <c r="G133" s="12" t="s">
        <v>190</v>
      </c>
      <c r="H133" s="13"/>
      <c r="I133" s="2"/>
      <c r="J133" s="2"/>
      <c r="K133" s="2"/>
      <c r="L133" s="2"/>
      <c r="M133" s="7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3.5" customHeight="1" x14ac:dyDescent="0.25">
      <c r="A134" s="9">
        <v>605</v>
      </c>
      <c r="B134" s="10" t="s">
        <v>201</v>
      </c>
      <c r="C134" s="12">
        <v>6</v>
      </c>
      <c r="D134" s="12" t="s">
        <v>24</v>
      </c>
      <c r="E134" s="12" t="s">
        <v>11</v>
      </c>
      <c r="F134" s="12" t="s">
        <v>86</v>
      </c>
      <c r="G134" s="12" t="s">
        <v>190</v>
      </c>
      <c r="H134" s="13"/>
      <c r="I134" s="2"/>
      <c r="J134" s="2"/>
      <c r="K134" s="2"/>
      <c r="L134" s="2"/>
      <c r="M134" s="7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3.5" customHeight="1" x14ac:dyDescent="0.25">
      <c r="A135" s="9">
        <v>606</v>
      </c>
      <c r="B135" s="10" t="s">
        <v>202</v>
      </c>
      <c r="C135" s="12">
        <v>6</v>
      </c>
      <c r="D135" s="12" t="s">
        <v>24</v>
      </c>
      <c r="E135" s="12" t="s">
        <v>11</v>
      </c>
      <c r="F135" s="12" t="s">
        <v>86</v>
      </c>
      <c r="G135" s="12" t="s">
        <v>190</v>
      </c>
      <c r="H135" s="13"/>
      <c r="I135" s="2"/>
      <c r="J135" s="2"/>
      <c r="K135" s="2"/>
      <c r="L135" s="2"/>
      <c r="M135" s="7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3.5" customHeight="1" x14ac:dyDescent="0.25">
      <c r="A136" s="9">
        <v>607</v>
      </c>
      <c r="B136" s="10" t="s">
        <v>203</v>
      </c>
      <c r="C136" s="12">
        <v>6</v>
      </c>
      <c r="D136" s="12" t="s">
        <v>24</v>
      </c>
      <c r="E136" s="12" t="s">
        <v>11</v>
      </c>
      <c r="F136" s="12" t="s">
        <v>86</v>
      </c>
      <c r="G136" s="12" t="s">
        <v>190</v>
      </c>
      <c r="H136" s="13"/>
      <c r="I136" s="2"/>
      <c r="J136" s="2"/>
      <c r="K136" s="2"/>
      <c r="L136" s="2"/>
      <c r="M136" s="7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3.5" customHeight="1" x14ac:dyDescent="0.25">
      <c r="A137" s="9">
        <v>608</v>
      </c>
      <c r="B137" s="10" t="s">
        <v>204</v>
      </c>
      <c r="C137" s="12">
        <v>6</v>
      </c>
      <c r="D137" s="12" t="s">
        <v>24</v>
      </c>
      <c r="E137" s="12" t="s">
        <v>11</v>
      </c>
      <c r="F137" s="12" t="s">
        <v>86</v>
      </c>
      <c r="G137" s="12" t="s">
        <v>190</v>
      </c>
      <c r="H137" s="13"/>
      <c r="I137" s="2"/>
      <c r="J137" s="2"/>
      <c r="K137" s="2"/>
      <c r="L137" s="2"/>
      <c r="M137" s="7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3.5" customHeight="1" x14ac:dyDescent="0.25">
      <c r="A138" s="9">
        <v>609</v>
      </c>
      <c r="B138" s="10" t="s">
        <v>205</v>
      </c>
      <c r="C138" s="12">
        <v>6</v>
      </c>
      <c r="D138" s="12" t="s">
        <v>24</v>
      </c>
      <c r="E138" s="12" t="s">
        <v>11</v>
      </c>
      <c r="F138" s="12" t="s">
        <v>86</v>
      </c>
      <c r="G138" s="12" t="s">
        <v>190</v>
      </c>
      <c r="H138" s="13"/>
      <c r="I138" s="2"/>
      <c r="J138" s="2"/>
      <c r="K138" s="2"/>
      <c r="L138" s="2"/>
      <c r="M138" s="7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3.5" customHeight="1" x14ac:dyDescent="0.25">
      <c r="A139" s="9">
        <v>610</v>
      </c>
      <c r="B139" s="10" t="s">
        <v>206</v>
      </c>
      <c r="C139" s="12">
        <v>5</v>
      </c>
      <c r="D139" s="12" t="s">
        <v>24</v>
      </c>
      <c r="E139" s="12" t="s">
        <v>50</v>
      </c>
      <c r="F139" s="12" t="s">
        <v>86</v>
      </c>
      <c r="G139" s="12" t="s">
        <v>207</v>
      </c>
      <c r="H139" s="13"/>
      <c r="I139" s="2"/>
      <c r="J139" s="2"/>
      <c r="K139" s="2"/>
      <c r="L139" s="2"/>
      <c r="M139" s="7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3.5" customHeight="1" x14ac:dyDescent="0.25">
      <c r="A140" s="9">
        <v>611</v>
      </c>
      <c r="B140" s="10" t="s">
        <v>208</v>
      </c>
      <c r="C140" s="12">
        <v>5</v>
      </c>
      <c r="D140" s="12" t="s">
        <v>24</v>
      </c>
      <c r="E140" s="12" t="s">
        <v>50</v>
      </c>
      <c r="F140" s="12" t="s">
        <v>86</v>
      </c>
      <c r="G140" s="12" t="s">
        <v>207</v>
      </c>
      <c r="H140" s="13"/>
      <c r="I140" s="2"/>
      <c r="J140" s="2"/>
      <c r="K140" s="2"/>
      <c r="L140" s="2"/>
      <c r="M140" s="7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3.5" customHeight="1" x14ac:dyDescent="0.25">
      <c r="A141" s="9">
        <v>612</v>
      </c>
      <c r="B141" s="10" t="s">
        <v>209</v>
      </c>
      <c r="C141" s="12">
        <v>5</v>
      </c>
      <c r="D141" s="12" t="s">
        <v>24</v>
      </c>
      <c r="E141" s="12" t="s">
        <v>50</v>
      </c>
      <c r="F141" s="12" t="s">
        <v>86</v>
      </c>
      <c r="G141" s="12" t="s">
        <v>207</v>
      </c>
      <c r="H141" s="13"/>
      <c r="I141" s="2"/>
      <c r="J141" s="2"/>
      <c r="K141" s="2"/>
      <c r="L141" s="2"/>
      <c r="M141" s="7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3.5" customHeight="1" x14ac:dyDescent="0.25">
      <c r="A142" s="9">
        <v>613</v>
      </c>
      <c r="B142" s="10" t="s">
        <v>210</v>
      </c>
      <c r="C142" s="12">
        <v>5</v>
      </c>
      <c r="D142" s="12" t="s">
        <v>24</v>
      </c>
      <c r="E142" s="12" t="s">
        <v>50</v>
      </c>
      <c r="F142" s="12" t="s">
        <v>86</v>
      </c>
      <c r="G142" s="12" t="s">
        <v>207</v>
      </c>
      <c r="H142" s="13"/>
      <c r="I142" s="2"/>
      <c r="J142" s="2"/>
      <c r="K142" s="2"/>
      <c r="L142" s="2"/>
      <c r="M142" s="7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3.5" customHeight="1" x14ac:dyDescent="0.25">
      <c r="A143" s="9">
        <v>614</v>
      </c>
      <c r="B143" s="10" t="s">
        <v>211</v>
      </c>
      <c r="C143" s="12">
        <v>5</v>
      </c>
      <c r="D143" s="12" t="s">
        <v>24</v>
      </c>
      <c r="E143" s="12" t="s">
        <v>50</v>
      </c>
      <c r="F143" s="12" t="s">
        <v>86</v>
      </c>
      <c r="G143" s="12" t="s">
        <v>207</v>
      </c>
      <c r="H143" s="13"/>
      <c r="I143" s="2"/>
      <c r="J143" s="2"/>
      <c r="K143" s="2"/>
      <c r="L143" s="2"/>
      <c r="M143" s="7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3.5" customHeight="1" x14ac:dyDescent="0.25">
      <c r="A144" s="9">
        <v>615</v>
      </c>
      <c r="B144" s="10" t="s">
        <v>212</v>
      </c>
      <c r="C144" s="12">
        <v>5</v>
      </c>
      <c r="D144" s="12" t="s">
        <v>24</v>
      </c>
      <c r="E144" s="12" t="s">
        <v>50</v>
      </c>
      <c r="F144" s="12" t="s">
        <v>86</v>
      </c>
      <c r="G144" s="12" t="s">
        <v>207</v>
      </c>
      <c r="H144" s="13"/>
      <c r="I144" s="2"/>
      <c r="J144" s="2"/>
      <c r="K144" s="2"/>
      <c r="L144" s="2"/>
      <c r="M144" s="7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3.5" customHeight="1" x14ac:dyDescent="0.25">
      <c r="A145" s="9">
        <v>616</v>
      </c>
      <c r="B145" s="10" t="s">
        <v>213</v>
      </c>
      <c r="C145" s="12">
        <v>5</v>
      </c>
      <c r="D145" s="12" t="s">
        <v>24</v>
      </c>
      <c r="E145" s="12" t="s">
        <v>50</v>
      </c>
      <c r="F145" s="12" t="s">
        <v>86</v>
      </c>
      <c r="G145" s="12" t="s">
        <v>207</v>
      </c>
      <c r="H145" s="13"/>
      <c r="I145" s="2"/>
      <c r="J145" s="2"/>
      <c r="K145" s="2"/>
      <c r="L145" s="2"/>
      <c r="M145" s="7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3.5" customHeight="1" x14ac:dyDescent="0.25">
      <c r="A146" s="9">
        <v>617</v>
      </c>
      <c r="B146" s="10" t="s">
        <v>214</v>
      </c>
      <c r="C146" s="12">
        <v>5</v>
      </c>
      <c r="D146" s="12" t="s">
        <v>24</v>
      </c>
      <c r="E146" s="12" t="s">
        <v>50</v>
      </c>
      <c r="F146" s="12" t="s">
        <v>86</v>
      </c>
      <c r="G146" s="12" t="s">
        <v>207</v>
      </c>
      <c r="H146" s="13"/>
      <c r="I146" s="2"/>
      <c r="J146" s="2"/>
      <c r="K146" s="2"/>
      <c r="L146" s="2"/>
      <c r="M146" s="7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3.5" customHeight="1" x14ac:dyDescent="0.25">
      <c r="A147" s="9">
        <v>618</v>
      </c>
      <c r="B147" s="10" t="s">
        <v>215</v>
      </c>
      <c r="C147" s="12">
        <v>6</v>
      </c>
      <c r="D147" s="12" t="s">
        <v>24</v>
      </c>
      <c r="E147" s="12" t="s">
        <v>50</v>
      </c>
      <c r="F147" s="12" t="s">
        <v>86</v>
      </c>
      <c r="G147" s="12" t="s">
        <v>207</v>
      </c>
      <c r="H147" s="13"/>
      <c r="I147" s="2"/>
      <c r="J147" s="2"/>
      <c r="K147" s="2"/>
      <c r="L147" s="2"/>
      <c r="M147" s="7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3.5" customHeight="1" x14ac:dyDescent="0.25">
      <c r="A148" s="9">
        <v>619</v>
      </c>
      <c r="B148" s="10" t="s">
        <v>216</v>
      </c>
      <c r="C148" s="12">
        <v>6</v>
      </c>
      <c r="D148" s="12" t="s">
        <v>24</v>
      </c>
      <c r="E148" s="12" t="s">
        <v>50</v>
      </c>
      <c r="F148" s="12" t="s">
        <v>86</v>
      </c>
      <c r="G148" s="12" t="s">
        <v>207</v>
      </c>
      <c r="H148" s="13"/>
      <c r="I148" s="2"/>
      <c r="J148" s="2"/>
      <c r="K148" s="2"/>
      <c r="L148" s="2"/>
      <c r="M148" s="7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3.5" customHeight="1" x14ac:dyDescent="0.25">
      <c r="A149" s="9">
        <v>620</v>
      </c>
      <c r="B149" s="10" t="s">
        <v>217</v>
      </c>
      <c r="C149" s="12">
        <v>6</v>
      </c>
      <c r="D149" s="12" t="s">
        <v>24</v>
      </c>
      <c r="E149" s="12" t="s">
        <v>50</v>
      </c>
      <c r="F149" s="12" t="s">
        <v>86</v>
      </c>
      <c r="G149" s="12" t="s">
        <v>207</v>
      </c>
      <c r="H149" s="13"/>
      <c r="I149" s="2"/>
      <c r="J149" s="2"/>
      <c r="K149" s="2"/>
      <c r="L149" s="2"/>
      <c r="M149" s="7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3.5" customHeight="1" x14ac:dyDescent="0.25">
      <c r="A150" s="9">
        <v>621</v>
      </c>
      <c r="B150" s="10" t="s">
        <v>218</v>
      </c>
      <c r="C150" s="12">
        <v>6</v>
      </c>
      <c r="D150" s="12" t="s">
        <v>24</v>
      </c>
      <c r="E150" s="12" t="s">
        <v>50</v>
      </c>
      <c r="F150" s="12" t="s">
        <v>86</v>
      </c>
      <c r="G150" s="12" t="s">
        <v>207</v>
      </c>
      <c r="H150" s="13"/>
      <c r="I150" s="2"/>
      <c r="J150" s="2"/>
      <c r="K150" s="2"/>
      <c r="L150" s="2"/>
      <c r="M150" s="7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3.5" customHeight="1" x14ac:dyDescent="0.25">
      <c r="A151" s="9">
        <v>622</v>
      </c>
      <c r="B151" s="10" t="s">
        <v>219</v>
      </c>
      <c r="C151" s="12">
        <v>6</v>
      </c>
      <c r="D151" s="12" t="s">
        <v>24</v>
      </c>
      <c r="E151" s="12" t="s">
        <v>50</v>
      </c>
      <c r="F151" s="12" t="s">
        <v>86</v>
      </c>
      <c r="G151" s="12" t="s">
        <v>207</v>
      </c>
      <c r="H151" s="13"/>
      <c r="I151" s="2"/>
      <c r="J151" s="2"/>
      <c r="K151" s="2"/>
      <c r="L151" s="2"/>
      <c r="M151" s="7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3.5" customHeight="1" x14ac:dyDescent="0.25">
      <c r="A152" s="9">
        <v>623</v>
      </c>
      <c r="B152" s="10" t="s">
        <v>220</v>
      </c>
      <c r="C152" s="12">
        <v>6</v>
      </c>
      <c r="D152" s="12" t="s">
        <v>24</v>
      </c>
      <c r="E152" s="12" t="s">
        <v>50</v>
      </c>
      <c r="F152" s="12" t="s">
        <v>86</v>
      </c>
      <c r="G152" s="12" t="s">
        <v>207</v>
      </c>
      <c r="H152" s="13"/>
      <c r="I152" s="2"/>
      <c r="J152" s="2"/>
      <c r="K152" s="2"/>
      <c r="L152" s="2"/>
      <c r="M152" s="7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3.5" customHeight="1" x14ac:dyDescent="0.25">
      <c r="A153" s="9">
        <v>624</v>
      </c>
      <c r="B153" s="10" t="s">
        <v>221</v>
      </c>
      <c r="C153" s="12">
        <v>6</v>
      </c>
      <c r="D153" s="12" t="s">
        <v>24</v>
      </c>
      <c r="E153" s="12" t="s">
        <v>50</v>
      </c>
      <c r="F153" s="12" t="s">
        <v>86</v>
      </c>
      <c r="G153" s="12" t="s">
        <v>207</v>
      </c>
      <c r="H153" s="13"/>
      <c r="I153" s="2"/>
      <c r="J153" s="2"/>
      <c r="K153" s="2"/>
      <c r="L153" s="2"/>
      <c r="M153" s="7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3.5" customHeight="1" x14ac:dyDescent="0.25">
      <c r="A154" s="9">
        <v>625</v>
      </c>
      <c r="B154" s="10" t="s">
        <v>222</v>
      </c>
      <c r="C154" s="12">
        <v>6</v>
      </c>
      <c r="D154" s="12" t="s">
        <v>24</v>
      </c>
      <c r="E154" s="12" t="s">
        <v>50</v>
      </c>
      <c r="F154" s="12" t="s">
        <v>86</v>
      </c>
      <c r="G154" s="12" t="s">
        <v>207</v>
      </c>
      <c r="H154" s="13"/>
      <c r="I154" s="2"/>
      <c r="J154" s="2"/>
      <c r="K154" s="2"/>
      <c r="L154" s="2"/>
      <c r="M154" s="7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3.5" customHeight="1" x14ac:dyDescent="0.25">
      <c r="A155" s="9">
        <v>626</v>
      </c>
      <c r="B155" s="10" t="s">
        <v>223</v>
      </c>
      <c r="C155" s="12">
        <v>7</v>
      </c>
      <c r="D155" s="12" t="s">
        <v>24</v>
      </c>
      <c r="E155" s="12" t="s">
        <v>11</v>
      </c>
      <c r="F155" s="12" t="s">
        <v>92</v>
      </c>
      <c r="G155" s="12" t="s">
        <v>224</v>
      </c>
      <c r="H155" s="13"/>
      <c r="I155" s="2"/>
      <c r="J155" s="2"/>
      <c r="K155" s="2"/>
      <c r="L155" s="2"/>
      <c r="M155" s="7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3.5" customHeight="1" x14ac:dyDescent="0.25">
      <c r="A156" s="9">
        <v>627</v>
      </c>
      <c r="B156" s="10" t="s">
        <v>225</v>
      </c>
      <c r="C156" s="12">
        <v>7</v>
      </c>
      <c r="D156" s="12" t="s">
        <v>24</v>
      </c>
      <c r="E156" s="12" t="s">
        <v>11</v>
      </c>
      <c r="F156" s="12" t="s">
        <v>92</v>
      </c>
      <c r="G156" s="12" t="s">
        <v>224</v>
      </c>
      <c r="H156" s="13"/>
      <c r="I156" s="2"/>
      <c r="J156" s="2"/>
      <c r="K156" s="2"/>
      <c r="L156" s="2"/>
      <c r="M156" s="7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3.5" customHeight="1" x14ac:dyDescent="0.25">
      <c r="A157" s="9">
        <v>628</v>
      </c>
      <c r="B157" s="10" t="s">
        <v>226</v>
      </c>
      <c r="C157" s="12">
        <v>7</v>
      </c>
      <c r="D157" s="12" t="s">
        <v>24</v>
      </c>
      <c r="E157" s="12" t="s">
        <v>11</v>
      </c>
      <c r="F157" s="12" t="s">
        <v>92</v>
      </c>
      <c r="G157" s="12" t="s">
        <v>224</v>
      </c>
      <c r="H157" s="13"/>
      <c r="I157" s="2"/>
      <c r="J157" s="2"/>
      <c r="K157" s="2"/>
      <c r="L157" s="2"/>
      <c r="M157" s="7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3.5" customHeight="1" x14ac:dyDescent="0.25">
      <c r="A158" s="9">
        <v>629</v>
      </c>
      <c r="B158" s="10" t="s">
        <v>227</v>
      </c>
      <c r="C158" s="12">
        <v>7</v>
      </c>
      <c r="D158" s="12" t="s">
        <v>24</v>
      </c>
      <c r="E158" s="12" t="s">
        <v>11</v>
      </c>
      <c r="F158" s="12" t="s">
        <v>92</v>
      </c>
      <c r="G158" s="12" t="s">
        <v>224</v>
      </c>
      <c r="H158" s="13"/>
      <c r="I158" s="2"/>
      <c r="J158" s="2"/>
      <c r="K158" s="2"/>
      <c r="L158" s="2"/>
      <c r="M158" s="7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3.5" customHeight="1" x14ac:dyDescent="0.25">
      <c r="A159" s="9">
        <v>630</v>
      </c>
      <c r="B159" s="10" t="s">
        <v>228</v>
      </c>
      <c r="C159" s="12">
        <v>7</v>
      </c>
      <c r="D159" s="12" t="s">
        <v>24</v>
      </c>
      <c r="E159" s="12" t="s">
        <v>11</v>
      </c>
      <c r="F159" s="12" t="s">
        <v>92</v>
      </c>
      <c r="G159" s="12" t="s">
        <v>224</v>
      </c>
      <c r="H159" s="13"/>
      <c r="I159" s="2"/>
      <c r="J159" s="2"/>
      <c r="K159" s="2"/>
      <c r="L159" s="2"/>
      <c r="M159" s="7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3.5" customHeight="1" x14ac:dyDescent="0.25">
      <c r="A160" s="9">
        <v>631</v>
      </c>
      <c r="B160" s="10" t="s">
        <v>229</v>
      </c>
      <c r="C160" s="12">
        <v>7</v>
      </c>
      <c r="D160" s="12" t="s">
        <v>24</v>
      </c>
      <c r="E160" s="12" t="s">
        <v>11</v>
      </c>
      <c r="F160" s="12" t="s">
        <v>92</v>
      </c>
      <c r="G160" s="12" t="s">
        <v>224</v>
      </c>
      <c r="H160" s="13"/>
      <c r="I160" s="2"/>
      <c r="J160" s="2"/>
      <c r="K160" s="2"/>
      <c r="L160" s="2"/>
      <c r="M160" s="7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3.5" customHeight="1" x14ac:dyDescent="0.25">
      <c r="A161" s="9">
        <v>632</v>
      </c>
      <c r="B161" s="10" t="s">
        <v>230</v>
      </c>
      <c r="C161" s="12">
        <v>7</v>
      </c>
      <c r="D161" s="12" t="s">
        <v>24</v>
      </c>
      <c r="E161" s="12" t="s">
        <v>11</v>
      </c>
      <c r="F161" s="12" t="s">
        <v>92</v>
      </c>
      <c r="G161" s="12" t="s">
        <v>224</v>
      </c>
      <c r="H161" s="13"/>
      <c r="I161" s="2"/>
      <c r="J161" s="2"/>
      <c r="K161" s="2"/>
      <c r="L161" s="2"/>
      <c r="M161" s="7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3.5" customHeight="1" x14ac:dyDescent="0.25">
      <c r="A162" s="9">
        <v>633</v>
      </c>
      <c r="B162" s="10" t="s">
        <v>231</v>
      </c>
      <c r="C162" s="12">
        <v>7</v>
      </c>
      <c r="D162" s="12" t="s">
        <v>24</v>
      </c>
      <c r="E162" s="12" t="s">
        <v>11</v>
      </c>
      <c r="F162" s="12" t="s">
        <v>92</v>
      </c>
      <c r="G162" s="12" t="s">
        <v>224</v>
      </c>
      <c r="H162" s="13"/>
      <c r="I162" s="2"/>
      <c r="J162" s="2"/>
      <c r="K162" s="2"/>
      <c r="L162" s="2"/>
      <c r="M162" s="7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3.5" customHeight="1" x14ac:dyDescent="0.25">
      <c r="A163" s="9">
        <v>634</v>
      </c>
      <c r="B163" s="10" t="s">
        <v>232</v>
      </c>
      <c r="C163" s="12">
        <v>7</v>
      </c>
      <c r="D163" s="12" t="s">
        <v>24</v>
      </c>
      <c r="E163" s="12" t="s">
        <v>11</v>
      </c>
      <c r="F163" s="12" t="s">
        <v>92</v>
      </c>
      <c r="G163" s="12" t="s">
        <v>224</v>
      </c>
      <c r="H163" s="13"/>
      <c r="I163" s="2"/>
      <c r="J163" s="2"/>
      <c r="K163" s="2"/>
      <c r="L163" s="2"/>
      <c r="M163" s="7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3.5" customHeight="1" x14ac:dyDescent="0.25">
      <c r="A164" s="9">
        <v>635</v>
      </c>
      <c r="B164" s="10" t="s">
        <v>233</v>
      </c>
      <c r="C164" s="12">
        <v>7</v>
      </c>
      <c r="D164" s="12" t="s">
        <v>24</v>
      </c>
      <c r="E164" s="12" t="s">
        <v>11</v>
      </c>
      <c r="F164" s="12" t="s">
        <v>92</v>
      </c>
      <c r="G164" s="12" t="s">
        <v>224</v>
      </c>
      <c r="H164" s="13"/>
      <c r="I164" s="2"/>
      <c r="J164" s="2"/>
      <c r="K164" s="2"/>
      <c r="L164" s="2"/>
      <c r="M164" s="7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3.5" customHeight="1" x14ac:dyDescent="0.25">
      <c r="A165" s="9">
        <v>636</v>
      </c>
      <c r="B165" s="10" t="s">
        <v>234</v>
      </c>
      <c r="C165" s="12">
        <v>7</v>
      </c>
      <c r="D165" s="12" t="s">
        <v>24</v>
      </c>
      <c r="E165" s="12" t="s">
        <v>11</v>
      </c>
      <c r="F165" s="12" t="s">
        <v>92</v>
      </c>
      <c r="G165" s="12" t="s">
        <v>224</v>
      </c>
      <c r="H165" s="13"/>
      <c r="I165" s="2"/>
      <c r="J165" s="2"/>
      <c r="K165" s="2"/>
      <c r="L165" s="2"/>
      <c r="M165" s="7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3.5" customHeight="1" x14ac:dyDescent="0.25">
      <c r="A166" s="9">
        <v>637</v>
      </c>
      <c r="B166" s="10" t="s">
        <v>235</v>
      </c>
      <c r="C166" s="12">
        <v>7</v>
      </c>
      <c r="D166" s="12" t="s">
        <v>24</v>
      </c>
      <c r="E166" s="12" t="s">
        <v>11</v>
      </c>
      <c r="F166" s="12" t="s">
        <v>92</v>
      </c>
      <c r="G166" s="12" t="s">
        <v>224</v>
      </c>
      <c r="H166" s="13"/>
      <c r="I166" s="2"/>
      <c r="J166" s="2"/>
      <c r="K166" s="2"/>
      <c r="L166" s="2"/>
      <c r="M166" s="7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3.5" customHeight="1" x14ac:dyDescent="0.25">
      <c r="A167" s="9">
        <v>638</v>
      </c>
      <c r="B167" s="10" t="s">
        <v>236</v>
      </c>
      <c r="C167" s="12">
        <v>7</v>
      </c>
      <c r="D167" s="12" t="s">
        <v>24</v>
      </c>
      <c r="E167" s="12" t="s">
        <v>11</v>
      </c>
      <c r="F167" s="12" t="s">
        <v>92</v>
      </c>
      <c r="G167" s="12" t="s">
        <v>224</v>
      </c>
      <c r="H167" s="13"/>
      <c r="I167" s="2"/>
      <c r="J167" s="13"/>
      <c r="K167" s="2"/>
      <c r="L167" s="2"/>
      <c r="M167" s="7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3.5" customHeight="1" x14ac:dyDescent="0.25">
      <c r="A168" s="9">
        <v>639</v>
      </c>
      <c r="B168" s="10" t="s">
        <v>237</v>
      </c>
      <c r="C168" s="12">
        <v>7</v>
      </c>
      <c r="D168" s="12" t="s">
        <v>24</v>
      </c>
      <c r="E168" s="12" t="s">
        <v>11</v>
      </c>
      <c r="F168" s="12" t="s">
        <v>92</v>
      </c>
      <c r="G168" s="12" t="s">
        <v>224</v>
      </c>
      <c r="H168" s="13"/>
      <c r="I168" s="2"/>
      <c r="J168" s="2"/>
      <c r="K168" s="2"/>
      <c r="L168" s="2"/>
      <c r="M168" s="7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3.5" customHeight="1" x14ac:dyDescent="0.25">
      <c r="A169" s="9">
        <v>640</v>
      </c>
      <c r="B169" s="10" t="s">
        <v>238</v>
      </c>
      <c r="C169" s="12">
        <v>7</v>
      </c>
      <c r="D169" s="12" t="s">
        <v>24</v>
      </c>
      <c r="E169" s="12" t="s">
        <v>11</v>
      </c>
      <c r="F169" s="12" t="s">
        <v>92</v>
      </c>
      <c r="G169" s="12" t="s">
        <v>224</v>
      </c>
      <c r="H169" s="13"/>
      <c r="I169" s="2"/>
      <c r="J169" s="2"/>
      <c r="K169" s="2"/>
      <c r="L169" s="2"/>
      <c r="M169" s="7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 x14ac:dyDescent="0.25">
      <c r="A170" s="9">
        <v>641</v>
      </c>
      <c r="B170" s="10" t="s">
        <v>239</v>
      </c>
      <c r="C170" s="12">
        <v>7</v>
      </c>
      <c r="D170" s="12" t="s">
        <v>24</v>
      </c>
      <c r="E170" s="12" t="s">
        <v>11</v>
      </c>
      <c r="F170" s="12" t="s">
        <v>92</v>
      </c>
      <c r="G170" s="12" t="s">
        <v>224</v>
      </c>
      <c r="H170" s="13"/>
      <c r="I170" s="2"/>
      <c r="J170" s="2"/>
      <c r="K170" s="2"/>
      <c r="L170" s="2"/>
      <c r="M170" s="7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3.5" customHeight="1" x14ac:dyDescent="0.25">
      <c r="A171" s="9">
        <v>642</v>
      </c>
      <c r="B171" s="10" t="s">
        <v>240</v>
      </c>
      <c r="C171" s="12">
        <v>8</v>
      </c>
      <c r="D171" s="12" t="s">
        <v>24</v>
      </c>
      <c r="E171" s="12" t="s">
        <v>11</v>
      </c>
      <c r="F171" s="12" t="s">
        <v>92</v>
      </c>
      <c r="G171" s="12" t="s">
        <v>224</v>
      </c>
      <c r="H171" s="13"/>
      <c r="I171" s="2"/>
      <c r="J171" s="2"/>
      <c r="K171" s="2"/>
      <c r="L171" s="2"/>
      <c r="M171" s="7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3.5" customHeight="1" x14ac:dyDescent="0.25">
      <c r="A172" s="9">
        <v>643</v>
      </c>
      <c r="B172" s="10" t="s">
        <v>241</v>
      </c>
      <c r="C172" s="12">
        <v>8</v>
      </c>
      <c r="D172" s="12" t="s">
        <v>24</v>
      </c>
      <c r="E172" s="12" t="s">
        <v>11</v>
      </c>
      <c r="F172" s="12" t="s">
        <v>92</v>
      </c>
      <c r="G172" s="12" t="s">
        <v>224</v>
      </c>
      <c r="H172" s="13"/>
      <c r="I172" s="2"/>
      <c r="J172" s="2"/>
      <c r="K172" s="2"/>
      <c r="L172" s="2"/>
      <c r="M172" s="7"/>
      <c r="N172" s="44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3.5" customHeight="1" x14ac:dyDescent="0.25">
      <c r="A173" s="9">
        <v>644</v>
      </c>
      <c r="B173" s="10" t="s">
        <v>242</v>
      </c>
      <c r="C173" s="12">
        <v>8</v>
      </c>
      <c r="D173" s="12" t="s">
        <v>24</v>
      </c>
      <c r="E173" s="12" t="s">
        <v>11</v>
      </c>
      <c r="F173" s="12" t="s">
        <v>92</v>
      </c>
      <c r="G173" s="12" t="s">
        <v>224</v>
      </c>
      <c r="H173" s="13"/>
      <c r="I173" s="2"/>
      <c r="J173" s="2"/>
      <c r="K173" s="13"/>
      <c r="L173" s="13"/>
      <c r="M173" s="7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3.5" customHeight="1" x14ac:dyDescent="0.25">
      <c r="A174" s="9">
        <v>645</v>
      </c>
      <c r="B174" s="10" t="s">
        <v>243</v>
      </c>
      <c r="C174" s="12">
        <v>8</v>
      </c>
      <c r="D174" s="12" t="s">
        <v>24</v>
      </c>
      <c r="E174" s="12" t="s">
        <v>11</v>
      </c>
      <c r="F174" s="12" t="s">
        <v>92</v>
      </c>
      <c r="G174" s="12" t="s">
        <v>224</v>
      </c>
      <c r="H174" s="13"/>
      <c r="I174" s="2"/>
      <c r="J174" s="2"/>
      <c r="K174" s="2"/>
      <c r="L174" s="2"/>
      <c r="M174" s="7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3.5" customHeight="1" x14ac:dyDescent="0.25">
      <c r="A175" s="9">
        <v>646</v>
      </c>
      <c r="B175" s="10" t="s">
        <v>244</v>
      </c>
      <c r="C175" s="12">
        <v>8</v>
      </c>
      <c r="D175" s="12" t="s">
        <v>24</v>
      </c>
      <c r="E175" s="12" t="s">
        <v>11</v>
      </c>
      <c r="F175" s="12" t="s">
        <v>92</v>
      </c>
      <c r="G175" s="12" t="s">
        <v>224</v>
      </c>
      <c r="H175" s="13"/>
      <c r="I175" s="2"/>
      <c r="J175" s="13"/>
      <c r="K175" s="2"/>
      <c r="L175" s="2"/>
      <c r="M175" s="7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3.5" customHeight="1" x14ac:dyDescent="0.25">
      <c r="A176" s="9">
        <v>647</v>
      </c>
      <c r="B176" s="10" t="s">
        <v>245</v>
      </c>
      <c r="C176" s="12">
        <v>8</v>
      </c>
      <c r="D176" s="12" t="s">
        <v>24</v>
      </c>
      <c r="E176" s="12" t="s">
        <v>11</v>
      </c>
      <c r="F176" s="12" t="s">
        <v>92</v>
      </c>
      <c r="G176" s="12" t="s">
        <v>224</v>
      </c>
      <c r="H176" s="13"/>
      <c r="I176" s="2"/>
      <c r="J176" s="13"/>
      <c r="K176" s="2"/>
      <c r="L176" s="2"/>
      <c r="M176" s="7"/>
      <c r="N176" s="44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3.5" customHeight="1" x14ac:dyDescent="0.25">
      <c r="A177" s="9">
        <v>648</v>
      </c>
      <c r="B177" s="10" t="s">
        <v>246</v>
      </c>
      <c r="C177" s="12">
        <v>8</v>
      </c>
      <c r="D177" s="12" t="s">
        <v>24</v>
      </c>
      <c r="E177" s="12" t="s">
        <v>11</v>
      </c>
      <c r="F177" s="12" t="s">
        <v>92</v>
      </c>
      <c r="G177" s="12" t="s">
        <v>224</v>
      </c>
      <c r="H177" s="13"/>
      <c r="I177" s="2"/>
      <c r="J177" s="7"/>
      <c r="K177" s="7"/>
      <c r="L177" s="7"/>
      <c r="M177" s="7"/>
      <c r="N177" s="44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3.5" customHeight="1" x14ac:dyDescent="0.25">
      <c r="A178" s="9">
        <v>649</v>
      </c>
      <c r="B178" s="10" t="s">
        <v>247</v>
      </c>
      <c r="C178" s="12">
        <v>8</v>
      </c>
      <c r="D178" s="12" t="s">
        <v>24</v>
      </c>
      <c r="E178" s="12" t="s">
        <v>11</v>
      </c>
      <c r="F178" s="12" t="s">
        <v>92</v>
      </c>
      <c r="G178" s="12" t="s">
        <v>224</v>
      </c>
      <c r="H178" s="13"/>
      <c r="I178" s="2"/>
      <c r="J178" s="7"/>
      <c r="K178" s="7"/>
      <c r="L178" s="7"/>
      <c r="M178" s="7"/>
      <c r="N178" s="44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3.5" customHeight="1" x14ac:dyDescent="0.25">
      <c r="A179" s="9">
        <v>650</v>
      </c>
      <c r="B179" s="10" t="s">
        <v>248</v>
      </c>
      <c r="C179" s="12">
        <v>8</v>
      </c>
      <c r="D179" s="12" t="s">
        <v>24</v>
      </c>
      <c r="E179" s="12" t="s">
        <v>11</v>
      </c>
      <c r="F179" s="12" t="s">
        <v>92</v>
      </c>
      <c r="G179" s="12" t="s">
        <v>224</v>
      </c>
      <c r="H179" s="13"/>
      <c r="I179" s="2"/>
      <c r="J179" s="7"/>
      <c r="K179" s="7"/>
      <c r="L179" s="7"/>
      <c r="M179" s="7"/>
      <c r="N179" s="44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3.5" customHeight="1" x14ac:dyDescent="0.25">
      <c r="A180" s="9">
        <v>651</v>
      </c>
      <c r="B180" s="10" t="s">
        <v>249</v>
      </c>
      <c r="C180" s="12">
        <v>8</v>
      </c>
      <c r="D180" s="12" t="s">
        <v>24</v>
      </c>
      <c r="E180" s="12" t="s">
        <v>11</v>
      </c>
      <c r="F180" s="12" t="s">
        <v>92</v>
      </c>
      <c r="G180" s="12" t="s">
        <v>224</v>
      </c>
      <c r="H180" s="13"/>
      <c r="I180" s="2"/>
      <c r="J180" s="7"/>
      <c r="K180" s="7"/>
      <c r="L180" s="7"/>
      <c r="M180" s="7"/>
      <c r="N180" s="44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3.5" customHeight="1" x14ac:dyDescent="0.25">
      <c r="A181" s="9">
        <v>652</v>
      </c>
      <c r="B181" s="10" t="s">
        <v>250</v>
      </c>
      <c r="C181" s="12">
        <v>8</v>
      </c>
      <c r="D181" s="12" t="s">
        <v>24</v>
      </c>
      <c r="E181" s="12" t="s">
        <v>11</v>
      </c>
      <c r="F181" s="12" t="s">
        <v>92</v>
      </c>
      <c r="G181" s="12" t="s">
        <v>224</v>
      </c>
      <c r="H181" s="13"/>
      <c r="I181" s="2"/>
      <c r="J181" s="13"/>
      <c r="K181" s="7"/>
      <c r="L181" s="7"/>
      <c r="M181" s="7"/>
      <c r="N181" s="44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3.5" customHeight="1" x14ac:dyDescent="0.25">
      <c r="A182" s="9">
        <v>653</v>
      </c>
      <c r="B182" s="10" t="s">
        <v>251</v>
      </c>
      <c r="C182" s="12">
        <v>8</v>
      </c>
      <c r="D182" s="12" t="s">
        <v>24</v>
      </c>
      <c r="E182" s="12" t="s">
        <v>11</v>
      </c>
      <c r="F182" s="12" t="s">
        <v>92</v>
      </c>
      <c r="G182" s="12" t="s">
        <v>224</v>
      </c>
      <c r="H182" s="13"/>
      <c r="I182" s="2"/>
      <c r="J182" s="2"/>
      <c r="K182" s="7"/>
      <c r="L182" s="7"/>
      <c r="M182" s="7"/>
      <c r="N182" s="44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3.5" customHeight="1" x14ac:dyDescent="0.25">
      <c r="A183" s="9">
        <v>654</v>
      </c>
      <c r="B183" s="10" t="s">
        <v>252</v>
      </c>
      <c r="C183" s="12">
        <v>8</v>
      </c>
      <c r="D183" s="12" t="s">
        <v>24</v>
      </c>
      <c r="E183" s="12" t="s">
        <v>11</v>
      </c>
      <c r="F183" s="12" t="s">
        <v>92</v>
      </c>
      <c r="G183" s="12" t="s">
        <v>224</v>
      </c>
      <c r="H183" s="13"/>
      <c r="I183" s="2"/>
      <c r="J183" s="2"/>
      <c r="K183" s="13"/>
      <c r="L183" s="13"/>
      <c r="M183" s="7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3.5" customHeight="1" x14ac:dyDescent="0.25">
      <c r="A184" s="9">
        <v>655</v>
      </c>
      <c r="B184" s="10" t="s">
        <v>253</v>
      </c>
      <c r="C184" s="12">
        <v>8</v>
      </c>
      <c r="D184" s="12" t="s">
        <v>24</v>
      </c>
      <c r="E184" s="12" t="s">
        <v>11</v>
      </c>
      <c r="F184" s="12" t="s">
        <v>92</v>
      </c>
      <c r="G184" s="12" t="s">
        <v>224</v>
      </c>
      <c r="H184" s="13"/>
      <c r="I184" s="2"/>
      <c r="J184" s="2"/>
      <c r="K184" s="2"/>
      <c r="L184" s="2"/>
      <c r="M184" s="7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3.5" customHeight="1" x14ac:dyDescent="0.25">
      <c r="A185" s="9">
        <v>656</v>
      </c>
      <c r="B185" s="10" t="s">
        <v>254</v>
      </c>
      <c r="C185" s="12">
        <v>8</v>
      </c>
      <c r="D185" s="12" t="s">
        <v>24</v>
      </c>
      <c r="E185" s="12" t="s">
        <v>11</v>
      </c>
      <c r="F185" s="12" t="s">
        <v>92</v>
      </c>
      <c r="G185" s="12" t="s">
        <v>224</v>
      </c>
      <c r="H185" s="13"/>
      <c r="I185" s="2"/>
      <c r="J185" s="2"/>
      <c r="K185" s="2"/>
      <c r="L185" s="2"/>
      <c r="M185" s="7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3.5" customHeight="1" x14ac:dyDescent="0.25">
      <c r="A186" s="9">
        <v>657</v>
      </c>
      <c r="B186" s="10" t="s">
        <v>255</v>
      </c>
      <c r="C186" s="12">
        <v>8</v>
      </c>
      <c r="D186" s="12" t="s">
        <v>24</v>
      </c>
      <c r="E186" s="12" t="s">
        <v>11</v>
      </c>
      <c r="F186" s="12" t="s">
        <v>92</v>
      </c>
      <c r="G186" s="12" t="s">
        <v>224</v>
      </c>
      <c r="H186" s="13"/>
      <c r="I186" s="2"/>
      <c r="J186" s="2"/>
      <c r="K186" s="2"/>
      <c r="L186" s="2"/>
      <c r="M186" s="7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3.5" customHeight="1" x14ac:dyDescent="0.25">
      <c r="A187" s="9">
        <v>658</v>
      </c>
      <c r="B187" s="10" t="s">
        <v>256</v>
      </c>
      <c r="C187" s="12">
        <v>7</v>
      </c>
      <c r="D187" s="12" t="s">
        <v>24</v>
      </c>
      <c r="E187" s="12" t="s">
        <v>50</v>
      </c>
      <c r="F187" s="12" t="s">
        <v>92</v>
      </c>
      <c r="G187" s="12" t="s">
        <v>95</v>
      </c>
      <c r="H187" s="13"/>
      <c r="I187" s="2"/>
      <c r="J187" s="2"/>
      <c r="K187" s="2"/>
      <c r="L187" s="2"/>
      <c r="M187" s="7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3.5" customHeight="1" x14ac:dyDescent="0.25">
      <c r="A188" s="9">
        <v>659</v>
      </c>
      <c r="B188" s="10" t="s">
        <v>257</v>
      </c>
      <c r="C188" s="12">
        <v>7</v>
      </c>
      <c r="D188" s="12" t="s">
        <v>24</v>
      </c>
      <c r="E188" s="12" t="s">
        <v>50</v>
      </c>
      <c r="F188" s="12" t="s">
        <v>92</v>
      </c>
      <c r="G188" s="12" t="s">
        <v>95</v>
      </c>
      <c r="H188" s="13"/>
      <c r="I188" s="2"/>
      <c r="J188" s="2"/>
      <c r="K188" s="2"/>
      <c r="L188" s="2"/>
      <c r="M188" s="7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3.5" customHeight="1" x14ac:dyDescent="0.25">
      <c r="A189" s="9">
        <v>660</v>
      </c>
      <c r="B189" s="10" t="s">
        <v>258</v>
      </c>
      <c r="C189" s="12">
        <v>7</v>
      </c>
      <c r="D189" s="12" t="s">
        <v>24</v>
      </c>
      <c r="E189" s="12" t="s">
        <v>50</v>
      </c>
      <c r="F189" s="12" t="s">
        <v>92</v>
      </c>
      <c r="G189" s="12" t="s">
        <v>95</v>
      </c>
      <c r="H189" s="13"/>
      <c r="I189" s="2"/>
      <c r="J189" s="2"/>
      <c r="K189" s="2"/>
      <c r="L189" s="2"/>
      <c r="M189" s="7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3.5" customHeight="1" x14ac:dyDescent="0.25">
      <c r="A190" s="9">
        <v>661</v>
      </c>
      <c r="B190" s="10" t="s">
        <v>259</v>
      </c>
      <c r="C190" s="12">
        <v>7</v>
      </c>
      <c r="D190" s="12" t="s">
        <v>24</v>
      </c>
      <c r="E190" s="12" t="s">
        <v>50</v>
      </c>
      <c r="F190" s="12" t="s">
        <v>92</v>
      </c>
      <c r="G190" s="12" t="s">
        <v>95</v>
      </c>
      <c r="H190" s="13"/>
      <c r="I190" s="2"/>
      <c r="J190" s="13"/>
      <c r="K190" s="2"/>
      <c r="L190" s="2"/>
      <c r="M190" s="7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3.5" customHeight="1" x14ac:dyDescent="0.25">
      <c r="A191" s="9">
        <v>662</v>
      </c>
      <c r="B191" s="10" t="s">
        <v>260</v>
      </c>
      <c r="C191" s="12">
        <v>7</v>
      </c>
      <c r="D191" s="12" t="s">
        <v>24</v>
      </c>
      <c r="E191" s="12" t="s">
        <v>50</v>
      </c>
      <c r="F191" s="12" t="s">
        <v>92</v>
      </c>
      <c r="G191" s="12" t="s">
        <v>95</v>
      </c>
      <c r="H191" s="13"/>
      <c r="I191" s="2"/>
      <c r="J191" s="2"/>
      <c r="K191" s="2"/>
      <c r="L191" s="2"/>
      <c r="M191" s="7"/>
      <c r="N191" s="44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3.5" customHeight="1" x14ac:dyDescent="0.25">
      <c r="A192" s="9">
        <v>663</v>
      </c>
      <c r="B192" s="10" t="s">
        <v>261</v>
      </c>
      <c r="C192" s="12">
        <v>7</v>
      </c>
      <c r="D192" s="12" t="s">
        <v>24</v>
      </c>
      <c r="E192" s="12" t="s">
        <v>50</v>
      </c>
      <c r="F192" s="12" t="s">
        <v>92</v>
      </c>
      <c r="G192" s="12" t="s">
        <v>95</v>
      </c>
      <c r="H192" s="13"/>
      <c r="I192" s="2"/>
      <c r="J192" s="13"/>
      <c r="K192" s="13"/>
      <c r="L192" s="13"/>
      <c r="M192" s="7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3.5" customHeight="1" x14ac:dyDescent="0.25">
      <c r="A193" s="9">
        <v>664</v>
      </c>
      <c r="B193" s="10" t="s">
        <v>262</v>
      </c>
      <c r="C193" s="12">
        <v>7</v>
      </c>
      <c r="D193" s="12" t="s">
        <v>24</v>
      </c>
      <c r="E193" s="12" t="s">
        <v>50</v>
      </c>
      <c r="F193" s="12" t="s">
        <v>92</v>
      </c>
      <c r="G193" s="12" t="s">
        <v>95</v>
      </c>
      <c r="H193" s="13"/>
      <c r="I193" s="2"/>
      <c r="J193" s="2"/>
      <c r="K193" s="2"/>
      <c r="L193" s="2"/>
      <c r="M193" s="7"/>
      <c r="N193" s="44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3.5" customHeight="1" x14ac:dyDescent="0.25">
      <c r="A194" s="9">
        <v>665</v>
      </c>
      <c r="B194" s="10" t="s">
        <v>263</v>
      </c>
      <c r="C194" s="12">
        <v>8</v>
      </c>
      <c r="D194" s="12" t="s">
        <v>24</v>
      </c>
      <c r="E194" s="12" t="s">
        <v>50</v>
      </c>
      <c r="F194" s="12" t="s">
        <v>92</v>
      </c>
      <c r="G194" s="12" t="s">
        <v>95</v>
      </c>
      <c r="H194" s="13"/>
      <c r="I194" s="2"/>
      <c r="J194" s="2"/>
      <c r="K194" s="13"/>
      <c r="L194" s="13"/>
      <c r="M194" s="7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3.5" customHeight="1" x14ac:dyDescent="0.25">
      <c r="A195" s="9">
        <v>667</v>
      </c>
      <c r="B195" s="10" t="s">
        <v>264</v>
      </c>
      <c r="C195" s="12">
        <v>8</v>
      </c>
      <c r="D195" s="12" t="s">
        <v>24</v>
      </c>
      <c r="E195" s="12" t="s">
        <v>50</v>
      </c>
      <c r="F195" s="12" t="s">
        <v>92</v>
      </c>
      <c r="G195" s="12" t="s">
        <v>95</v>
      </c>
      <c r="H195" s="13"/>
      <c r="I195" s="2"/>
      <c r="J195" s="2"/>
      <c r="K195" s="2"/>
      <c r="L195" s="2"/>
      <c r="M195" s="7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3.5" customHeight="1" x14ac:dyDescent="0.25">
      <c r="A196" s="9">
        <v>668</v>
      </c>
      <c r="B196" s="10" t="s">
        <v>265</v>
      </c>
      <c r="C196" s="12">
        <v>8</v>
      </c>
      <c r="D196" s="12" t="s">
        <v>24</v>
      </c>
      <c r="E196" s="12" t="s">
        <v>50</v>
      </c>
      <c r="F196" s="12" t="s">
        <v>92</v>
      </c>
      <c r="G196" s="12" t="s">
        <v>95</v>
      </c>
      <c r="H196" s="13"/>
      <c r="I196" s="2"/>
      <c r="J196" s="2"/>
      <c r="K196" s="2"/>
      <c r="L196" s="2"/>
      <c r="M196" s="7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3.5" customHeight="1" x14ac:dyDescent="0.25">
      <c r="A197" s="9">
        <v>669</v>
      </c>
      <c r="B197" s="10" t="s">
        <v>266</v>
      </c>
      <c r="C197" s="12">
        <v>8</v>
      </c>
      <c r="D197" s="12" t="s">
        <v>24</v>
      </c>
      <c r="E197" s="12" t="s">
        <v>50</v>
      </c>
      <c r="F197" s="12" t="s">
        <v>92</v>
      </c>
      <c r="G197" s="12" t="s">
        <v>95</v>
      </c>
      <c r="H197" s="13"/>
      <c r="I197" s="2"/>
      <c r="J197" s="2"/>
      <c r="K197" s="2"/>
      <c r="L197" s="2"/>
      <c r="M197" s="7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3.5" customHeight="1" x14ac:dyDescent="0.25">
      <c r="A198" s="9">
        <v>670</v>
      </c>
      <c r="B198" s="10" t="s">
        <v>267</v>
      </c>
      <c r="C198" s="12">
        <v>8</v>
      </c>
      <c r="D198" s="12" t="s">
        <v>24</v>
      </c>
      <c r="E198" s="12" t="s">
        <v>50</v>
      </c>
      <c r="F198" s="12" t="s">
        <v>92</v>
      </c>
      <c r="G198" s="12" t="s">
        <v>95</v>
      </c>
      <c r="H198" s="13"/>
      <c r="I198" s="2"/>
      <c r="J198" s="2"/>
      <c r="K198" s="2"/>
      <c r="L198" s="2"/>
      <c r="M198" s="7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3.5" customHeight="1" x14ac:dyDescent="0.25">
      <c r="A199" s="9">
        <v>680</v>
      </c>
      <c r="B199" s="10" t="s">
        <v>268</v>
      </c>
      <c r="C199" s="12">
        <v>0</v>
      </c>
      <c r="D199" s="12" t="s">
        <v>36</v>
      </c>
      <c r="E199" s="12" t="s">
        <v>50</v>
      </c>
      <c r="F199" s="12" t="s">
        <v>12</v>
      </c>
      <c r="G199" s="12" t="s">
        <v>171</v>
      </c>
      <c r="H199" s="13"/>
      <c r="I199" s="2"/>
      <c r="J199" s="2"/>
      <c r="K199" s="2"/>
      <c r="L199" s="2"/>
      <c r="M199" s="7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3.5" customHeight="1" x14ac:dyDescent="0.25">
      <c r="A200" s="9">
        <v>681</v>
      </c>
      <c r="B200" s="10" t="s">
        <v>269</v>
      </c>
      <c r="C200" s="12">
        <v>0</v>
      </c>
      <c r="D200" s="12" t="s">
        <v>36</v>
      </c>
      <c r="E200" s="12" t="s">
        <v>50</v>
      </c>
      <c r="F200" s="12" t="s">
        <v>12</v>
      </c>
      <c r="G200" s="12" t="s">
        <v>171</v>
      </c>
      <c r="H200" s="13"/>
      <c r="I200" s="2"/>
      <c r="J200" s="2"/>
      <c r="K200" s="2"/>
      <c r="L200" s="2"/>
      <c r="M200" s="7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3.5" customHeight="1" x14ac:dyDescent="0.25">
      <c r="A201" s="9">
        <v>682</v>
      </c>
      <c r="B201" s="10" t="s">
        <v>270</v>
      </c>
      <c r="C201" s="12">
        <v>0</v>
      </c>
      <c r="D201" s="12" t="s">
        <v>36</v>
      </c>
      <c r="E201" s="12" t="s">
        <v>50</v>
      </c>
      <c r="F201" s="12" t="s">
        <v>12</v>
      </c>
      <c r="G201" s="12" t="s">
        <v>171</v>
      </c>
      <c r="H201" s="13"/>
      <c r="I201" s="2"/>
      <c r="J201" s="2"/>
      <c r="K201" s="2"/>
      <c r="L201" s="2"/>
      <c r="M201" s="7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3.5" customHeight="1" x14ac:dyDescent="0.25">
      <c r="A202" s="9">
        <v>683</v>
      </c>
      <c r="B202" s="10" t="s">
        <v>271</v>
      </c>
      <c r="C202" s="12">
        <v>0</v>
      </c>
      <c r="D202" s="12" t="s">
        <v>36</v>
      </c>
      <c r="E202" s="12" t="s">
        <v>50</v>
      </c>
      <c r="F202" s="12" t="s">
        <v>12</v>
      </c>
      <c r="G202" s="12" t="s">
        <v>171</v>
      </c>
      <c r="H202" s="13"/>
      <c r="I202" s="2"/>
      <c r="J202" s="2"/>
      <c r="K202" s="2"/>
      <c r="L202" s="2"/>
      <c r="M202" s="7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3.5" customHeight="1" x14ac:dyDescent="0.25">
      <c r="A203" s="9">
        <v>684</v>
      </c>
      <c r="B203" s="10" t="s">
        <v>272</v>
      </c>
      <c r="C203" s="12">
        <v>1</v>
      </c>
      <c r="D203" s="12" t="s">
        <v>36</v>
      </c>
      <c r="E203" s="12" t="s">
        <v>50</v>
      </c>
      <c r="F203" s="12" t="s">
        <v>12</v>
      </c>
      <c r="G203" s="12" t="s">
        <v>171</v>
      </c>
      <c r="H203" s="13"/>
      <c r="I203" s="2"/>
      <c r="J203" s="2"/>
      <c r="K203" s="2"/>
      <c r="L203" s="2"/>
      <c r="M203" s="7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3.5" customHeight="1" x14ac:dyDescent="0.25">
      <c r="A204" s="9">
        <v>685</v>
      </c>
      <c r="B204" s="10" t="s">
        <v>273</v>
      </c>
      <c r="C204" s="12">
        <v>1</v>
      </c>
      <c r="D204" s="12" t="s">
        <v>36</v>
      </c>
      <c r="E204" s="12" t="s">
        <v>50</v>
      </c>
      <c r="F204" s="12" t="s">
        <v>12</v>
      </c>
      <c r="G204" s="12" t="s">
        <v>171</v>
      </c>
      <c r="H204" s="13"/>
      <c r="I204" s="2"/>
      <c r="J204" s="2"/>
      <c r="K204" s="2"/>
      <c r="L204" s="2"/>
      <c r="M204" s="7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3.5" customHeight="1" x14ac:dyDescent="0.25">
      <c r="A205" s="9">
        <v>686</v>
      </c>
      <c r="B205" s="10" t="s">
        <v>274</v>
      </c>
      <c r="C205" s="12">
        <v>1</v>
      </c>
      <c r="D205" s="12" t="s">
        <v>36</v>
      </c>
      <c r="E205" s="12" t="s">
        <v>50</v>
      </c>
      <c r="F205" s="12" t="s">
        <v>12</v>
      </c>
      <c r="G205" s="12" t="s">
        <v>171</v>
      </c>
      <c r="H205" s="13"/>
      <c r="I205" s="2"/>
      <c r="J205" s="2"/>
      <c r="K205" s="2"/>
      <c r="L205" s="2"/>
      <c r="M205" s="7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3.5" customHeight="1" x14ac:dyDescent="0.25">
      <c r="A206" s="9">
        <v>687</v>
      </c>
      <c r="B206" s="10" t="s">
        <v>275</v>
      </c>
      <c r="C206" s="12">
        <v>1</v>
      </c>
      <c r="D206" s="12" t="s">
        <v>36</v>
      </c>
      <c r="E206" s="12" t="s">
        <v>50</v>
      </c>
      <c r="F206" s="12" t="s">
        <v>12</v>
      </c>
      <c r="G206" s="12" t="s">
        <v>171</v>
      </c>
      <c r="H206" s="13"/>
      <c r="I206" s="2"/>
      <c r="J206" s="2"/>
      <c r="K206" s="2"/>
      <c r="L206" s="2"/>
      <c r="M206" s="7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3.5" customHeight="1" x14ac:dyDescent="0.25">
      <c r="A207" s="9">
        <v>688</v>
      </c>
      <c r="B207" s="10" t="s">
        <v>276</v>
      </c>
      <c r="C207" s="12">
        <v>1</v>
      </c>
      <c r="D207" s="12" t="s">
        <v>36</v>
      </c>
      <c r="E207" s="12" t="s">
        <v>50</v>
      </c>
      <c r="F207" s="12" t="s">
        <v>12</v>
      </c>
      <c r="G207" s="12" t="s">
        <v>171</v>
      </c>
      <c r="H207" s="7"/>
      <c r="I207" s="13"/>
      <c r="J207" s="2"/>
      <c r="K207" s="2"/>
      <c r="L207" s="2"/>
      <c r="M207" s="7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3.5" customHeight="1" x14ac:dyDescent="0.25">
      <c r="A208" s="9">
        <v>689</v>
      </c>
      <c r="B208" s="10" t="s">
        <v>277</v>
      </c>
      <c r="C208" s="12">
        <v>1</v>
      </c>
      <c r="D208" s="12" t="s">
        <v>36</v>
      </c>
      <c r="E208" s="12" t="s">
        <v>50</v>
      </c>
      <c r="F208" s="12" t="s">
        <v>12</v>
      </c>
      <c r="G208" s="12" t="s">
        <v>171</v>
      </c>
      <c r="H208" s="13"/>
      <c r="I208" s="2"/>
      <c r="J208" s="2"/>
      <c r="K208" s="2"/>
      <c r="L208" s="2"/>
      <c r="M208" s="7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3.5" customHeight="1" x14ac:dyDescent="0.25">
      <c r="A209" s="9">
        <v>690</v>
      </c>
      <c r="B209" s="10" t="s">
        <v>278</v>
      </c>
      <c r="C209" s="12">
        <v>1</v>
      </c>
      <c r="D209" s="12" t="s">
        <v>36</v>
      </c>
      <c r="E209" s="12" t="s">
        <v>50</v>
      </c>
      <c r="F209" s="12" t="s">
        <v>12</v>
      </c>
      <c r="G209" s="12" t="s">
        <v>171</v>
      </c>
      <c r="H209" s="13"/>
      <c r="I209" s="2"/>
      <c r="J209" s="2"/>
      <c r="K209" s="2"/>
      <c r="L209" s="2"/>
      <c r="M209" s="7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3.5" customHeight="1" x14ac:dyDescent="0.25">
      <c r="A210" s="9">
        <v>691</v>
      </c>
      <c r="B210" s="10" t="s">
        <v>279</v>
      </c>
      <c r="C210" s="12">
        <v>1</v>
      </c>
      <c r="D210" s="12" t="s">
        <v>36</v>
      </c>
      <c r="E210" s="12" t="s">
        <v>50</v>
      </c>
      <c r="F210" s="12" t="s">
        <v>12</v>
      </c>
      <c r="G210" s="12" t="s">
        <v>171</v>
      </c>
      <c r="H210" s="13"/>
      <c r="I210" s="2"/>
      <c r="J210" s="2"/>
      <c r="K210" s="2"/>
      <c r="L210" s="2"/>
      <c r="M210" s="7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3.5" customHeight="1" x14ac:dyDescent="0.25">
      <c r="A211" s="9">
        <v>692</v>
      </c>
      <c r="B211" s="10" t="s">
        <v>280</v>
      </c>
      <c r="C211" s="12">
        <v>2</v>
      </c>
      <c r="D211" s="12" t="s">
        <v>36</v>
      </c>
      <c r="E211" s="12" t="s">
        <v>50</v>
      </c>
      <c r="F211" s="12" t="s">
        <v>12</v>
      </c>
      <c r="G211" s="12" t="s">
        <v>171</v>
      </c>
      <c r="H211" s="13"/>
      <c r="I211" s="2"/>
      <c r="J211" s="2"/>
      <c r="K211" s="2"/>
      <c r="L211" s="2"/>
      <c r="M211" s="7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3.5" customHeight="1" x14ac:dyDescent="0.25">
      <c r="A212" s="9">
        <v>693</v>
      </c>
      <c r="B212" s="10" t="s">
        <v>281</v>
      </c>
      <c r="C212" s="12">
        <v>2</v>
      </c>
      <c r="D212" s="12" t="s">
        <v>36</v>
      </c>
      <c r="E212" s="12" t="s">
        <v>50</v>
      </c>
      <c r="F212" s="12" t="s">
        <v>12</v>
      </c>
      <c r="G212" s="12" t="s">
        <v>171</v>
      </c>
      <c r="H212" s="13"/>
      <c r="I212" s="2"/>
      <c r="J212" s="2"/>
      <c r="K212" s="2"/>
      <c r="L212" s="2"/>
      <c r="M212" s="7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3.5" customHeight="1" x14ac:dyDescent="0.25">
      <c r="A213" s="9">
        <v>694</v>
      </c>
      <c r="B213" s="10" t="s">
        <v>282</v>
      </c>
      <c r="C213" s="12">
        <v>2</v>
      </c>
      <c r="D213" s="12" t="s">
        <v>36</v>
      </c>
      <c r="E213" s="12" t="s">
        <v>50</v>
      </c>
      <c r="F213" s="12" t="s">
        <v>12</v>
      </c>
      <c r="G213" s="12" t="s">
        <v>171</v>
      </c>
      <c r="H213" s="13"/>
      <c r="I213" s="2"/>
      <c r="J213" s="2"/>
      <c r="K213" s="2"/>
      <c r="L213" s="2"/>
      <c r="M213" s="7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3.5" customHeight="1" x14ac:dyDescent="0.25">
      <c r="A214" s="9">
        <v>695</v>
      </c>
      <c r="B214" s="10" t="s">
        <v>283</v>
      </c>
      <c r="C214" s="12">
        <v>2</v>
      </c>
      <c r="D214" s="12" t="s">
        <v>36</v>
      </c>
      <c r="E214" s="12" t="s">
        <v>50</v>
      </c>
      <c r="F214" s="12" t="s">
        <v>12</v>
      </c>
      <c r="G214" s="12" t="s">
        <v>171</v>
      </c>
      <c r="H214" s="13"/>
      <c r="I214" s="2"/>
      <c r="J214" s="2"/>
      <c r="K214" s="2"/>
      <c r="L214" s="2"/>
      <c r="M214" s="7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3.5" customHeight="1" x14ac:dyDescent="0.25">
      <c r="A215" s="9">
        <v>696</v>
      </c>
      <c r="B215" s="10" t="s">
        <v>284</v>
      </c>
      <c r="C215" s="12">
        <v>3</v>
      </c>
      <c r="D215" s="12" t="s">
        <v>36</v>
      </c>
      <c r="E215" s="12" t="s">
        <v>50</v>
      </c>
      <c r="F215" s="12" t="s">
        <v>12</v>
      </c>
      <c r="G215" s="12" t="s">
        <v>171</v>
      </c>
      <c r="H215" s="13"/>
      <c r="I215" s="2"/>
      <c r="J215" s="2"/>
      <c r="K215" s="2"/>
      <c r="L215" s="2"/>
      <c r="M215" s="7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3.5" customHeight="1" x14ac:dyDescent="0.25">
      <c r="A216" s="9">
        <v>697</v>
      </c>
      <c r="B216" s="10" t="s">
        <v>285</v>
      </c>
      <c r="C216" s="12">
        <v>3</v>
      </c>
      <c r="D216" s="12" t="s">
        <v>36</v>
      </c>
      <c r="E216" s="12" t="s">
        <v>50</v>
      </c>
      <c r="F216" s="12" t="s">
        <v>12</v>
      </c>
      <c r="G216" s="12" t="s">
        <v>171</v>
      </c>
      <c r="H216" s="13"/>
      <c r="I216" s="2"/>
      <c r="J216" s="2"/>
      <c r="K216" s="2"/>
      <c r="L216" s="2"/>
      <c r="M216" s="7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3.5" customHeight="1" x14ac:dyDescent="0.25">
      <c r="A217" s="9">
        <v>698</v>
      </c>
      <c r="B217" s="10" t="s">
        <v>286</v>
      </c>
      <c r="C217" s="12">
        <v>3</v>
      </c>
      <c r="D217" s="12" t="s">
        <v>36</v>
      </c>
      <c r="E217" s="12" t="s">
        <v>50</v>
      </c>
      <c r="F217" s="12" t="s">
        <v>12</v>
      </c>
      <c r="G217" s="12" t="s">
        <v>171</v>
      </c>
      <c r="H217" s="13"/>
      <c r="I217" s="2"/>
      <c r="J217" s="2"/>
      <c r="K217" s="2"/>
      <c r="L217" s="2"/>
      <c r="M217" s="7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3.5" customHeight="1" x14ac:dyDescent="0.25">
      <c r="A218" s="9">
        <v>699</v>
      </c>
      <c r="B218" s="10" t="s">
        <v>287</v>
      </c>
      <c r="C218" s="12">
        <v>3</v>
      </c>
      <c r="D218" s="12" t="s">
        <v>36</v>
      </c>
      <c r="E218" s="12" t="s">
        <v>50</v>
      </c>
      <c r="F218" s="12" t="s">
        <v>12</v>
      </c>
      <c r="G218" s="12" t="s">
        <v>171</v>
      </c>
      <c r="H218" s="13"/>
      <c r="I218" s="2"/>
      <c r="J218" s="2"/>
      <c r="K218" s="2"/>
      <c r="L218" s="2"/>
      <c r="M218" s="7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3.5" customHeight="1" x14ac:dyDescent="0.25">
      <c r="A219" s="9">
        <v>700</v>
      </c>
      <c r="B219" s="10" t="s">
        <v>288</v>
      </c>
      <c r="C219" s="12">
        <v>3</v>
      </c>
      <c r="D219" s="12" t="s">
        <v>36</v>
      </c>
      <c r="E219" s="12" t="s">
        <v>50</v>
      </c>
      <c r="F219" s="12" t="s">
        <v>12</v>
      </c>
      <c r="G219" s="12" t="s">
        <v>171</v>
      </c>
      <c r="H219" s="13"/>
      <c r="I219" s="2"/>
      <c r="J219" s="2"/>
      <c r="K219" s="2"/>
      <c r="L219" s="2"/>
      <c r="M219" s="7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3.5" customHeight="1" x14ac:dyDescent="0.25">
      <c r="A220" s="9">
        <v>701</v>
      </c>
      <c r="B220" s="10" t="s">
        <v>289</v>
      </c>
      <c r="C220" s="12">
        <v>3</v>
      </c>
      <c r="D220" s="12" t="s">
        <v>36</v>
      </c>
      <c r="E220" s="12" t="s">
        <v>50</v>
      </c>
      <c r="F220" s="12" t="s">
        <v>12</v>
      </c>
      <c r="G220" s="12" t="s">
        <v>171</v>
      </c>
      <c r="H220" s="13"/>
      <c r="I220" s="2"/>
      <c r="J220" s="2"/>
      <c r="K220" s="2"/>
      <c r="L220" s="2"/>
      <c r="M220" s="7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3.5" customHeight="1" x14ac:dyDescent="0.25">
      <c r="A221" s="9">
        <v>702</v>
      </c>
      <c r="B221" s="10" t="s">
        <v>290</v>
      </c>
      <c r="C221" s="12">
        <v>3</v>
      </c>
      <c r="D221" s="12" t="s">
        <v>36</v>
      </c>
      <c r="E221" s="12" t="s">
        <v>50</v>
      </c>
      <c r="F221" s="12" t="s">
        <v>12</v>
      </c>
      <c r="G221" s="12" t="s">
        <v>171</v>
      </c>
      <c r="H221" s="13"/>
      <c r="I221" s="2"/>
      <c r="J221" s="2"/>
      <c r="K221" s="2"/>
      <c r="L221" s="2"/>
      <c r="M221" s="7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3.5" customHeight="1" x14ac:dyDescent="0.25">
      <c r="A222" s="9">
        <v>703</v>
      </c>
      <c r="B222" s="10" t="s">
        <v>291</v>
      </c>
      <c r="C222" s="12">
        <v>4</v>
      </c>
      <c r="D222" s="12" t="s">
        <v>36</v>
      </c>
      <c r="E222" s="12" t="s">
        <v>50</v>
      </c>
      <c r="F222" s="12" t="s">
        <v>12</v>
      </c>
      <c r="G222" s="12" t="s">
        <v>171</v>
      </c>
      <c r="H222" s="13"/>
      <c r="I222" s="2"/>
      <c r="J222" s="2"/>
      <c r="K222" s="2"/>
      <c r="L222" s="2"/>
      <c r="M222" s="7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3.5" customHeight="1" x14ac:dyDescent="0.25">
      <c r="A223" s="9">
        <v>704</v>
      </c>
      <c r="B223" s="10" t="s">
        <v>292</v>
      </c>
      <c r="C223" s="12">
        <v>4</v>
      </c>
      <c r="D223" s="12" t="s">
        <v>36</v>
      </c>
      <c r="E223" s="12" t="s">
        <v>50</v>
      </c>
      <c r="F223" s="12" t="s">
        <v>12</v>
      </c>
      <c r="G223" s="12" t="s">
        <v>171</v>
      </c>
      <c r="H223" s="13"/>
      <c r="I223" s="2"/>
      <c r="J223" s="2"/>
      <c r="K223" s="2"/>
      <c r="L223" s="2"/>
      <c r="M223" s="7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3.5" customHeight="1" x14ac:dyDescent="0.25">
      <c r="A224" s="9">
        <v>705</v>
      </c>
      <c r="B224" s="10" t="s">
        <v>293</v>
      </c>
      <c r="C224" s="12">
        <v>5</v>
      </c>
      <c r="D224" s="12" t="s">
        <v>36</v>
      </c>
      <c r="E224" s="12" t="s">
        <v>50</v>
      </c>
      <c r="F224" s="12" t="s">
        <v>86</v>
      </c>
      <c r="G224" s="12" t="s">
        <v>207</v>
      </c>
      <c r="H224" s="13"/>
      <c r="I224" s="2"/>
      <c r="J224" s="2"/>
      <c r="K224" s="2"/>
      <c r="L224" s="2"/>
      <c r="M224" s="7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 x14ac:dyDescent="0.25">
      <c r="A225" s="9">
        <v>706</v>
      </c>
      <c r="B225" s="10" t="s">
        <v>294</v>
      </c>
      <c r="C225" s="12">
        <v>6</v>
      </c>
      <c r="D225" s="12" t="s">
        <v>36</v>
      </c>
      <c r="E225" s="12" t="s">
        <v>50</v>
      </c>
      <c r="F225" s="12" t="s">
        <v>86</v>
      </c>
      <c r="G225" s="12" t="s">
        <v>207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5.75" customHeight="1" x14ac:dyDescent="0.25">
      <c r="A226" s="9">
        <v>707</v>
      </c>
      <c r="B226" s="10" t="s">
        <v>295</v>
      </c>
      <c r="C226" s="12">
        <v>5</v>
      </c>
      <c r="D226" s="12" t="s">
        <v>36</v>
      </c>
      <c r="E226" s="12" t="s">
        <v>50</v>
      </c>
      <c r="F226" s="12" t="s">
        <v>86</v>
      </c>
      <c r="G226" s="12" t="s">
        <v>207</v>
      </c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5.75" customHeight="1" x14ac:dyDescent="0.25">
      <c r="A227" s="9">
        <v>708</v>
      </c>
      <c r="B227" s="10" t="s">
        <v>296</v>
      </c>
      <c r="C227" s="12">
        <v>5</v>
      </c>
      <c r="D227" s="12" t="s">
        <v>36</v>
      </c>
      <c r="E227" s="12" t="s">
        <v>50</v>
      </c>
      <c r="F227" s="12" t="s">
        <v>86</v>
      </c>
      <c r="G227" s="12" t="s">
        <v>207</v>
      </c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5.75" customHeight="1" x14ac:dyDescent="0.25">
      <c r="A228" s="9">
        <v>709</v>
      </c>
      <c r="B228" s="10" t="s">
        <v>297</v>
      </c>
      <c r="C228" s="12">
        <v>5</v>
      </c>
      <c r="D228" s="12" t="s">
        <v>36</v>
      </c>
      <c r="E228" s="12" t="s">
        <v>50</v>
      </c>
      <c r="F228" s="12" t="s">
        <v>86</v>
      </c>
      <c r="G228" s="12" t="s">
        <v>207</v>
      </c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5.75" customHeight="1" x14ac:dyDescent="0.25">
      <c r="A229" s="9">
        <v>710</v>
      </c>
      <c r="B229" s="10" t="s">
        <v>298</v>
      </c>
      <c r="C229" s="12">
        <v>5</v>
      </c>
      <c r="D229" s="12" t="s">
        <v>36</v>
      </c>
      <c r="E229" s="12" t="s">
        <v>50</v>
      </c>
      <c r="F229" s="12" t="s">
        <v>86</v>
      </c>
      <c r="G229" s="12" t="s">
        <v>207</v>
      </c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5.75" customHeight="1" x14ac:dyDescent="0.25">
      <c r="A230" s="9">
        <v>711</v>
      </c>
      <c r="B230" s="10" t="s">
        <v>299</v>
      </c>
      <c r="C230" s="12">
        <v>5</v>
      </c>
      <c r="D230" s="12" t="s">
        <v>36</v>
      </c>
      <c r="E230" s="12" t="s">
        <v>50</v>
      </c>
      <c r="F230" s="12" t="s">
        <v>86</v>
      </c>
      <c r="G230" s="12" t="s">
        <v>207</v>
      </c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5.75" customHeight="1" x14ac:dyDescent="0.25">
      <c r="A231" s="9">
        <v>712</v>
      </c>
      <c r="B231" s="10" t="s">
        <v>300</v>
      </c>
      <c r="C231" s="12">
        <v>5</v>
      </c>
      <c r="D231" s="12" t="s">
        <v>36</v>
      </c>
      <c r="E231" s="12" t="s">
        <v>50</v>
      </c>
      <c r="F231" s="12" t="s">
        <v>86</v>
      </c>
      <c r="G231" s="12" t="s">
        <v>207</v>
      </c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5.75" customHeight="1" x14ac:dyDescent="0.25">
      <c r="A232" s="9">
        <v>713</v>
      </c>
      <c r="B232" s="10" t="s">
        <v>301</v>
      </c>
      <c r="C232" s="12">
        <v>5</v>
      </c>
      <c r="D232" s="12" t="s">
        <v>36</v>
      </c>
      <c r="E232" s="12" t="s">
        <v>50</v>
      </c>
      <c r="F232" s="12" t="s">
        <v>86</v>
      </c>
      <c r="G232" s="12" t="s">
        <v>207</v>
      </c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5.75" customHeight="1" x14ac:dyDescent="0.25">
      <c r="A233" s="9">
        <v>714</v>
      </c>
      <c r="B233" s="10" t="s">
        <v>302</v>
      </c>
      <c r="C233" s="12">
        <v>5</v>
      </c>
      <c r="D233" s="12" t="s">
        <v>36</v>
      </c>
      <c r="E233" s="12" t="s">
        <v>50</v>
      </c>
      <c r="F233" s="12" t="s">
        <v>86</v>
      </c>
      <c r="G233" s="12" t="s">
        <v>207</v>
      </c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5.75" customHeight="1" x14ac:dyDescent="0.25">
      <c r="A234" s="9">
        <v>715</v>
      </c>
      <c r="B234" s="10" t="s">
        <v>303</v>
      </c>
      <c r="C234" s="12">
        <v>5</v>
      </c>
      <c r="D234" s="12" t="s">
        <v>36</v>
      </c>
      <c r="E234" s="12" t="s">
        <v>50</v>
      </c>
      <c r="F234" s="12" t="s">
        <v>86</v>
      </c>
      <c r="G234" s="12" t="s">
        <v>207</v>
      </c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5.75" customHeight="1" x14ac:dyDescent="0.25">
      <c r="A235" s="9">
        <v>716</v>
      </c>
      <c r="B235" s="10" t="s">
        <v>304</v>
      </c>
      <c r="C235" s="12">
        <v>6</v>
      </c>
      <c r="D235" s="12" t="s">
        <v>36</v>
      </c>
      <c r="E235" s="12" t="s">
        <v>50</v>
      </c>
      <c r="F235" s="12" t="s">
        <v>86</v>
      </c>
      <c r="G235" s="12" t="s">
        <v>207</v>
      </c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5.75" customHeight="1" x14ac:dyDescent="0.25">
      <c r="A236" s="9">
        <v>717</v>
      </c>
      <c r="B236" s="10" t="s">
        <v>305</v>
      </c>
      <c r="C236" s="12">
        <v>6</v>
      </c>
      <c r="D236" s="12" t="s">
        <v>36</v>
      </c>
      <c r="E236" s="12" t="s">
        <v>50</v>
      </c>
      <c r="F236" s="12" t="s">
        <v>86</v>
      </c>
      <c r="G236" s="12" t="s">
        <v>207</v>
      </c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5.75" customHeight="1" x14ac:dyDescent="0.25">
      <c r="A237" s="9">
        <v>718</v>
      </c>
      <c r="B237" s="10" t="s">
        <v>306</v>
      </c>
      <c r="C237" s="12">
        <v>6</v>
      </c>
      <c r="D237" s="12" t="s">
        <v>36</v>
      </c>
      <c r="E237" s="12" t="s">
        <v>50</v>
      </c>
      <c r="F237" s="12" t="s">
        <v>86</v>
      </c>
      <c r="G237" s="12" t="s">
        <v>207</v>
      </c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5.75" customHeight="1" x14ac:dyDescent="0.25">
      <c r="A238" s="9">
        <v>719</v>
      </c>
      <c r="B238" s="10" t="s">
        <v>307</v>
      </c>
      <c r="C238" s="12">
        <v>6</v>
      </c>
      <c r="D238" s="12" t="s">
        <v>36</v>
      </c>
      <c r="E238" s="12" t="s">
        <v>50</v>
      </c>
      <c r="F238" s="12" t="s">
        <v>86</v>
      </c>
      <c r="G238" s="12" t="s">
        <v>207</v>
      </c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5.75" customHeight="1" x14ac:dyDescent="0.25">
      <c r="A239" s="9">
        <v>720</v>
      </c>
      <c r="B239" s="10" t="s">
        <v>308</v>
      </c>
      <c r="C239" s="12">
        <v>6</v>
      </c>
      <c r="D239" s="12" t="s">
        <v>36</v>
      </c>
      <c r="E239" s="12" t="s">
        <v>50</v>
      </c>
      <c r="F239" s="12" t="s">
        <v>86</v>
      </c>
      <c r="G239" s="12" t="s">
        <v>207</v>
      </c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5.75" customHeight="1" x14ac:dyDescent="0.25">
      <c r="A240" s="9">
        <v>721</v>
      </c>
      <c r="B240" s="10" t="s">
        <v>309</v>
      </c>
      <c r="C240" s="12">
        <v>6</v>
      </c>
      <c r="D240" s="12" t="s">
        <v>36</v>
      </c>
      <c r="E240" s="12" t="s">
        <v>50</v>
      </c>
      <c r="F240" s="12" t="s">
        <v>86</v>
      </c>
      <c r="G240" s="12" t="s">
        <v>207</v>
      </c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5.75" customHeight="1" x14ac:dyDescent="0.25">
      <c r="A241" s="9">
        <v>722</v>
      </c>
      <c r="B241" s="10" t="s">
        <v>310</v>
      </c>
      <c r="C241" s="12">
        <v>7</v>
      </c>
      <c r="D241" s="12" t="s">
        <v>36</v>
      </c>
      <c r="E241" s="12" t="s">
        <v>50</v>
      </c>
      <c r="F241" s="12" t="s">
        <v>92</v>
      </c>
      <c r="G241" s="12" t="s">
        <v>95</v>
      </c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5.75" customHeight="1" x14ac:dyDescent="0.25">
      <c r="A242" s="9">
        <v>723</v>
      </c>
      <c r="B242" s="10" t="s">
        <v>311</v>
      </c>
      <c r="C242" s="12">
        <v>7</v>
      </c>
      <c r="D242" s="12" t="s">
        <v>36</v>
      </c>
      <c r="E242" s="12" t="s">
        <v>50</v>
      </c>
      <c r="F242" s="12" t="s">
        <v>92</v>
      </c>
      <c r="G242" s="12" t="s">
        <v>95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5.75" customHeight="1" x14ac:dyDescent="0.25">
      <c r="A243" s="9">
        <v>724</v>
      </c>
      <c r="B243" s="10" t="s">
        <v>312</v>
      </c>
      <c r="C243" s="12">
        <v>7</v>
      </c>
      <c r="D243" s="12" t="s">
        <v>36</v>
      </c>
      <c r="E243" s="12" t="s">
        <v>50</v>
      </c>
      <c r="F243" s="12" t="s">
        <v>92</v>
      </c>
      <c r="G243" s="12" t="s">
        <v>95</v>
      </c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5.75" customHeight="1" x14ac:dyDescent="0.25">
      <c r="A244" s="9">
        <v>725</v>
      </c>
      <c r="B244" s="10" t="s">
        <v>313</v>
      </c>
      <c r="C244" s="12">
        <v>7</v>
      </c>
      <c r="D244" s="12" t="s">
        <v>36</v>
      </c>
      <c r="E244" s="12" t="s">
        <v>50</v>
      </c>
      <c r="F244" s="12" t="s">
        <v>92</v>
      </c>
      <c r="G244" s="12" t="s">
        <v>95</v>
      </c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5.75" customHeight="1" x14ac:dyDescent="0.25">
      <c r="A245" s="9">
        <v>726</v>
      </c>
      <c r="B245" s="10" t="s">
        <v>314</v>
      </c>
      <c r="C245" s="12">
        <v>7</v>
      </c>
      <c r="D245" s="12" t="s">
        <v>36</v>
      </c>
      <c r="E245" s="12" t="s">
        <v>50</v>
      </c>
      <c r="F245" s="12" t="s">
        <v>92</v>
      </c>
      <c r="G245" s="12" t="s">
        <v>95</v>
      </c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5.75" customHeight="1" x14ac:dyDescent="0.25">
      <c r="A246" s="9">
        <v>727</v>
      </c>
      <c r="B246" s="10" t="s">
        <v>315</v>
      </c>
      <c r="C246" s="12">
        <v>7</v>
      </c>
      <c r="D246" s="12" t="s">
        <v>36</v>
      </c>
      <c r="E246" s="12" t="s">
        <v>50</v>
      </c>
      <c r="F246" s="12" t="s">
        <v>92</v>
      </c>
      <c r="G246" s="12" t="s">
        <v>95</v>
      </c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5.75" customHeight="1" x14ac:dyDescent="0.25">
      <c r="A247" s="9">
        <v>728</v>
      </c>
      <c r="B247" s="10" t="s">
        <v>316</v>
      </c>
      <c r="C247" s="12">
        <v>7</v>
      </c>
      <c r="D247" s="12" t="s">
        <v>36</v>
      </c>
      <c r="E247" s="12" t="s">
        <v>50</v>
      </c>
      <c r="F247" s="12" t="s">
        <v>92</v>
      </c>
      <c r="G247" s="12" t="s">
        <v>95</v>
      </c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5.75" customHeight="1" x14ac:dyDescent="0.25">
      <c r="A248" s="9">
        <v>729</v>
      </c>
      <c r="B248" s="10" t="s">
        <v>317</v>
      </c>
      <c r="C248" s="12">
        <v>7</v>
      </c>
      <c r="D248" s="12" t="s">
        <v>36</v>
      </c>
      <c r="E248" s="12" t="s">
        <v>50</v>
      </c>
      <c r="F248" s="12" t="s">
        <v>92</v>
      </c>
      <c r="G248" s="12" t="s">
        <v>95</v>
      </c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5.75" customHeight="1" x14ac:dyDescent="0.25">
      <c r="A249" s="9">
        <v>730</v>
      </c>
      <c r="B249" s="10" t="s">
        <v>318</v>
      </c>
      <c r="C249" s="12">
        <v>7</v>
      </c>
      <c r="D249" s="12" t="s">
        <v>36</v>
      </c>
      <c r="E249" s="12" t="s">
        <v>50</v>
      </c>
      <c r="F249" s="12" t="s">
        <v>92</v>
      </c>
      <c r="G249" s="12" t="s">
        <v>95</v>
      </c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5.75" customHeight="1" x14ac:dyDescent="0.25">
      <c r="A250" s="9">
        <v>731</v>
      </c>
      <c r="B250" s="10" t="s">
        <v>319</v>
      </c>
      <c r="C250" s="12">
        <v>8</v>
      </c>
      <c r="D250" s="12" t="s">
        <v>36</v>
      </c>
      <c r="E250" s="12" t="s">
        <v>50</v>
      </c>
      <c r="F250" s="12" t="s">
        <v>92</v>
      </c>
      <c r="G250" s="12" t="s">
        <v>95</v>
      </c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5.75" customHeight="1" x14ac:dyDescent="0.25">
      <c r="A251" s="9">
        <v>732</v>
      </c>
      <c r="B251" s="10" t="s">
        <v>320</v>
      </c>
      <c r="C251" s="12">
        <v>8</v>
      </c>
      <c r="D251" s="12" t="s">
        <v>36</v>
      </c>
      <c r="E251" s="12" t="s">
        <v>50</v>
      </c>
      <c r="F251" s="12" t="s">
        <v>92</v>
      </c>
      <c r="G251" s="12" t="s">
        <v>95</v>
      </c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5.75" customHeight="1" x14ac:dyDescent="0.25">
      <c r="A252" s="9">
        <v>733</v>
      </c>
      <c r="B252" s="10" t="s">
        <v>321</v>
      </c>
      <c r="C252" s="12">
        <v>8</v>
      </c>
      <c r="D252" s="12" t="s">
        <v>36</v>
      </c>
      <c r="E252" s="12" t="s">
        <v>50</v>
      </c>
      <c r="F252" s="12" t="s">
        <v>92</v>
      </c>
      <c r="G252" s="12" t="s">
        <v>95</v>
      </c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5.75" customHeight="1" x14ac:dyDescent="0.25">
      <c r="A253" s="9">
        <v>734</v>
      </c>
      <c r="B253" s="10" t="s">
        <v>322</v>
      </c>
      <c r="C253" s="12">
        <v>8</v>
      </c>
      <c r="D253" s="12" t="s">
        <v>36</v>
      </c>
      <c r="E253" s="12" t="s">
        <v>50</v>
      </c>
      <c r="F253" s="12" t="s">
        <v>92</v>
      </c>
      <c r="G253" s="12" t="s">
        <v>95</v>
      </c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5.75" customHeight="1" x14ac:dyDescent="0.25">
      <c r="A254" s="9">
        <v>735</v>
      </c>
      <c r="B254" s="10" t="s">
        <v>323</v>
      </c>
      <c r="C254" s="12">
        <v>8</v>
      </c>
      <c r="D254" s="12" t="s">
        <v>36</v>
      </c>
      <c r="E254" s="12" t="s">
        <v>50</v>
      </c>
      <c r="F254" s="12" t="s">
        <v>92</v>
      </c>
      <c r="G254" s="12" t="s">
        <v>95</v>
      </c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5.75" customHeight="1" x14ac:dyDescent="0.25">
      <c r="A255" s="9">
        <v>736</v>
      </c>
      <c r="B255" s="10" t="s">
        <v>324</v>
      </c>
      <c r="C255" s="12">
        <v>0</v>
      </c>
      <c r="D255" s="12" t="s">
        <v>36</v>
      </c>
      <c r="E255" s="12" t="s">
        <v>11</v>
      </c>
      <c r="F255" s="12" t="s">
        <v>12</v>
      </c>
      <c r="G255" s="12" t="s">
        <v>144</v>
      </c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5.75" customHeight="1" x14ac:dyDescent="0.25">
      <c r="A256" s="9">
        <v>737</v>
      </c>
      <c r="B256" s="10" t="s">
        <v>325</v>
      </c>
      <c r="C256" s="12">
        <v>0</v>
      </c>
      <c r="D256" s="12" t="s">
        <v>36</v>
      </c>
      <c r="E256" s="12" t="s">
        <v>11</v>
      </c>
      <c r="F256" s="12" t="s">
        <v>12</v>
      </c>
      <c r="G256" s="12" t="s">
        <v>144</v>
      </c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5.75" customHeight="1" x14ac:dyDescent="0.25">
      <c r="A257" s="9">
        <v>738</v>
      </c>
      <c r="B257" s="10" t="s">
        <v>326</v>
      </c>
      <c r="C257" s="12">
        <v>0</v>
      </c>
      <c r="D257" s="12" t="s">
        <v>36</v>
      </c>
      <c r="E257" s="12" t="s">
        <v>11</v>
      </c>
      <c r="F257" s="12" t="s">
        <v>12</v>
      </c>
      <c r="G257" s="12" t="s">
        <v>144</v>
      </c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5.75" customHeight="1" x14ac:dyDescent="0.25">
      <c r="A258" s="9">
        <v>739</v>
      </c>
      <c r="B258" s="10" t="s">
        <v>327</v>
      </c>
      <c r="C258" s="12">
        <v>0</v>
      </c>
      <c r="D258" s="12" t="s">
        <v>36</v>
      </c>
      <c r="E258" s="12" t="s">
        <v>11</v>
      </c>
      <c r="F258" s="12" t="s">
        <v>12</v>
      </c>
      <c r="G258" s="12" t="s">
        <v>144</v>
      </c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5.75" customHeight="1" x14ac:dyDescent="0.25">
      <c r="A259" s="9">
        <v>740</v>
      </c>
      <c r="B259" s="10" t="s">
        <v>328</v>
      </c>
      <c r="C259" s="12">
        <v>0</v>
      </c>
      <c r="D259" s="12" t="s">
        <v>36</v>
      </c>
      <c r="E259" s="12" t="s">
        <v>11</v>
      </c>
      <c r="F259" s="12" t="s">
        <v>12</v>
      </c>
      <c r="G259" s="12" t="s">
        <v>144</v>
      </c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5.75" customHeight="1" x14ac:dyDescent="0.25">
      <c r="A260" s="9">
        <v>741</v>
      </c>
      <c r="B260" s="10" t="s">
        <v>329</v>
      </c>
      <c r="C260" s="12">
        <v>0</v>
      </c>
      <c r="D260" s="12" t="s">
        <v>36</v>
      </c>
      <c r="E260" s="12" t="s">
        <v>11</v>
      </c>
      <c r="F260" s="12" t="s">
        <v>12</v>
      </c>
      <c r="G260" s="12" t="s">
        <v>144</v>
      </c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5.75" customHeight="1" x14ac:dyDescent="0.25">
      <c r="A261" s="9">
        <v>742</v>
      </c>
      <c r="B261" s="10" t="s">
        <v>330</v>
      </c>
      <c r="C261" s="12">
        <v>0</v>
      </c>
      <c r="D261" s="12" t="s">
        <v>36</v>
      </c>
      <c r="E261" s="12" t="s">
        <v>11</v>
      </c>
      <c r="F261" s="12" t="s">
        <v>12</v>
      </c>
      <c r="G261" s="12" t="s">
        <v>144</v>
      </c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5.75" customHeight="1" x14ac:dyDescent="0.25">
      <c r="A262" s="9">
        <v>743</v>
      </c>
      <c r="B262" s="10" t="s">
        <v>331</v>
      </c>
      <c r="C262" s="12">
        <v>1</v>
      </c>
      <c r="D262" s="12" t="s">
        <v>36</v>
      </c>
      <c r="E262" s="12" t="s">
        <v>11</v>
      </c>
      <c r="F262" s="12" t="s">
        <v>12</v>
      </c>
      <c r="G262" s="12" t="s">
        <v>144</v>
      </c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5.75" customHeight="1" x14ac:dyDescent="0.25">
      <c r="A263" s="9">
        <v>744</v>
      </c>
      <c r="B263" s="10" t="s">
        <v>332</v>
      </c>
      <c r="C263" s="12">
        <v>1</v>
      </c>
      <c r="D263" s="12" t="s">
        <v>36</v>
      </c>
      <c r="E263" s="12" t="s">
        <v>11</v>
      </c>
      <c r="F263" s="12" t="s">
        <v>12</v>
      </c>
      <c r="G263" s="12" t="s">
        <v>144</v>
      </c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5.75" customHeight="1" x14ac:dyDescent="0.25">
      <c r="A264" s="9">
        <v>745</v>
      </c>
      <c r="B264" s="10" t="s">
        <v>333</v>
      </c>
      <c r="C264" s="12">
        <v>1</v>
      </c>
      <c r="D264" s="12" t="s">
        <v>36</v>
      </c>
      <c r="E264" s="12" t="s">
        <v>11</v>
      </c>
      <c r="F264" s="12" t="s">
        <v>12</v>
      </c>
      <c r="G264" s="12" t="s">
        <v>144</v>
      </c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5.75" customHeight="1" x14ac:dyDescent="0.25">
      <c r="A265" s="9">
        <v>746</v>
      </c>
      <c r="B265" s="10" t="s">
        <v>334</v>
      </c>
      <c r="C265" s="12">
        <v>2</v>
      </c>
      <c r="D265" s="12" t="s">
        <v>36</v>
      </c>
      <c r="E265" s="12" t="s">
        <v>11</v>
      </c>
      <c r="F265" s="12" t="s">
        <v>12</v>
      </c>
      <c r="G265" s="12" t="s">
        <v>144</v>
      </c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5.75" customHeight="1" x14ac:dyDescent="0.25">
      <c r="A266" s="9">
        <v>747</v>
      </c>
      <c r="B266" s="10" t="s">
        <v>335</v>
      </c>
      <c r="C266" s="12">
        <v>3</v>
      </c>
      <c r="D266" s="12" t="s">
        <v>36</v>
      </c>
      <c r="E266" s="12" t="s">
        <v>11</v>
      </c>
      <c r="F266" s="12" t="s">
        <v>12</v>
      </c>
      <c r="G266" s="12" t="s">
        <v>144</v>
      </c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5.75" customHeight="1" x14ac:dyDescent="0.25">
      <c r="A267" s="9">
        <v>748</v>
      </c>
      <c r="B267" s="10" t="s">
        <v>336</v>
      </c>
      <c r="C267" s="12">
        <v>4</v>
      </c>
      <c r="D267" s="12" t="s">
        <v>36</v>
      </c>
      <c r="E267" s="12" t="s">
        <v>11</v>
      </c>
      <c r="F267" s="12" t="s">
        <v>12</v>
      </c>
      <c r="G267" s="12" t="s">
        <v>144</v>
      </c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5.75" customHeight="1" x14ac:dyDescent="0.25">
      <c r="A268" s="9">
        <v>749</v>
      </c>
      <c r="B268" s="10" t="s">
        <v>337</v>
      </c>
      <c r="C268" s="12">
        <v>4</v>
      </c>
      <c r="D268" s="12" t="s">
        <v>36</v>
      </c>
      <c r="E268" s="12" t="s">
        <v>11</v>
      </c>
      <c r="F268" s="12" t="s">
        <v>12</v>
      </c>
      <c r="G268" s="12" t="s">
        <v>144</v>
      </c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5.75" customHeight="1" x14ac:dyDescent="0.25">
      <c r="A269" s="9">
        <v>750</v>
      </c>
      <c r="B269" s="10" t="s">
        <v>338</v>
      </c>
      <c r="C269" s="12">
        <v>4</v>
      </c>
      <c r="D269" s="12" t="s">
        <v>36</v>
      </c>
      <c r="E269" s="12" t="s">
        <v>11</v>
      </c>
      <c r="F269" s="12" t="s">
        <v>12</v>
      </c>
      <c r="G269" s="12" t="s">
        <v>144</v>
      </c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5.75" customHeight="1" x14ac:dyDescent="0.25">
      <c r="A270" s="9">
        <v>751</v>
      </c>
      <c r="B270" s="10" t="s">
        <v>339</v>
      </c>
      <c r="C270" s="12">
        <v>4</v>
      </c>
      <c r="D270" s="12" t="s">
        <v>36</v>
      </c>
      <c r="E270" s="12" t="s">
        <v>11</v>
      </c>
      <c r="F270" s="12" t="s">
        <v>12</v>
      </c>
      <c r="G270" s="12" t="s">
        <v>144</v>
      </c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5.75" customHeight="1" x14ac:dyDescent="0.25">
      <c r="A271" s="9">
        <v>752</v>
      </c>
      <c r="B271" s="10" t="s">
        <v>340</v>
      </c>
      <c r="C271" s="12">
        <v>5</v>
      </c>
      <c r="D271" s="12" t="s">
        <v>36</v>
      </c>
      <c r="E271" s="12" t="s">
        <v>11</v>
      </c>
      <c r="F271" s="12" t="s">
        <v>86</v>
      </c>
      <c r="G271" s="12" t="s">
        <v>190</v>
      </c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5.75" customHeight="1" x14ac:dyDescent="0.25">
      <c r="A272" s="9">
        <v>753</v>
      </c>
      <c r="B272" s="10" t="s">
        <v>341</v>
      </c>
      <c r="C272" s="12">
        <v>5</v>
      </c>
      <c r="D272" s="12" t="s">
        <v>36</v>
      </c>
      <c r="E272" s="12" t="s">
        <v>11</v>
      </c>
      <c r="F272" s="12" t="s">
        <v>86</v>
      </c>
      <c r="G272" s="12" t="s">
        <v>190</v>
      </c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5.75" customHeight="1" x14ac:dyDescent="0.25">
      <c r="A273" s="9">
        <v>754</v>
      </c>
      <c r="B273" s="10" t="s">
        <v>342</v>
      </c>
      <c r="C273" s="12">
        <v>5</v>
      </c>
      <c r="D273" s="12" t="s">
        <v>36</v>
      </c>
      <c r="E273" s="12" t="s">
        <v>11</v>
      </c>
      <c r="F273" s="12" t="s">
        <v>86</v>
      </c>
      <c r="G273" s="12" t="s">
        <v>190</v>
      </c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5.75" customHeight="1" x14ac:dyDescent="0.25">
      <c r="A274" s="9">
        <v>755</v>
      </c>
      <c r="B274" s="10" t="s">
        <v>343</v>
      </c>
      <c r="C274" s="12">
        <v>5</v>
      </c>
      <c r="D274" s="12" t="s">
        <v>36</v>
      </c>
      <c r="E274" s="12" t="s">
        <v>11</v>
      </c>
      <c r="F274" s="12" t="s">
        <v>86</v>
      </c>
      <c r="G274" s="12" t="s">
        <v>190</v>
      </c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5.75" customHeight="1" x14ac:dyDescent="0.25">
      <c r="A275" s="9">
        <v>756</v>
      </c>
      <c r="B275" s="10" t="s">
        <v>344</v>
      </c>
      <c r="C275" s="12">
        <v>5</v>
      </c>
      <c r="D275" s="12" t="s">
        <v>36</v>
      </c>
      <c r="E275" s="12" t="s">
        <v>11</v>
      </c>
      <c r="F275" s="12" t="s">
        <v>86</v>
      </c>
      <c r="G275" s="12" t="s">
        <v>190</v>
      </c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5.75" customHeight="1" x14ac:dyDescent="0.25">
      <c r="A276" s="9">
        <v>757</v>
      </c>
      <c r="B276" s="10" t="s">
        <v>345</v>
      </c>
      <c r="C276" s="12">
        <v>5</v>
      </c>
      <c r="D276" s="12" t="s">
        <v>36</v>
      </c>
      <c r="E276" s="12" t="s">
        <v>11</v>
      </c>
      <c r="F276" s="12" t="s">
        <v>86</v>
      </c>
      <c r="G276" s="12" t="s">
        <v>190</v>
      </c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5.75" customHeight="1" x14ac:dyDescent="0.25">
      <c r="A277" s="9">
        <v>758</v>
      </c>
      <c r="B277" s="10" t="s">
        <v>346</v>
      </c>
      <c r="C277" s="12">
        <v>6</v>
      </c>
      <c r="D277" s="12" t="s">
        <v>36</v>
      </c>
      <c r="E277" s="12" t="s">
        <v>11</v>
      </c>
      <c r="F277" s="12" t="s">
        <v>86</v>
      </c>
      <c r="G277" s="12" t="s">
        <v>190</v>
      </c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5.75" customHeight="1" x14ac:dyDescent="0.25">
      <c r="A278" s="9">
        <v>759</v>
      </c>
      <c r="B278" s="10" t="s">
        <v>347</v>
      </c>
      <c r="C278" s="12">
        <v>6</v>
      </c>
      <c r="D278" s="12" t="s">
        <v>36</v>
      </c>
      <c r="E278" s="12" t="s">
        <v>11</v>
      </c>
      <c r="F278" s="12" t="s">
        <v>86</v>
      </c>
      <c r="G278" s="12" t="s">
        <v>190</v>
      </c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5.75" customHeight="1" x14ac:dyDescent="0.25">
      <c r="A279" s="9">
        <v>760</v>
      </c>
      <c r="B279" s="10" t="s">
        <v>348</v>
      </c>
      <c r="C279" s="12">
        <v>6</v>
      </c>
      <c r="D279" s="12" t="s">
        <v>36</v>
      </c>
      <c r="E279" s="12" t="s">
        <v>11</v>
      </c>
      <c r="F279" s="12" t="s">
        <v>86</v>
      </c>
      <c r="G279" s="12" t="s">
        <v>190</v>
      </c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5.75" customHeight="1" x14ac:dyDescent="0.25">
      <c r="A280" s="9">
        <v>761</v>
      </c>
      <c r="B280" s="10" t="s">
        <v>349</v>
      </c>
      <c r="C280" s="12">
        <v>6</v>
      </c>
      <c r="D280" s="12" t="s">
        <v>36</v>
      </c>
      <c r="E280" s="12" t="s">
        <v>11</v>
      </c>
      <c r="F280" s="12" t="s">
        <v>86</v>
      </c>
      <c r="G280" s="12" t="s">
        <v>190</v>
      </c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5.75" customHeight="1" x14ac:dyDescent="0.25">
      <c r="A281" s="9">
        <v>762</v>
      </c>
      <c r="B281" s="10" t="s">
        <v>350</v>
      </c>
      <c r="C281" s="12">
        <v>6</v>
      </c>
      <c r="D281" s="12" t="s">
        <v>36</v>
      </c>
      <c r="E281" s="12" t="s">
        <v>11</v>
      </c>
      <c r="F281" s="12" t="s">
        <v>86</v>
      </c>
      <c r="G281" s="12" t="s">
        <v>190</v>
      </c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5.75" customHeight="1" x14ac:dyDescent="0.25">
      <c r="A282" s="9">
        <v>763</v>
      </c>
      <c r="B282" s="10" t="s">
        <v>351</v>
      </c>
      <c r="C282" s="12">
        <v>6</v>
      </c>
      <c r="D282" s="12" t="s">
        <v>36</v>
      </c>
      <c r="E282" s="12" t="s">
        <v>11</v>
      </c>
      <c r="F282" s="12" t="s">
        <v>86</v>
      </c>
      <c r="G282" s="12" t="s">
        <v>190</v>
      </c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5.75" customHeight="1" x14ac:dyDescent="0.25">
      <c r="A283" s="9">
        <v>764</v>
      </c>
      <c r="B283" s="10" t="s">
        <v>352</v>
      </c>
      <c r="C283" s="12">
        <v>7</v>
      </c>
      <c r="D283" s="12" t="s">
        <v>36</v>
      </c>
      <c r="E283" s="12" t="s">
        <v>11</v>
      </c>
      <c r="F283" s="12" t="s">
        <v>92</v>
      </c>
      <c r="G283" s="12" t="s">
        <v>224</v>
      </c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5.75" customHeight="1" x14ac:dyDescent="0.25">
      <c r="A284" s="9">
        <v>765</v>
      </c>
      <c r="B284" s="10" t="s">
        <v>353</v>
      </c>
      <c r="C284" s="12">
        <v>7</v>
      </c>
      <c r="D284" s="12" t="s">
        <v>36</v>
      </c>
      <c r="E284" s="12" t="s">
        <v>11</v>
      </c>
      <c r="F284" s="12" t="s">
        <v>92</v>
      </c>
      <c r="G284" s="12" t="s">
        <v>224</v>
      </c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5.75" customHeight="1" x14ac:dyDescent="0.25">
      <c r="A285" s="9">
        <v>766</v>
      </c>
      <c r="B285" s="10" t="s">
        <v>354</v>
      </c>
      <c r="C285" s="12">
        <v>7</v>
      </c>
      <c r="D285" s="12" t="s">
        <v>36</v>
      </c>
      <c r="E285" s="12" t="s">
        <v>11</v>
      </c>
      <c r="F285" s="12" t="s">
        <v>92</v>
      </c>
      <c r="G285" s="12" t="s">
        <v>224</v>
      </c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5.75" customHeight="1" x14ac:dyDescent="0.25">
      <c r="A286" s="9">
        <v>767</v>
      </c>
      <c r="B286" s="10" t="s">
        <v>355</v>
      </c>
      <c r="C286" s="12">
        <v>7</v>
      </c>
      <c r="D286" s="12" t="s">
        <v>36</v>
      </c>
      <c r="E286" s="12" t="s">
        <v>11</v>
      </c>
      <c r="F286" s="12" t="s">
        <v>92</v>
      </c>
      <c r="G286" s="12" t="s">
        <v>224</v>
      </c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5.75" customHeight="1" x14ac:dyDescent="0.25">
      <c r="A287" s="9">
        <v>768</v>
      </c>
      <c r="B287" s="10" t="s">
        <v>356</v>
      </c>
      <c r="C287" s="12">
        <v>7</v>
      </c>
      <c r="D287" s="12" t="s">
        <v>36</v>
      </c>
      <c r="E287" s="12" t="s">
        <v>11</v>
      </c>
      <c r="F287" s="12" t="s">
        <v>92</v>
      </c>
      <c r="G287" s="12" t="s">
        <v>224</v>
      </c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5.75" customHeight="1" x14ac:dyDescent="0.25">
      <c r="A288" s="9">
        <v>769</v>
      </c>
      <c r="B288" s="10" t="s">
        <v>357</v>
      </c>
      <c r="C288" s="12">
        <v>7</v>
      </c>
      <c r="D288" s="12" t="s">
        <v>36</v>
      </c>
      <c r="E288" s="12" t="s">
        <v>11</v>
      </c>
      <c r="F288" s="12" t="s">
        <v>92</v>
      </c>
      <c r="G288" s="12" t="s">
        <v>224</v>
      </c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5.75" customHeight="1" x14ac:dyDescent="0.25">
      <c r="A289" s="9">
        <v>770</v>
      </c>
      <c r="B289" s="10" t="s">
        <v>358</v>
      </c>
      <c r="C289" s="12">
        <v>7</v>
      </c>
      <c r="D289" s="12" t="s">
        <v>36</v>
      </c>
      <c r="E289" s="12" t="s">
        <v>11</v>
      </c>
      <c r="F289" s="12" t="s">
        <v>92</v>
      </c>
      <c r="G289" s="12" t="s">
        <v>224</v>
      </c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5.75" customHeight="1" x14ac:dyDescent="0.25">
      <c r="A290" s="9">
        <v>771</v>
      </c>
      <c r="B290" s="10" t="s">
        <v>359</v>
      </c>
      <c r="C290" s="12">
        <v>7</v>
      </c>
      <c r="D290" s="12" t="s">
        <v>36</v>
      </c>
      <c r="E290" s="12" t="s">
        <v>11</v>
      </c>
      <c r="F290" s="12" t="s">
        <v>92</v>
      </c>
      <c r="G290" s="12" t="s">
        <v>224</v>
      </c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5.75" customHeight="1" x14ac:dyDescent="0.25">
      <c r="A291" s="9">
        <v>772</v>
      </c>
      <c r="B291" s="10" t="s">
        <v>360</v>
      </c>
      <c r="C291" s="12">
        <v>7</v>
      </c>
      <c r="D291" s="12" t="s">
        <v>36</v>
      </c>
      <c r="E291" s="12" t="s">
        <v>11</v>
      </c>
      <c r="F291" s="12" t="s">
        <v>92</v>
      </c>
      <c r="G291" s="12" t="s">
        <v>224</v>
      </c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5.75" customHeight="1" x14ac:dyDescent="0.25">
      <c r="A292" s="9">
        <v>773</v>
      </c>
      <c r="B292" s="10" t="s">
        <v>361</v>
      </c>
      <c r="C292" s="12">
        <v>8</v>
      </c>
      <c r="D292" s="12" t="s">
        <v>36</v>
      </c>
      <c r="E292" s="12" t="s">
        <v>11</v>
      </c>
      <c r="F292" s="12" t="s">
        <v>92</v>
      </c>
      <c r="G292" s="12" t="s">
        <v>224</v>
      </c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5.75" customHeight="1" x14ac:dyDescent="0.25">
      <c r="A293" s="9">
        <v>774</v>
      </c>
      <c r="B293" s="10" t="s">
        <v>362</v>
      </c>
      <c r="C293" s="12">
        <v>8</v>
      </c>
      <c r="D293" s="12" t="s">
        <v>36</v>
      </c>
      <c r="E293" s="12" t="s">
        <v>11</v>
      </c>
      <c r="F293" s="12" t="s">
        <v>92</v>
      </c>
      <c r="G293" s="12" t="s">
        <v>224</v>
      </c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5.75" customHeight="1" x14ac:dyDescent="0.25">
      <c r="A294" s="9">
        <v>775</v>
      </c>
      <c r="B294" s="10" t="s">
        <v>363</v>
      </c>
      <c r="C294" s="12">
        <v>8</v>
      </c>
      <c r="D294" s="12" t="s">
        <v>36</v>
      </c>
      <c r="E294" s="12" t="s">
        <v>11</v>
      </c>
      <c r="F294" s="12" t="s">
        <v>92</v>
      </c>
      <c r="G294" s="12" t="s">
        <v>224</v>
      </c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5.75" customHeight="1" x14ac:dyDescent="0.25">
      <c r="A295" s="9">
        <v>776</v>
      </c>
      <c r="B295" s="10" t="s">
        <v>364</v>
      </c>
      <c r="C295" s="12">
        <v>8</v>
      </c>
      <c r="D295" s="12" t="s">
        <v>36</v>
      </c>
      <c r="E295" s="12" t="s">
        <v>11</v>
      </c>
      <c r="F295" s="12" t="s">
        <v>92</v>
      </c>
      <c r="G295" s="12" t="s">
        <v>224</v>
      </c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5.75" customHeight="1" x14ac:dyDescent="0.25">
      <c r="A296" s="9">
        <v>777</v>
      </c>
      <c r="B296" s="10" t="s">
        <v>365</v>
      </c>
      <c r="C296" s="12">
        <v>8</v>
      </c>
      <c r="D296" s="12" t="s">
        <v>36</v>
      </c>
      <c r="E296" s="12" t="s">
        <v>11</v>
      </c>
      <c r="F296" s="12" t="s">
        <v>92</v>
      </c>
      <c r="G296" s="12" t="s">
        <v>224</v>
      </c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5.75" customHeight="1" x14ac:dyDescent="0.25">
      <c r="A297" s="9">
        <v>778</v>
      </c>
      <c r="B297" s="10" t="s">
        <v>366</v>
      </c>
      <c r="C297" s="12">
        <v>8</v>
      </c>
      <c r="D297" s="12" t="s">
        <v>36</v>
      </c>
      <c r="E297" s="12" t="s">
        <v>11</v>
      </c>
      <c r="F297" s="12" t="s">
        <v>92</v>
      </c>
      <c r="G297" s="12" t="s">
        <v>224</v>
      </c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5.75" customHeight="1" x14ac:dyDescent="0.25">
      <c r="A298" s="9">
        <v>779</v>
      </c>
      <c r="B298" s="10" t="s">
        <v>367</v>
      </c>
      <c r="C298" s="12">
        <v>8</v>
      </c>
      <c r="D298" s="12" t="s">
        <v>36</v>
      </c>
      <c r="E298" s="12" t="s">
        <v>11</v>
      </c>
      <c r="F298" s="12" t="s">
        <v>92</v>
      </c>
      <c r="G298" s="12" t="s">
        <v>224</v>
      </c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5.75" customHeight="1" x14ac:dyDescent="0.25">
      <c r="A299" s="9">
        <v>790</v>
      </c>
      <c r="B299" s="10" t="s">
        <v>368</v>
      </c>
      <c r="C299" s="12">
        <v>2</v>
      </c>
      <c r="D299" s="12" t="s">
        <v>27</v>
      </c>
      <c r="E299" s="12" t="s">
        <v>50</v>
      </c>
      <c r="F299" s="12" t="s">
        <v>12</v>
      </c>
      <c r="G299" s="12" t="s">
        <v>51</v>
      </c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5.75" customHeight="1" x14ac:dyDescent="0.25">
      <c r="A300" s="9">
        <v>791</v>
      </c>
      <c r="B300" s="10" t="s">
        <v>369</v>
      </c>
      <c r="C300" s="12">
        <v>3</v>
      </c>
      <c r="D300" s="12" t="s">
        <v>27</v>
      </c>
      <c r="E300" s="12" t="s">
        <v>11</v>
      </c>
      <c r="F300" s="12" t="s">
        <v>12</v>
      </c>
      <c r="G300" s="12" t="s">
        <v>13</v>
      </c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5.75" customHeight="1" x14ac:dyDescent="0.25">
      <c r="A301" s="9">
        <v>792</v>
      </c>
      <c r="B301" s="10" t="s">
        <v>370</v>
      </c>
      <c r="C301" s="12">
        <v>3</v>
      </c>
      <c r="D301" s="12" t="s">
        <v>27</v>
      </c>
      <c r="E301" s="12" t="s">
        <v>11</v>
      </c>
      <c r="F301" s="12" t="s">
        <v>12</v>
      </c>
      <c r="G301" s="12" t="s">
        <v>13</v>
      </c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5.75" customHeight="1" x14ac:dyDescent="0.25">
      <c r="A302" s="9">
        <v>793</v>
      </c>
      <c r="B302" s="10" t="s">
        <v>371</v>
      </c>
      <c r="C302" s="12">
        <v>3</v>
      </c>
      <c r="D302" s="12" t="s">
        <v>27</v>
      </c>
      <c r="E302" s="12" t="s">
        <v>11</v>
      </c>
      <c r="F302" s="12" t="s">
        <v>12</v>
      </c>
      <c r="G302" s="12" t="s">
        <v>13</v>
      </c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5.75" customHeight="1" x14ac:dyDescent="0.25">
      <c r="A303" s="9">
        <v>794</v>
      </c>
      <c r="B303" s="10" t="s">
        <v>372</v>
      </c>
      <c r="C303" s="12">
        <v>3</v>
      </c>
      <c r="D303" s="12" t="s">
        <v>27</v>
      </c>
      <c r="E303" s="12" t="s">
        <v>11</v>
      </c>
      <c r="F303" s="12" t="s">
        <v>12</v>
      </c>
      <c r="G303" s="12" t="s">
        <v>13</v>
      </c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5.75" customHeight="1" x14ac:dyDescent="0.25">
      <c r="A304" s="9">
        <v>795</v>
      </c>
      <c r="B304" s="10" t="s">
        <v>373</v>
      </c>
      <c r="C304" s="12">
        <v>3</v>
      </c>
      <c r="D304" s="12" t="s">
        <v>27</v>
      </c>
      <c r="E304" s="12" t="s">
        <v>11</v>
      </c>
      <c r="F304" s="12" t="s">
        <v>12</v>
      </c>
      <c r="G304" s="12" t="s">
        <v>13</v>
      </c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5.75" customHeight="1" x14ac:dyDescent="0.25">
      <c r="A305" s="9">
        <v>796</v>
      </c>
      <c r="B305" s="10" t="s">
        <v>374</v>
      </c>
      <c r="C305" s="12">
        <v>3</v>
      </c>
      <c r="D305" s="12" t="s">
        <v>27</v>
      </c>
      <c r="E305" s="12" t="s">
        <v>11</v>
      </c>
      <c r="F305" s="12" t="s">
        <v>12</v>
      </c>
      <c r="G305" s="12" t="s">
        <v>13</v>
      </c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5.75" customHeight="1" x14ac:dyDescent="0.25">
      <c r="A306" s="9">
        <v>797</v>
      </c>
      <c r="B306" s="10" t="s">
        <v>375</v>
      </c>
      <c r="C306" s="12">
        <v>3</v>
      </c>
      <c r="D306" s="12" t="s">
        <v>27</v>
      </c>
      <c r="E306" s="12" t="s">
        <v>50</v>
      </c>
      <c r="F306" s="12" t="s">
        <v>12</v>
      </c>
      <c r="G306" s="12" t="s">
        <v>51</v>
      </c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5.75" customHeight="1" x14ac:dyDescent="0.25">
      <c r="A307" s="9">
        <v>798</v>
      </c>
      <c r="B307" s="10" t="s">
        <v>376</v>
      </c>
      <c r="C307" s="12">
        <v>3</v>
      </c>
      <c r="D307" s="12" t="s">
        <v>27</v>
      </c>
      <c r="E307" s="12" t="s">
        <v>50</v>
      </c>
      <c r="F307" s="12" t="s">
        <v>12</v>
      </c>
      <c r="G307" s="12" t="s">
        <v>51</v>
      </c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5.75" customHeight="1" x14ac:dyDescent="0.25">
      <c r="A308" s="9">
        <v>799</v>
      </c>
      <c r="B308" s="10" t="s">
        <v>377</v>
      </c>
      <c r="C308" s="12">
        <v>3</v>
      </c>
      <c r="D308" s="12" t="s">
        <v>27</v>
      </c>
      <c r="E308" s="12" t="s">
        <v>50</v>
      </c>
      <c r="F308" s="12" t="s">
        <v>12</v>
      </c>
      <c r="G308" s="12" t="s">
        <v>51</v>
      </c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5.75" customHeight="1" x14ac:dyDescent="0.25">
      <c r="A309" s="9">
        <v>800</v>
      </c>
      <c r="B309" s="10" t="s">
        <v>378</v>
      </c>
      <c r="C309" s="12">
        <v>4</v>
      </c>
      <c r="D309" s="12" t="s">
        <v>27</v>
      </c>
      <c r="E309" s="12" t="s">
        <v>11</v>
      </c>
      <c r="F309" s="12" t="s">
        <v>12</v>
      </c>
      <c r="G309" s="12" t="s">
        <v>13</v>
      </c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5.75" customHeight="1" x14ac:dyDescent="0.25">
      <c r="A310" s="9">
        <v>801</v>
      </c>
      <c r="B310" s="10" t="s">
        <v>379</v>
      </c>
      <c r="C310" s="12">
        <v>4</v>
      </c>
      <c r="D310" s="12" t="s">
        <v>27</v>
      </c>
      <c r="E310" s="12" t="s">
        <v>11</v>
      </c>
      <c r="F310" s="12" t="s">
        <v>12</v>
      </c>
      <c r="G310" s="12" t="s">
        <v>13</v>
      </c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5.75" customHeight="1" x14ac:dyDescent="0.25">
      <c r="A311" s="9">
        <v>802</v>
      </c>
      <c r="B311" s="10" t="s">
        <v>380</v>
      </c>
      <c r="C311" s="12">
        <v>4</v>
      </c>
      <c r="D311" s="12" t="s">
        <v>27</v>
      </c>
      <c r="E311" s="12" t="s">
        <v>11</v>
      </c>
      <c r="F311" s="12" t="s">
        <v>12</v>
      </c>
      <c r="G311" s="12" t="s">
        <v>13</v>
      </c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5.75" customHeight="1" x14ac:dyDescent="0.25">
      <c r="A312" s="9">
        <v>803</v>
      </c>
      <c r="B312" s="10" t="s">
        <v>381</v>
      </c>
      <c r="C312" s="12">
        <v>4</v>
      </c>
      <c r="D312" s="12" t="s">
        <v>27</v>
      </c>
      <c r="E312" s="12" t="s">
        <v>50</v>
      </c>
      <c r="F312" s="12" t="s">
        <v>12</v>
      </c>
      <c r="G312" s="12" t="s">
        <v>51</v>
      </c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5.75" customHeight="1" x14ac:dyDescent="0.25">
      <c r="A313" s="9">
        <v>804</v>
      </c>
      <c r="B313" s="10" t="s">
        <v>382</v>
      </c>
      <c r="C313" s="12">
        <v>4</v>
      </c>
      <c r="D313" s="12" t="s">
        <v>27</v>
      </c>
      <c r="E313" s="12" t="s">
        <v>50</v>
      </c>
      <c r="F313" s="12" t="s">
        <v>12</v>
      </c>
      <c r="G313" s="12" t="s">
        <v>51</v>
      </c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5.75" customHeight="1" x14ac:dyDescent="0.25">
      <c r="A314" s="9">
        <v>805</v>
      </c>
      <c r="B314" s="10" t="s">
        <v>383</v>
      </c>
      <c r="C314" s="12">
        <v>4</v>
      </c>
      <c r="D314" s="12" t="s">
        <v>27</v>
      </c>
      <c r="E314" s="12" t="s">
        <v>50</v>
      </c>
      <c r="F314" s="12" t="s">
        <v>12</v>
      </c>
      <c r="G314" s="12" t="s">
        <v>51</v>
      </c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5.75" customHeight="1" x14ac:dyDescent="0.25">
      <c r="A315" s="9">
        <v>806</v>
      </c>
      <c r="B315" s="10" t="s">
        <v>384</v>
      </c>
      <c r="C315" s="12">
        <v>5</v>
      </c>
      <c r="D315" s="12" t="s">
        <v>27</v>
      </c>
      <c r="E315" s="12" t="s">
        <v>11</v>
      </c>
      <c r="F315" s="12" t="s">
        <v>86</v>
      </c>
      <c r="G315" s="12" t="s">
        <v>87</v>
      </c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5.75" customHeight="1" x14ac:dyDescent="0.25">
      <c r="A316" s="9">
        <v>807</v>
      </c>
      <c r="B316" s="10" t="s">
        <v>385</v>
      </c>
      <c r="C316" s="12">
        <v>5</v>
      </c>
      <c r="D316" s="12" t="s">
        <v>27</v>
      </c>
      <c r="E316" s="12" t="s">
        <v>11</v>
      </c>
      <c r="F316" s="12" t="s">
        <v>86</v>
      </c>
      <c r="G316" s="12" t="s">
        <v>87</v>
      </c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5.75" customHeight="1" x14ac:dyDescent="0.25">
      <c r="A317" s="9">
        <v>808</v>
      </c>
      <c r="B317" s="10" t="s">
        <v>386</v>
      </c>
      <c r="C317" s="12">
        <v>5</v>
      </c>
      <c r="D317" s="12" t="s">
        <v>27</v>
      </c>
      <c r="E317" s="12" t="s">
        <v>11</v>
      </c>
      <c r="F317" s="12" t="s">
        <v>86</v>
      </c>
      <c r="G317" s="12" t="s">
        <v>87</v>
      </c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5.75" customHeight="1" x14ac:dyDescent="0.25">
      <c r="A318" s="9">
        <v>809</v>
      </c>
      <c r="B318" s="10" t="s">
        <v>387</v>
      </c>
      <c r="C318" s="12">
        <v>5</v>
      </c>
      <c r="D318" s="12" t="s">
        <v>27</v>
      </c>
      <c r="E318" s="12" t="s">
        <v>11</v>
      </c>
      <c r="F318" s="12" t="s">
        <v>86</v>
      </c>
      <c r="G318" s="12" t="s">
        <v>87</v>
      </c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5.75" customHeight="1" x14ac:dyDescent="0.25">
      <c r="A319" s="9">
        <v>810</v>
      </c>
      <c r="B319" s="10" t="s">
        <v>388</v>
      </c>
      <c r="C319" s="12">
        <v>5</v>
      </c>
      <c r="D319" s="12" t="s">
        <v>27</v>
      </c>
      <c r="E319" s="12" t="s">
        <v>11</v>
      </c>
      <c r="F319" s="12" t="s">
        <v>86</v>
      </c>
      <c r="G319" s="12" t="s">
        <v>87</v>
      </c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5.75" customHeight="1" x14ac:dyDescent="0.25">
      <c r="A320" s="9">
        <v>811</v>
      </c>
      <c r="B320" s="10" t="s">
        <v>389</v>
      </c>
      <c r="C320" s="12">
        <v>6</v>
      </c>
      <c r="D320" s="12" t="s">
        <v>27</v>
      </c>
      <c r="E320" s="12" t="s">
        <v>11</v>
      </c>
      <c r="F320" s="12" t="s">
        <v>86</v>
      </c>
      <c r="G320" s="12" t="s">
        <v>87</v>
      </c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5.75" customHeight="1" x14ac:dyDescent="0.25">
      <c r="A321" s="9">
        <v>812</v>
      </c>
      <c r="B321" s="10" t="s">
        <v>390</v>
      </c>
      <c r="C321" s="12">
        <v>6</v>
      </c>
      <c r="D321" s="12" t="s">
        <v>27</v>
      </c>
      <c r="E321" s="12" t="s">
        <v>11</v>
      </c>
      <c r="F321" s="12" t="s">
        <v>86</v>
      </c>
      <c r="G321" s="12" t="s">
        <v>87</v>
      </c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5.75" customHeight="1" x14ac:dyDescent="0.25">
      <c r="A322" s="9">
        <v>813</v>
      </c>
      <c r="B322" s="10" t="s">
        <v>391</v>
      </c>
      <c r="C322" s="12">
        <v>7</v>
      </c>
      <c r="D322" s="12" t="s">
        <v>27</v>
      </c>
      <c r="E322" s="12" t="s">
        <v>11</v>
      </c>
      <c r="F322" s="12" t="s">
        <v>92</v>
      </c>
      <c r="G322" s="12" t="s">
        <v>392</v>
      </c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5.75" customHeight="1" x14ac:dyDescent="0.25">
      <c r="A323" s="9">
        <v>814</v>
      </c>
      <c r="B323" s="10" t="s">
        <v>393</v>
      </c>
      <c r="C323" s="12">
        <v>7</v>
      </c>
      <c r="D323" s="12" t="s">
        <v>27</v>
      </c>
      <c r="E323" s="12" t="s">
        <v>11</v>
      </c>
      <c r="F323" s="12" t="s">
        <v>92</v>
      </c>
      <c r="G323" s="12" t="s">
        <v>392</v>
      </c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5.75" customHeight="1" x14ac:dyDescent="0.25">
      <c r="A324" s="9">
        <v>815</v>
      </c>
      <c r="B324" s="10" t="s">
        <v>394</v>
      </c>
      <c r="C324" s="12">
        <v>7</v>
      </c>
      <c r="D324" s="12" t="s">
        <v>27</v>
      </c>
      <c r="E324" s="12" t="s">
        <v>11</v>
      </c>
      <c r="F324" s="12" t="s">
        <v>92</v>
      </c>
      <c r="G324" s="12" t="s">
        <v>392</v>
      </c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5.75" customHeight="1" x14ac:dyDescent="0.25">
      <c r="A325" s="9">
        <v>816</v>
      </c>
      <c r="B325" s="10" t="s">
        <v>395</v>
      </c>
      <c r="C325" s="12">
        <v>7</v>
      </c>
      <c r="D325" s="12" t="s">
        <v>27</v>
      </c>
      <c r="E325" s="12" t="s">
        <v>11</v>
      </c>
      <c r="F325" s="12" t="s">
        <v>92</v>
      </c>
      <c r="G325" s="12" t="s">
        <v>392</v>
      </c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5.75" customHeight="1" x14ac:dyDescent="0.25">
      <c r="A326" s="9">
        <v>817</v>
      </c>
      <c r="B326" s="10" t="s">
        <v>396</v>
      </c>
      <c r="C326" s="12">
        <v>7</v>
      </c>
      <c r="D326" s="12" t="s">
        <v>27</v>
      </c>
      <c r="E326" s="12" t="s">
        <v>11</v>
      </c>
      <c r="F326" s="12" t="s">
        <v>92</v>
      </c>
      <c r="G326" s="12" t="s">
        <v>392</v>
      </c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5.75" customHeight="1" x14ac:dyDescent="0.25">
      <c r="A327" s="9">
        <v>818</v>
      </c>
      <c r="B327" s="10" t="s">
        <v>397</v>
      </c>
      <c r="C327" s="12">
        <v>7</v>
      </c>
      <c r="D327" s="12" t="s">
        <v>27</v>
      </c>
      <c r="E327" s="12" t="s">
        <v>50</v>
      </c>
      <c r="F327" s="12" t="s">
        <v>92</v>
      </c>
      <c r="G327" s="12" t="s">
        <v>95</v>
      </c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5.75" customHeight="1" x14ac:dyDescent="0.25">
      <c r="A328" s="9">
        <v>819</v>
      </c>
      <c r="B328" s="10" t="s">
        <v>398</v>
      </c>
      <c r="C328" s="12">
        <v>7</v>
      </c>
      <c r="D328" s="12" t="s">
        <v>27</v>
      </c>
      <c r="E328" s="12" t="s">
        <v>50</v>
      </c>
      <c r="F328" s="12" t="s">
        <v>92</v>
      </c>
      <c r="G328" s="12" t="s">
        <v>95</v>
      </c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5.75" customHeight="1" x14ac:dyDescent="0.25">
      <c r="A329" s="9">
        <v>820</v>
      </c>
      <c r="B329" s="10" t="s">
        <v>399</v>
      </c>
      <c r="C329" s="12">
        <v>7</v>
      </c>
      <c r="D329" s="12" t="s">
        <v>27</v>
      </c>
      <c r="E329" s="12" t="s">
        <v>50</v>
      </c>
      <c r="F329" s="12" t="s">
        <v>92</v>
      </c>
      <c r="G329" s="12" t="s">
        <v>95</v>
      </c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5.75" customHeight="1" x14ac:dyDescent="0.25">
      <c r="A330" s="9">
        <v>821</v>
      </c>
      <c r="B330" s="10" t="s">
        <v>400</v>
      </c>
      <c r="C330" s="12">
        <v>7</v>
      </c>
      <c r="D330" s="12" t="s">
        <v>27</v>
      </c>
      <c r="E330" s="12" t="s">
        <v>50</v>
      </c>
      <c r="F330" s="12" t="s">
        <v>92</v>
      </c>
      <c r="G330" s="12" t="s">
        <v>95</v>
      </c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5.75" customHeight="1" x14ac:dyDescent="0.25">
      <c r="A331" s="9">
        <v>822</v>
      </c>
      <c r="B331" s="10" t="s">
        <v>401</v>
      </c>
      <c r="C331" s="12">
        <v>7</v>
      </c>
      <c r="D331" s="12" t="s">
        <v>27</v>
      </c>
      <c r="E331" s="12" t="s">
        <v>50</v>
      </c>
      <c r="F331" s="12" t="s">
        <v>92</v>
      </c>
      <c r="G331" s="12" t="s">
        <v>95</v>
      </c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5.75" customHeight="1" x14ac:dyDescent="0.25">
      <c r="A332" s="9">
        <v>823</v>
      </c>
      <c r="B332" s="10" t="s">
        <v>402</v>
      </c>
      <c r="C332" s="12">
        <v>7</v>
      </c>
      <c r="D332" s="12" t="s">
        <v>27</v>
      </c>
      <c r="E332" s="12" t="s">
        <v>50</v>
      </c>
      <c r="F332" s="12" t="s">
        <v>92</v>
      </c>
      <c r="G332" s="12" t="s">
        <v>95</v>
      </c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5.75" customHeight="1" x14ac:dyDescent="0.25">
      <c r="A333" s="9">
        <v>824</v>
      </c>
      <c r="B333" s="10" t="s">
        <v>403</v>
      </c>
      <c r="C333" s="12">
        <v>7</v>
      </c>
      <c r="D333" s="12" t="s">
        <v>27</v>
      </c>
      <c r="E333" s="12" t="s">
        <v>50</v>
      </c>
      <c r="F333" s="12" t="s">
        <v>92</v>
      </c>
      <c r="G333" s="12" t="s">
        <v>95</v>
      </c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5.75" customHeight="1" x14ac:dyDescent="0.25">
      <c r="A334" s="9">
        <v>825</v>
      </c>
      <c r="B334" s="10" t="s">
        <v>404</v>
      </c>
      <c r="C334" s="12">
        <v>8</v>
      </c>
      <c r="D334" s="12" t="s">
        <v>27</v>
      </c>
      <c r="E334" s="12" t="s">
        <v>11</v>
      </c>
      <c r="F334" s="12" t="s">
        <v>92</v>
      </c>
      <c r="G334" s="12" t="s">
        <v>392</v>
      </c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5.75" customHeight="1" x14ac:dyDescent="0.25">
      <c r="A335" s="9">
        <v>826</v>
      </c>
      <c r="B335" s="10" t="s">
        <v>405</v>
      </c>
      <c r="C335" s="12">
        <v>8</v>
      </c>
      <c r="D335" s="12" t="s">
        <v>27</v>
      </c>
      <c r="E335" s="12" t="s">
        <v>11</v>
      </c>
      <c r="F335" s="12" t="s">
        <v>92</v>
      </c>
      <c r="G335" s="12" t="s">
        <v>392</v>
      </c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5.75" customHeight="1" x14ac:dyDescent="0.25">
      <c r="A336" s="9">
        <v>827</v>
      </c>
      <c r="B336" s="10" t="s">
        <v>406</v>
      </c>
      <c r="C336" s="12">
        <v>8</v>
      </c>
      <c r="D336" s="12" t="s">
        <v>27</v>
      </c>
      <c r="E336" s="12" t="s">
        <v>11</v>
      </c>
      <c r="F336" s="12" t="s">
        <v>92</v>
      </c>
      <c r="G336" s="12" t="s">
        <v>392</v>
      </c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5.75" customHeight="1" x14ac:dyDescent="0.25">
      <c r="A337" s="9">
        <v>828</v>
      </c>
      <c r="B337" s="10" t="s">
        <v>407</v>
      </c>
      <c r="C337" s="12">
        <v>8</v>
      </c>
      <c r="D337" s="12" t="s">
        <v>27</v>
      </c>
      <c r="E337" s="12" t="s">
        <v>11</v>
      </c>
      <c r="F337" s="12" t="s">
        <v>92</v>
      </c>
      <c r="G337" s="12" t="s">
        <v>392</v>
      </c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5.75" customHeight="1" x14ac:dyDescent="0.25">
      <c r="A338" s="9">
        <v>829</v>
      </c>
      <c r="B338" s="10" t="s">
        <v>408</v>
      </c>
      <c r="C338" s="12">
        <v>8</v>
      </c>
      <c r="D338" s="12" t="s">
        <v>27</v>
      </c>
      <c r="E338" s="12" t="s">
        <v>11</v>
      </c>
      <c r="F338" s="12" t="s">
        <v>92</v>
      </c>
      <c r="G338" s="12" t="s">
        <v>392</v>
      </c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5.75" customHeight="1" x14ac:dyDescent="0.25">
      <c r="A339" s="9">
        <v>830</v>
      </c>
      <c r="B339" s="10" t="s">
        <v>409</v>
      </c>
      <c r="C339" s="12">
        <v>8</v>
      </c>
      <c r="D339" s="12" t="s">
        <v>27</v>
      </c>
      <c r="E339" s="12" t="s">
        <v>11</v>
      </c>
      <c r="F339" s="12" t="s">
        <v>92</v>
      </c>
      <c r="G339" s="12" t="s">
        <v>392</v>
      </c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5.75" customHeight="1" x14ac:dyDescent="0.25">
      <c r="A340" s="9">
        <v>831</v>
      </c>
      <c r="B340" s="10" t="s">
        <v>410</v>
      </c>
      <c r="C340" s="12">
        <v>8</v>
      </c>
      <c r="D340" s="12" t="s">
        <v>27</v>
      </c>
      <c r="E340" s="12" t="s">
        <v>50</v>
      </c>
      <c r="F340" s="12" t="s">
        <v>92</v>
      </c>
      <c r="G340" s="12" t="s">
        <v>95</v>
      </c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5.75" customHeight="1" x14ac:dyDescent="0.25">
      <c r="A341" s="9">
        <v>960</v>
      </c>
      <c r="B341" s="10" t="s">
        <v>411</v>
      </c>
      <c r="C341" s="12">
        <v>1</v>
      </c>
      <c r="D341" s="12" t="s">
        <v>45</v>
      </c>
      <c r="E341" s="12" t="s">
        <v>11</v>
      </c>
      <c r="F341" s="12" t="s">
        <v>12</v>
      </c>
      <c r="G341" s="12" t="s">
        <v>412</v>
      </c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5.75" customHeight="1" x14ac:dyDescent="0.25">
      <c r="A342" s="9">
        <v>961</v>
      </c>
      <c r="B342" s="10" t="s">
        <v>413</v>
      </c>
      <c r="C342" s="12">
        <v>1</v>
      </c>
      <c r="D342" s="12" t="s">
        <v>45</v>
      </c>
      <c r="E342" s="12" t="s">
        <v>11</v>
      </c>
      <c r="F342" s="12" t="s">
        <v>12</v>
      </c>
      <c r="G342" s="12" t="s">
        <v>412</v>
      </c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5.75" customHeight="1" x14ac:dyDescent="0.25">
      <c r="A343" s="9">
        <v>962</v>
      </c>
      <c r="B343" s="10" t="s">
        <v>414</v>
      </c>
      <c r="C343" s="12">
        <v>1</v>
      </c>
      <c r="D343" s="12" t="s">
        <v>45</v>
      </c>
      <c r="E343" s="12" t="s">
        <v>50</v>
      </c>
      <c r="F343" s="12" t="s">
        <v>12</v>
      </c>
      <c r="G343" s="12" t="s">
        <v>415</v>
      </c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5.75" customHeight="1" x14ac:dyDescent="0.25">
      <c r="A344" s="9">
        <v>963</v>
      </c>
      <c r="B344" s="10" t="s">
        <v>416</v>
      </c>
      <c r="C344" s="12">
        <v>2</v>
      </c>
      <c r="D344" s="12" t="s">
        <v>45</v>
      </c>
      <c r="E344" s="12" t="s">
        <v>50</v>
      </c>
      <c r="F344" s="12" t="s">
        <v>12</v>
      </c>
      <c r="G344" s="12" t="s">
        <v>415</v>
      </c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5.75" customHeight="1" x14ac:dyDescent="0.25">
      <c r="A345" s="9">
        <v>964</v>
      </c>
      <c r="B345" s="10" t="s">
        <v>417</v>
      </c>
      <c r="C345" s="12">
        <v>2</v>
      </c>
      <c r="D345" s="12" t="s">
        <v>45</v>
      </c>
      <c r="E345" s="12" t="s">
        <v>50</v>
      </c>
      <c r="F345" s="12" t="s">
        <v>12</v>
      </c>
      <c r="G345" s="12" t="s">
        <v>415</v>
      </c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5.75" customHeight="1" x14ac:dyDescent="0.25">
      <c r="A346" s="9">
        <v>965</v>
      </c>
      <c r="B346" s="10" t="s">
        <v>418</v>
      </c>
      <c r="C346" s="12">
        <v>3</v>
      </c>
      <c r="D346" s="12" t="s">
        <v>45</v>
      </c>
      <c r="E346" s="12" t="s">
        <v>11</v>
      </c>
      <c r="F346" s="12" t="s">
        <v>12</v>
      </c>
      <c r="G346" s="12" t="s">
        <v>412</v>
      </c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5.75" customHeight="1" x14ac:dyDescent="0.25">
      <c r="A347" s="9">
        <v>966</v>
      </c>
      <c r="B347" s="10" t="s">
        <v>419</v>
      </c>
      <c r="C347" s="12">
        <v>3</v>
      </c>
      <c r="D347" s="12" t="s">
        <v>45</v>
      </c>
      <c r="E347" s="12" t="s">
        <v>11</v>
      </c>
      <c r="F347" s="12" t="s">
        <v>12</v>
      </c>
      <c r="G347" s="12" t="s">
        <v>412</v>
      </c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5.75" customHeight="1" x14ac:dyDescent="0.25">
      <c r="A348" s="9">
        <v>967</v>
      </c>
      <c r="B348" s="10" t="s">
        <v>420</v>
      </c>
      <c r="C348" s="12">
        <v>3</v>
      </c>
      <c r="D348" s="12" t="s">
        <v>45</v>
      </c>
      <c r="E348" s="12" t="s">
        <v>11</v>
      </c>
      <c r="F348" s="12" t="s">
        <v>12</v>
      </c>
      <c r="G348" s="12" t="s">
        <v>412</v>
      </c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5.75" customHeight="1" x14ac:dyDescent="0.25">
      <c r="A349" s="9">
        <v>968</v>
      </c>
      <c r="B349" s="10" t="s">
        <v>421</v>
      </c>
      <c r="C349" s="12">
        <v>3</v>
      </c>
      <c r="D349" s="12" t="s">
        <v>45</v>
      </c>
      <c r="E349" s="12" t="s">
        <v>11</v>
      </c>
      <c r="F349" s="12" t="s">
        <v>12</v>
      </c>
      <c r="G349" s="12" t="s">
        <v>412</v>
      </c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5.75" customHeight="1" x14ac:dyDescent="0.25">
      <c r="A350" s="9">
        <v>969</v>
      </c>
      <c r="B350" s="10" t="s">
        <v>422</v>
      </c>
      <c r="C350" s="12">
        <v>3</v>
      </c>
      <c r="D350" s="12" t="s">
        <v>45</v>
      </c>
      <c r="E350" s="12" t="s">
        <v>11</v>
      </c>
      <c r="F350" s="12" t="s">
        <v>12</v>
      </c>
      <c r="G350" s="12" t="s">
        <v>412</v>
      </c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5.75" customHeight="1" x14ac:dyDescent="0.25">
      <c r="A351" s="9">
        <v>970</v>
      </c>
      <c r="B351" s="10" t="s">
        <v>423</v>
      </c>
      <c r="C351" s="12">
        <v>3</v>
      </c>
      <c r="D351" s="12" t="s">
        <v>45</v>
      </c>
      <c r="E351" s="12" t="s">
        <v>11</v>
      </c>
      <c r="F351" s="12" t="s">
        <v>12</v>
      </c>
      <c r="G351" s="12" t="s">
        <v>412</v>
      </c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5.75" customHeight="1" x14ac:dyDescent="0.25">
      <c r="A352" s="9">
        <v>971</v>
      </c>
      <c r="B352" s="10" t="s">
        <v>424</v>
      </c>
      <c r="C352" s="12">
        <v>3</v>
      </c>
      <c r="D352" s="12" t="s">
        <v>45</v>
      </c>
      <c r="E352" s="12" t="s">
        <v>11</v>
      </c>
      <c r="F352" s="12" t="s">
        <v>12</v>
      </c>
      <c r="G352" s="12" t="s">
        <v>412</v>
      </c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5.75" customHeight="1" x14ac:dyDescent="0.25">
      <c r="A353" s="9">
        <v>972</v>
      </c>
      <c r="B353" s="10" t="s">
        <v>425</v>
      </c>
      <c r="C353" s="12">
        <v>3</v>
      </c>
      <c r="D353" s="12" t="s">
        <v>45</v>
      </c>
      <c r="E353" s="12" t="s">
        <v>50</v>
      </c>
      <c r="F353" s="12" t="s">
        <v>12</v>
      </c>
      <c r="G353" s="12" t="s">
        <v>415</v>
      </c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5.75" customHeight="1" x14ac:dyDescent="0.25">
      <c r="A354" s="9">
        <v>973</v>
      </c>
      <c r="B354" s="10" t="s">
        <v>426</v>
      </c>
      <c r="C354" s="12">
        <v>3</v>
      </c>
      <c r="D354" s="12" t="s">
        <v>45</v>
      </c>
      <c r="E354" s="12" t="s">
        <v>50</v>
      </c>
      <c r="F354" s="12" t="s">
        <v>12</v>
      </c>
      <c r="G354" s="12" t="s">
        <v>415</v>
      </c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5.75" customHeight="1" x14ac:dyDescent="0.25">
      <c r="A355" s="9">
        <v>974</v>
      </c>
      <c r="B355" s="10" t="s">
        <v>427</v>
      </c>
      <c r="C355" s="12">
        <v>5</v>
      </c>
      <c r="D355" s="12" t="s">
        <v>45</v>
      </c>
      <c r="E355" s="12" t="s">
        <v>11</v>
      </c>
      <c r="F355" s="12" t="s">
        <v>86</v>
      </c>
      <c r="G355" s="12" t="s">
        <v>87</v>
      </c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5.75" customHeight="1" x14ac:dyDescent="0.25">
      <c r="A356" s="9">
        <v>975</v>
      </c>
      <c r="B356" s="10" t="s">
        <v>428</v>
      </c>
      <c r="C356" s="12">
        <v>5</v>
      </c>
      <c r="D356" s="12" t="s">
        <v>45</v>
      </c>
      <c r="E356" s="12" t="s">
        <v>50</v>
      </c>
      <c r="F356" s="12" t="s">
        <v>86</v>
      </c>
      <c r="G356" s="12" t="s">
        <v>90</v>
      </c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5.75" customHeight="1" x14ac:dyDescent="0.25">
      <c r="A357" s="9">
        <v>976</v>
      </c>
      <c r="B357" s="10" t="s">
        <v>429</v>
      </c>
      <c r="C357" s="12">
        <v>5</v>
      </c>
      <c r="D357" s="12" t="s">
        <v>45</v>
      </c>
      <c r="E357" s="12" t="s">
        <v>50</v>
      </c>
      <c r="F357" s="12" t="s">
        <v>86</v>
      </c>
      <c r="G357" s="12" t="s">
        <v>90</v>
      </c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5.75" customHeight="1" x14ac:dyDescent="0.25">
      <c r="A358" s="9">
        <v>977</v>
      </c>
      <c r="B358" s="10" t="s">
        <v>430</v>
      </c>
      <c r="C358" s="12">
        <v>5</v>
      </c>
      <c r="D358" s="12" t="s">
        <v>45</v>
      </c>
      <c r="E358" s="12" t="s">
        <v>50</v>
      </c>
      <c r="F358" s="12" t="s">
        <v>86</v>
      </c>
      <c r="G358" s="12" t="s">
        <v>90</v>
      </c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5.75" customHeight="1" x14ac:dyDescent="0.25">
      <c r="A359" s="9">
        <v>978</v>
      </c>
      <c r="B359" s="10" t="s">
        <v>431</v>
      </c>
      <c r="C359" s="12">
        <v>5</v>
      </c>
      <c r="D359" s="12" t="s">
        <v>45</v>
      </c>
      <c r="E359" s="12" t="s">
        <v>50</v>
      </c>
      <c r="F359" s="12" t="s">
        <v>86</v>
      </c>
      <c r="G359" s="12" t="s">
        <v>90</v>
      </c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5.75" customHeight="1" x14ac:dyDescent="0.25">
      <c r="A360" s="9">
        <v>979</v>
      </c>
      <c r="B360" s="10" t="s">
        <v>432</v>
      </c>
      <c r="C360" s="12">
        <v>7</v>
      </c>
      <c r="D360" s="12" t="s">
        <v>45</v>
      </c>
      <c r="E360" s="12" t="s">
        <v>50</v>
      </c>
      <c r="F360" s="12" t="s">
        <v>92</v>
      </c>
      <c r="G360" s="12" t="s">
        <v>95</v>
      </c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5.75" customHeight="1" x14ac:dyDescent="0.25">
      <c r="A361" s="9">
        <v>980</v>
      </c>
      <c r="B361" s="10" t="s">
        <v>433</v>
      </c>
      <c r="C361" s="12">
        <v>8</v>
      </c>
      <c r="D361" s="12" t="s">
        <v>45</v>
      </c>
      <c r="E361" s="12" t="s">
        <v>11</v>
      </c>
      <c r="F361" s="12" t="s">
        <v>92</v>
      </c>
      <c r="G361" s="12" t="s">
        <v>392</v>
      </c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5.75" customHeight="1" x14ac:dyDescent="0.25">
      <c r="A362" s="9">
        <v>981</v>
      </c>
      <c r="B362" s="10" t="s">
        <v>434</v>
      </c>
      <c r="C362" s="12">
        <v>8</v>
      </c>
      <c r="D362" s="12" t="s">
        <v>45</v>
      </c>
      <c r="E362" s="12" t="s">
        <v>11</v>
      </c>
      <c r="F362" s="12" t="s">
        <v>92</v>
      </c>
      <c r="G362" s="12" t="s">
        <v>392</v>
      </c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5.75" customHeight="1" x14ac:dyDescent="0.25">
      <c r="A363" s="9">
        <v>982</v>
      </c>
      <c r="B363" s="10" t="s">
        <v>435</v>
      </c>
      <c r="C363" s="12">
        <v>8</v>
      </c>
      <c r="D363" s="12" t="s">
        <v>45</v>
      </c>
      <c r="E363" s="12" t="s">
        <v>11</v>
      </c>
      <c r="F363" s="12" t="s">
        <v>92</v>
      </c>
      <c r="G363" s="12" t="s">
        <v>392</v>
      </c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5.75" customHeight="1" x14ac:dyDescent="0.25">
      <c r="A364" s="9">
        <v>983</v>
      </c>
      <c r="B364" s="10" t="s">
        <v>436</v>
      </c>
      <c r="C364" s="12">
        <v>8</v>
      </c>
      <c r="D364" s="12" t="s">
        <v>45</v>
      </c>
      <c r="E364" s="12" t="s">
        <v>11</v>
      </c>
      <c r="F364" s="12" t="s">
        <v>92</v>
      </c>
      <c r="G364" s="12" t="s">
        <v>392</v>
      </c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5.75" customHeight="1" x14ac:dyDescent="0.25">
      <c r="A365" s="9">
        <v>984</v>
      </c>
      <c r="B365" s="10" t="s">
        <v>437</v>
      </c>
      <c r="C365" s="12">
        <v>8</v>
      </c>
      <c r="D365" s="12" t="s">
        <v>45</v>
      </c>
      <c r="E365" s="12" t="s">
        <v>11</v>
      </c>
      <c r="F365" s="12" t="s">
        <v>92</v>
      </c>
      <c r="G365" s="12" t="s">
        <v>392</v>
      </c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5.75" customHeight="1" x14ac:dyDescent="0.25">
      <c r="A366" s="9">
        <v>985</v>
      </c>
      <c r="B366" s="10" t="s">
        <v>438</v>
      </c>
      <c r="C366" s="12">
        <v>8</v>
      </c>
      <c r="D366" s="12" t="s">
        <v>45</v>
      </c>
      <c r="E366" s="12" t="s">
        <v>50</v>
      </c>
      <c r="F366" s="12" t="s">
        <v>92</v>
      </c>
      <c r="G366" s="12" t="s">
        <v>95</v>
      </c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5.75" customHeight="1" x14ac:dyDescent="0.25">
      <c r="A367" s="9">
        <v>986</v>
      </c>
      <c r="B367" s="10" t="s">
        <v>439</v>
      </c>
      <c r="C367" s="12">
        <v>8</v>
      </c>
      <c r="D367" s="12" t="s">
        <v>45</v>
      </c>
      <c r="E367" s="12" t="s">
        <v>50</v>
      </c>
      <c r="F367" s="12" t="s">
        <v>92</v>
      </c>
      <c r="G367" s="12" t="s">
        <v>95</v>
      </c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5.75" customHeight="1" x14ac:dyDescent="0.25">
      <c r="A368" s="9">
        <v>1000</v>
      </c>
      <c r="B368" s="10" t="s">
        <v>440</v>
      </c>
      <c r="C368" s="11">
        <v>3</v>
      </c>
      <c r="D368" s="11" t="s">
        <v>56</v>
      </c>
      <c r="E368" s="12" t="s">
        <v>11</v>
      </c>
      <c r="F368" s="12" t="s">
        <v>12</v>
      </c>
      <c r="G368" s="11" t="s">
        <v>412</v>
      </c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5.75" customHeight="1" x14ac:dyDescent="0.25">
      <c r="A369" s="9">
        <v>1001</v>
      </c>
      <c r="B369" s="10" t="s">
        <v>441</v>
      </c>
      <c r="C369" s="11">
        <v>3</v>
      </c>
      <c r="D369" s="11" t="s">
        <v>56</v>
      </c>
      <c r="E369" s="12" t="s">
        <v>11</v>
      </c>
      <c r="F369" s="12" t="s">
        <v>12</v>
      </c>
      <c r="G369" s="11" t="s">
        <v>412</v>
      </c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5.75" customHeight="1" x14ac:dyDescent="0.25">
      <c r="A370" s="9">
        <v>1002</v>
      </c>
      <c r="B370" s="10" t="s">
        <v>442</v>
      </c>
      <c r="C370" s="11">
        <v>4</v>
      </c>
      <c r="D370" s="11" t="s">
        <v>56</v>
      </c>
      <c r="E370" s="12" t="s">
        <v>11</v>
      </c>
      <c r="F370" s="12" t="s">
        <v>12</v>
      </c>
      <c r="G370" s="11" t="s">
        <v>412</v>
      </c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5.75" customHeight="1" x14ac:dyDescent="0.25">
      <c r="A371" s="9">
        <v>1003</v>
      </c>
      <c r="B371" s="10" t="s">
        <v>443</v>
      </c>
      <c r="C371" s="11">
        <v>2</v>
      </c>
      <c r="D371" s="11" t="s">
        <v>56</v>
      </c>
      <c r="E371" s="12" t="s">
        <v>50</v>
      </c>
      <c r="F371" s="12" t="s">
        <v>12</v>
      </c>
      <c r="G371" s="11" t="s">
        <v>415</v>
      </c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5.75" customHeight="1" x14ac:dyDescent="0.25">
      <c r="A372" s="9">
        <v>1004</v>
      </c>
      <c r="B372" s="10" t="s">
        <v>444</v>
      </c>
      <c r="C372" s="11">
        <v>3</v>
      </c>
      <c r="D372" s="11" t="s">
        <v>56</v>
      </c>
      <c r="E372" s="12" t="s">
        <v>50</v>
      </c>
      <c r="F372" s="12" t="s">
        <v>12</v>
      </c>
      <c r="G372" s="11" t="s">
        <v>415</v>
      </c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5.75" customHeight="1" x14ac:dyDescent="0.25">
      <c r="A373" s="9">
        <v>1005</v>
      </c>
      <c r="B373" s="10" t="s">
        <v>445</v>
      </c>
      <c r="C373" s="11">
        <v>3</v>
      </c>
      <c r="D373" s="11" t="s">
        <v>56</v>
      </c>
      <c r="E373" s="12" t="s">
        <v>50</v>
      </c>
      <c r="F373" s="12" t="s">
        <v>12</v>
      </c>
      <c r="G373" s="11" t="s">
        <v>415</v>
      </c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5.75" customHeight="1" x14ac:dyDescent="0.25">
      <c r="A374" s="9">
        <v>1006</v>
      </c>
      <c r="B374" s="10" t="s">
        <v>446</v>
      </c>
      <c r="C374" s="11">
        <v>4</v>
      </c>
      <c r="D374" s="11" t="s">
        <v>56</v>
      </c>
      <c r="E374" s="12" t="s">
        <v>50</v>
      </c>
      <c r="F374" s="12" t="s">
        <v>12</v>
      </c>
      <c r="G374" s="11" t="s">
        <v>415</v>
      </c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5.75" customHeight="1" x14ac:dyDescent="0.25">
      <c r="A375" s="9">
        <v>1007</v>
      </c>
      <c r="B375" s="10" t="s">
        <v>447</v>
      </c>
      <c r="C375" s="11">
        <v>4</v>
      </c>
      <c r="D375" s="11" t="s">
        <v>56</v>
      </c>
      <c r="E375" s="12" t="s">
        <v>50</v>
      </c>
      <c r="F375" s="12" t="s">
        <v>12</v>
      </c>
      <c r="G375" s="11" t="s">
        <v>415</v>
      </c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5.75" customHeight="1" x14ac:dyDescent="0.25">
      <c r="A376" s="9">
        <v>1008</v>
      </c>
      <c r="B376" s="10" t="s">
        <v>448</v>
      </c>
      <c r="C376" s="11">
        <v>4</v>
      </c>
      <c r="D376" s="11" t="s">
        <v>56</v>
      </c>
      <c r="E376" s="12" t="s">
        <v>50</v>
      </c>
      <c r="F376" s="12" t="s">
        <v>12</v>
      </c>
      <c r="G376" s="11" t="s">
        <v>415</v>
      </c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5.75" customHeight="1" x14ac:dyDescent="0.25">
      <c r="A377" s="9">
        <v>1009</v>
      </c>
      <c r="B377" s="10" t="s">
        <v>449</v>
      </c>
      <c r="C377" s="11">
        <v>6</v>
      </c>
      <c r="D377" s="11" t="s">
        <v>56</v>
      </c>
      <c r="E377" s="12" t="s">
        <v>11</v>
      </c>
      <c r="F377" s="11" t="s">
        <v>86</v>
      </c>
      <c r="G377" s="11" t="s">
        <v>87</v>
      </c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5.75" customHeight="1" x14ac:dyDescent="0.25">
      <c r="A378" s="9">
        <v>1010</v>
      </c>
      <c r="B378" s="10" t="s">
        <v>450</v>
      </c>
      <c r="C378" s="11">
        <v>6</v>
      </c>
      <c r="D378" s="11" t="s">
        <v>56</v>
      </c>
      <c r="E378" s="12" t="s">
        <v>11</v>
      </c>
      <c r="F378" s="11" t="s">
        <v>86</v>
      </c>
      <c r="G378" s="11" t="s">
        <v>87</v>
      </c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5.75" customHeight="1" x14ac:dyDescent="0.25">
      <c r="A379" s="9">
        <v>1011</v>
      </c>
      <c r="B379" s="10" t="s">
        <v>451</v>
      </c>
      <c r="C379" s="11">
        <v>6</v>
      </c>
      <c r="D379" s="11" t="s">
        <v>56</v>
      </c>
      <c r="E379" s="12" t="s">
        <v>11</v>
      </c>
      <c r="F379" s="11" t="s">
        <v>86</v>
      </c>
      <c r="G379" s="11" t="s">
        <v>87</v>
      </c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5.75" customHeight="1" x14ac:dyDescent="0.25">
      <c r="A380" s="9">
        <v>1012</v>
      </c>
      <c r="B380" s="10" t="s">
        <v>452</v>
      </c>
      <c r="C380" s="11">
        <v>6</v>
      </c>
      <c r="D380" s="11" t="s">
        <v>56</v>
      </c>
      <c r="E380" s="12" t="s">
        <v>11</v>
      </c>
      <c r="F380" s="11" t="s">
        <v>86</v>
      </c>
      <c r="G380" s="11" t="s">
        <v>87</v>
      </c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5.75" customHeight="1" x14ac:dyDescent="0.25">
      <c r="A381" s="9">
        <v>1013</v>
      </c>
      <c r="B381" s="10" t="s">
        <v>453</v>
      </c>
      <c r="C381" s="11">
        <v>6</v>
      </c>
      <c r="D381" s="11" t="s">
        <v>56</v>
      </c>
      <c r="E381" s="12" t="s">
        <v>11</v>
      </c>
      <c r="F381" s="11" t="s">
        <v>86</v>
      </c>
      <c r="G381" s="11" t="s">
        <v>87</v>
      </c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5.75" customHeight="1" x14ac:dyDescent="0.25">
      <c r="A382" s="9">
        <v>1014</v>
      </c>
      <c r="B382" s="10" t="s">
        <v>454</v>
      </c>
      <c r="C382" s="11">
        <v>5</v>
      </c>
      <c r="D382" s="11" t="s">
        <v>56</v>
      </c>
      <c r="E382" s="12" t="s">
        <v>50</v>
      </c>
      <c r="F382" s="11" t="s">
        <v>86</v>
      </c>
      <c r="G382" s="11" t="s">
        <v>90</v>
      </c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5.75" customHeight="1" x14ac:dyDescent="0.25">
      <c r="A383" s="9">
        <v>1015</v>
      </c>
      <c r="B383" s="10" t="s">
        <v>455</v>
      </c>
      <c r="C383" s="11">
        <v>5</v>
      </c>
      <c r="D383" s="11" t="s">
        <v>56</v>
      </c>
      <c r="E383" s="12" t="s">
        <v>50</v>
      </c>
      <c r="F383" s="11" t="s">
        <v>86</v>
      </c>
      <c r="G383" s="11" t="s">
        <v>90</v>
      </c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5.75" customHeight="1" x14ac:dyDescent="0.25">
      <c r="A384" s="9">
        <v>1016</v>
      </c>
      <c r="B384" s="10" t="s">
        <v>456</v>
      </c>
      <c r="C384" s="11">
        <v>6</v>
      </c>
      <c r="D384" s="11" t="s">
        <v>56</v>
      </c>
      <c r="E384" s="12" t="s">
        <v>50</v>
      </c>
      <c r="F384" s="11" t="s">
        <v>86</v>
      </c>
      <c r="G384" s="11" t="s">
        <v>90</v>
      </c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5.75" customHeight="1" x14ac:dyDescent="0.25">
      <c r="A385" s="9">
        <v>1017</v>
      </c>
      <c r="B385" s="10" t="s">
        <v>457</v>
      </c>
      <c r="C385" s="11">
        <v>6</v>
      </c>
      <c r="D385" s="11" t="s">
        <v>56</v>
      </c>
      <c r="E385" s="12" t="s">
        <v>50</v>
      </c>
      <c r="F385" s="11" t="s">
        <v>86</v>
      </c>
      <c r="G385" s="11" t="s">
        <v>90</v>
      </c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5.75" customHeight="1" x14ac:dyDescent="0.25">
      <c r="A386" s="9">
        <v>1018</v>
      </c>
      <c r="B386" s="10" t="s">
        <v>458</v>
      </c>
      <c r="C386" s="11">
        <v>6</v>
      </c>
      <c r="D386" s="11" t="s">
        <v>56</v>
      </c>
      <c r="E386" s="12" t="s">
        <v>50</v>
      </c>
      <c r="F386" s="11" t="s">
        <v>86</v>
      </c>
      <c r="G386" s="11" t="s">
        <v>90</v>
      </c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5.75" customHeight="1" x14ac:dyDescent="0.25">
      <c r="A387" s="9">
        <v>1019</v>
      </c>
      <c r="B387" s="10" t="s">
        <v>459</v>
      </c>
      <c r="C387" s="11">
        <v>6</v>
      </c>
      <c r="D387" s="11" t="s">
        <v>56</v>
      </c>
      <c r="E387" s="12" t="s">
        <v>50</v>
      </c>
      <c r="F387" s="11" t="s">
        <v>86</v>
      </c>
      <c r="G387" s="11" t="s">
        <v>90</v>
      </c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5.75" customHeight="1" x14ac:dyDescent="0.25">
      <c r="A388" s="9">
        <v>1020</v>
      </c>
      <c r="B388" s="10" t="s">
        <v>460</v>
      </c>
      <c r="C388" s="11">
        <v>7</v>
      </c>
      <c r="D388" s="11" t="s">
        <v>56</v>
      </c>
      <c r="E388" s="12" t="s">
        <v>11</v>
      </c>
      <c r="F388" s="11" t="s">
        <v>92</v>
      </c>
      <c r="G388" s="11" t="s">
        <v>392</v>
      </c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5.75" customHeight="1" x14ac:dyDescent="0.25">
      <c r="A389" s="9">
        <v>1021</v>
      </c>
      <c r="B389" s="10" t="s">
        <v>461</v>
      </c>
      <c r="C389" s="11">
        <v>7</v>
      </c>
      <c r="D389" s="11" t="s">
        <v>56</v>
      </c>
      <c r="E389" s="12" t="s">
        <v>11</v>
      </c>
      <c r="F389" s="11" t="s">
        <v>92</v>
      </c>
      <c r="G389" s="11" t="s">
        <v>392</v>
      </c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5.75" customHeight="1" x14ac:dyDescent="0.25">
      <c r="A390" s="9">
        <v>1022</v>
      </c>
      <c r="B390" s="10" t="s">
        <v>462</v>
      </c>
      <c r="C390" s="11">
        <v>7</v>
      </c>
      <c r="D390" s="11" t="s">
        <v>56</v>
      </c>
      <c r="E390" s="12" t="s">
        <v>11</v>
      </c>
      <c r="F390" s="11" t="s">
        <v>92</v>
      </c>
      <c r="G390" s="11" t="s">
        <v>392</v>
      </c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5.75" customHeight="1" x14ac:dyDescent="0.25">
      <c r="A391" s="9">
        <v>1023</v>
      </c>
      <c r="B391" s="10" t="s">
        <v>463</v>
      </c>
      <c r="C391" s="11">
        <v>7</v>
      </c>
      <c r="D391" s="11" t="s">
        <v>56</v>
      </c>
      <c r="E391" s="12" t="s">
        <v>11</v>
      </c>
      <c r="F391" s="11" t="s">
        <v>92</v>
      </c>
      <c r="G391" s="11" t="s">
        <v>392</v>
      </c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5.75" customHeight="1" x14ac:dyDescent="0.25">
      <c r="A392" s="9">
        <v>1024</v>
      </c>
      <c r="B392" s="10" t="s">
        <v>464</v>
      </c>
      <c r="C392" s="11">
        <v>7</v>
      </c>
      <c r="D392" s="11" t="s">
        <v>56</v>
      </c>
      <c r="E392" s="12" t="s">
        <v>11</v>
      </c>
      <c r="F392" s="11" t="s">
        <v>92</v>
      </c>
      <c r="G392" s="11" t="s">
        <v>392</v>
      </c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5.75" customHeight="1" x14ac:dyDescent="0.25">
      <c r="A393" s="9">
        <v>1025</v>
      </c>
      <c r="B393" s="10" t="s">
        <v>465</v>
      </c>
      <c r="C393" s="11">
        <v>7</v>
      </c>
      <c r="D393" s="11" t="s">
        <v>56</v>
      </c>
      <c r="E393" s="12" t="s">
        <v>11</v>
      </c>
      <c r="F393" s="11" t="s">
        <v>92</v>
      </c>
      <c r="G393" s="11" t="s">
        <v>392</v>
      </c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5.75" customHeight="1" x14ac:dyDescent="0.25">
      <c r="A394" s="9">
        <v>1026</v>
      </c>
      <c r="B394" s="10" t="s">
        <v>466</v>
      </c>
      <c r="C394" s="11">
        <v>7</v>
      </c>
      <c r="D394" s="11" t="s">
        <v>56</v>
      </c>
      <c r="E394" s="12" t="s">
        <v>11</v>
      </c>
      <c r="F394" s="11" t="s">
        <v>92</v>
      </c>
      <c r="G394" s="11" t="s">
        <v>392</v>
      </c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5.75" customHeight="1" x14ac:dyDescent="0.25">
      <c r="A395" s="9">
        <v>1027</v>
      </c>
      <c r="B395" s="10" t="s">
        <v>467</v>
      </c>
      <c r="C395" s="11">
        <v>7</v>
      </c>
      <c r="D395" s="11" t="s">
        <v>56</v>
      </c>
      <c r="E395" s="12" t="s">
        <v>50</v>
      </c>
      <c r="F395" s="11" t="s">
        <v>92</v>
      </c>
      <c r="G395" s="12" t="s">
        <v>95</v>
      </c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5.75" customHeight="1" x14ac:dyDescent="0.25">
      <c r="A396" s="9">
        <v>1028</v>
      </c>
      <c r="B396" s="10" t="s">
        <v>468</v>
      </c>
      <c r="C396" s="11">
        <v>7</v>
      </c>
      <c r="D396" s="11" t="s">
        <v>56</v>
      </c>
      <c r="E396" s="12" t="s">
        <v>50</v>
      </c>
      <c r="F396" s="11" t="s">
        <v>92</v>
      </c>
      <c r="G396" s="12" t="s">
        <v>95</v>
      </c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5.75" customHeight="1" x14ac:dyDescent="0.25">
      <c r="A397" s="9">
        <v>1029</v>
      </c>
      <c r="B397" s="10" t="s">
        <v>469</v>
      </c>
      <c r="C397" s="11">
        <v>7</v>
      </c>
      <c r="D397" s="11" t="s">
        <v>56</v>
      </c>
      <c r="E397" s="12" t="s">
        <v>50</v>
      </c>
      <c r="F397" s="11" t="s">
        <v>92</v>
      </c>
      <c r="G397" s="12" t="s">
        <v>95</v>
      </c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5.75" customHeight="1" x14ac:dyDescent="0.25">
      <c r="A398" s="9">
        <v>1030</v>
      </c>
      <c r="B398" s="10" t="s">
        <v>470</v>
      </c>
      <c r="C398" s="11">
        <v>7</v>
      </c>
      <c r="D398" s="11" t="s">
        <v>56</v>
      </c>
      <c r="E398" s="12" t="s">
        <v>50</v>
      </c>
      <c r="F398" s="11" t="s">
        <v>92</v>
      </c>
      <c r="G398" s="12" t="s">
        <v>95</v>
      </c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5.75" customHeight="1" x14ac:dyDescent="0.25">
      <c r="A399" s="9">
        <v>1031</v>
      </c>
      <c r="B399" s="10" t="s">
        <v>471</v>
      </c>
      <c r="C399" s="11">
        <v>7</v>
      </c>
      <c r="D399" s="11" t="s">
        <v>56</v>
      </c>
      <c r="E399" s="12" t="s">
        <v>50</v>
      </c>
      <c r="F399" s="11" t="s">
        <v>92</v>
      </c>
      <c r="G399" s="12" t="s">
        <v>95</v>
      </c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5.75" customHeight="1" x14ac:dyDescent="0.25">
      <c r="A400" s="9">
        <v>1032</v>
      </c>
      <c r="B400" s="10" t="s">
        <v>472</v>
      </c>
      <c r="C400" s="11">
        <v>7</v>
      </c>
      <c r="D400" s="11" t="s">
        <v>56</v>
      </c>
      <c r="E400" s="12" t="s">
        <v>50</v>
      </c>
      <c r="F400" s="11" t="s">
        <v>92</v>
      </c>
      <c r="G400" s="12" t="s">
        <v>95</v>
      </c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5.75" customHeight="1" x14ac:dyDescent="0.25">
      <c r="A401" s="9">
        <v>1033</v>
      </c>
      <c r="B401" s="10" t="s">
        <v>473</v>
      </c>
      <c r="C401" s="11">
        <v>8</v>
      </c>
      <c r="D401" s="11" t="s">
        <v>56</v>
      </c>
      <c r="E401" s="12" t="s">
        <v>50</v>
      </c>
      <c r="F401" s="11" t="s">
        <v>92</v>
      </c>
      <c r="G401" s="12" t="s">
        <v>95</v>
      </c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5.75" customHeight="1" x14ac:dyDescent="0.25">
      <c r="A402" s="9">
        <v>1034</v>
      </c>
      <c r="B402" s="10" t="s">
        <v>474</v>
      </c>
      <c r="C402" s="11">
        <v>8</v>
      </c>
      <c r="D402" s="11" t="s">
        <v>56</v>
      </c>
      <c r="E402" s="12" t="s">
        <v>50</v>
      </c>
      <c r="F402" s="11" t="s">
        <v>92</v>
      </c>
      <c r="G402" s="12" t="s">
        <v>95</v>
      </c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5.75" customHeight="1" x14ac:dyDescent="0.25">
      <c r="A403" s="9">
        <v>1040</v>
      </c>
      <c r="B403" s="10" t="s">
        <v>475</v>
      </c>
      <c r="C403" s="12">
        <v>3</v>
      </c>
      <c r="D403" s="12" t="s">
        <v>53</v>
      </c>
      <c r="E403" s="12" t="s">
        <v>11</v>
      </c>
      <c r="F403" s="12" t="s">
        <v>12</v>
      </c>
      <c r="G403" s="12" t="s">
        <v>412</v>
      </c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5.75" customHeight="1" x14ac:dyDescent="0.25">
      <c r="A404" s="9">
        <v>1041</v>
      </c>
      <c r="B404" s="10" t="s">
        <v>476</v>
      </c>
      <c r="C404" s="12">
        <v>3</v>
      </c>
      <c r="D404" s="12" t="s">
        <v>53</v>
      </c>
      <c r="E404" s="12" t="s">
        <v>11</v>
      </c>
      <c r="F404" s="12" t="s">
        <v>12</v>
      </c>
      <c r="G404" s="12" t="s">
        <v>412</v>
      </c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5.75" customHeight="1" x14ac:dyDescent="0.25">
      <c r="A405" s="9">
        <v>1042</v>
      </c>
      <c r="B405" s="10" t="s">
        <v>477</v>
      </c>
      <c r="C405" s="12">
        <v>4</v>
      </c>
      <c r="D405" s="12" t="s">
        <v>53</v>
      </c>
      <c r="E405" s="12" t="s">
        <v>11</v>
      </c>
      <c r="F405" s="12" t="s">
        <v>12</v>
      </c>
      <c r="G405" s="12" t="s">
        <v>412</v>
      </c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5.75" customHeight="1" x14ac:dyDescent="0.25">
      <c r="A406" s="9">
        <v>1043</v>
      </c>
      <c r="B406" s="10" t="s">
        <v>478</v>
      </c>
      <c r="C406" s="12">
        <v>3</v>
      </c>
      <c r="D406" s="12" t="s">
        <v>53</v>
      </c>
      <c r="E406" s="12" t="s">
        <v>11</v>
      </c>
      <c r="F406" s="12" t="s">
        <v>12</v>
      </c>
      <c r="G406" s="12" t="s">
        <v>412</v>
      </c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5.75" customHeight="1" x14ac:dyDescent="0.25">
      <c r="A407" s="9">
        <v>1044</v>
      </c>
      <c r="B407" s="10" t="s">
        <v>479</v>
      </c>
      <c r="C407" s="12">
        <v>4</v>
      </c>
      <c r="D407" s="12" t="s">
        <v>53</v>
      </c>
      <c r="E407" s="12" t="s">
        <v>11</v>
      </c>
      <c r="F407" s="12" t="s">
        <v>12</v>
      </c>
      <c r="G407" s="12" t="s">
        <v>412</v>
      </c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5.75" customHeight="1" x14ac:dyDescent="0.25">
      <c r="A408" s="9">
        <v>1045</v>
      </c>
      <c r="B408" s="10" t="s">
        <v>480</v>
      </c>
      <c r="C408" s="12">
        <v>3</v>
      </c>
      <c r="D408" s="12" t="s">
        <v>53</v>
      </c>
      <c r="E408" s="12" t="s">
        <v>11</v>
      </c>
      <c r="F408" s="12" t="s">
        <v>12</v>
      </c>
      <c r="G408" s="12" t="s">
        <v>412</v>
      </c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5.75" customHeight="1" x14ac:dyDescent="0.25">
      <c r="A409" s="9">
        <v>1046</v>
      </c>
      <c r="B409" s="10" t="s">
        <v>481</v>
      </c>
      <c r="C409" s="12">
        <v>3</v>
      </c>
      <c r="D409" s="12" t="s">
        <v>53</v>
      </c>
      <c r="E409" s="12" t="s">
        <v>11</v>
      </c>
      <c r="F409" s="12" t="s">
        <v>12</v>
      </c>
      <c r="G409" s="12" t="s">
        <v>412</v>
      </c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5.75" customHeight="1" x14ac:dyDescent="0.25">
      <c r="A410" s="9">
        <v>1047</v>
      </c>
      <c r="B410" s="10" t="s">
        <v>482</v>
      </c>
      <c r="C410" s="12">
        <v>3</v>
      </c>
      <c r="D410" s="12" t="s">
        <v>53</v>
      </c>
      <c r="E410" s="12" t="s">
        <v>11</v>
      </c>
      <c r="F410" s="12" t="s">
        <v>12</v>
      </c>
      <c r="G410" s="12" t="s">
        <v>412</v>
      </c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5.75" customHeight="1" x14ac:dyDescent="0.25">
      <c r="A411" s="9">
        <v>1048</v>
      </c>
      <c r="B411" s="10" t="s">
        <v>483</v>
      </c>
      <c r="C411" s="12">
        <v>3</v>
      </c>
      <c r="D411" s="12" t="s">
        <v>53</v>
      </c>
      <c r="E411" s="12" t="s">
        <v>11</v>
      </c>
      <c r="F411" s="12" t="s">
        <v>12</v>
      </c>
      <c r="G411" s="12" t="s">
        <v>412</v>
      </c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5.75" customHeight="1" x14ac:dyDescent="0.25">
      <c r="A412" s="9">
        <v>1049</v>
      </c>
      <c r="B412" s="10" t="s">
        <v>484</v>
      </c>
      <c r="C412" s="12">
        <v>3</v>
      </c>
      <c r="D412" s="12" t="s">
        <v>53</v>
      </c>
      <c r="E412" s="12" t="s">
        <v>11</v>
      </c>
      <c r="F412" s="12" t="s">
        <v>12</v>
      </c>
      <c r="G412" s="12" t="s">
        <v>412</v>
      </c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5.75" customHeight="1" x14ac:dyDescent="0.25">
      <c r="A413" s="9">
        <v>1050</v>
      </c>
      <c r="B413" s="10" t="s">
        <v>485</v>
      </c>
      <c r="C413" s="12">
        <v>4</v>
      </c>
      <c r="D413" s="12" t="s">
        <v>53</v>
      </c>
      <c r="E413" s="12" t="s">
        <v>11</v>
      </c>
      <c r="F413" s="12" t="s">
        <v>12</v>
      </c>
      <c r="G413" s="12" t="s">
        <v>412</v>
      </c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5.75" customHeight="1" x14ac:dyDescent="0.25">
      <c r="A414" s="9">
        <v>1051</v>
      </c>
      <c r="B414" s="10" t="s">
        <v>486</v>
      </c>
      <c r="C414" s="12">
        <v>4</v>
      </c>
      <c r="D414" s="12" t="s">
        <v>53</v>
      </c>
      <c r="E414" s="12" t="s">
        <v>11</v>
      </c>
      <c r="F414" s="12" t="s">
        <v>12</v>
      </c>
      <c r="G414" s="12" t="s">
        <v>412</v>
      </c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5.75" customHeight="1" x14ac:dyDescent="0.25">
      <c r="A415" s="9">
        <v>1052</v>
      </c>
      <c r="B415" s="10" t="s">
        <v>487</v>
      </c>
      <c r="C415" s="12">
        <v>3</v>
      </c>
      <c r="D415" s="12" t="s">
        <v>53</v>
      </c>
      <c r="E415" s="12" t="s">
        <v>11</v>
      </c>
      <c r="F415" s="12" t="s">
        <v>12</v>
      </c>
      <c r="G415" s="12" t="s">
        <v>412</v>
      </c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5.75" customHeight="1" x14ac:dyDescent="0.25">
      <c r="A416" s="9">
        <v>1053</v>
      </c>
      <c r="B416" s="10" t="s">
        <v>488</v>
      </c>
      <c r="C416" s="12">
        <v>3</v>
      </c>
      <c r="D416" s="12" t="s">
        <v>53</v>
      </c>
      <c r="E416" s="12" t="s">
        <v>11</v>
      </c>
      <c r="F416" s="12" t="s">
        <v>12</v>
      </c>
      <c r="G416" s="12" t="s">
        <v>412</v>
      </c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5.75" customHeight="1" x14ac:dyDescent="0.25">
      <c r="A417" s="9">
        <v>1054</v>
      </c>
      <c r="B417" s="10" t="s">
        <v>489</v>
      </c>
      <c r="C417" s="12">
        <v>3</v>
      </c>
      <c r="D417" s="12" t="s">
        <v>53</v>
      </c>
      <c r="E417" s="12" t="s">
        <v>11</v>
      </c>
      <c r="F417" s="12" t="s">
        <v>12</v>
      </c>
      <c r="G417" s="12" t="s">
        <v>412</v>
      </c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5.75" customHeight="1" x14ac:dyDescent="0.25">
      <c r="A418" s="9">
        <v>1055</v>
      </c>
      <c r="B418" s="10" t="s">
        <v>490</v>
      </c>
      <c r="C418" s="12">
        <v>3</v>
      </c>
      <c r="D418" s="12" t="s">
        <v>53</v>
      </c>
      <c r="E418" s="12" t="s">
        <v>50</v>
      </c>
      <c r="F418" s="12" t="s">
        <v>12</v>
      </c>
      <c r="G418" s="12" t="s">
        <v>415</v>
      </c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5.75" customHeight="1" x14ac:dyDescent="0.25">
      <c r="A419" s="9">
        <v>1056</v>
      </c>
      <c r="B419" s="10" t="s">
        <v>491</v>
      </c>
      <c r="C419" s="12">
        <v>4</v>
      </c>
      <c r="D419" s="12" t="s">
        <v>53</v>
      </c>
      <c r="E419" s="12" t="s">
        <v>50</v>
      </c>
      <c r="F419" s="12" t="s">
        <v>12</v>
      </c>
      <c r="G419" s="12" t="s">
        <v>415</v>
      </c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5.75" customHeight="1" x14ac:dyDescent="0.25">
      <c r="A420" s="9">
        <v>1057</v>
      </c>
      <c r="B420" s="10" t="s">
        <v>492</v>
      </c>
      <c r="C420" s="12">
        <v>4</v>
      </c>
      <c r="D420" s="12" t="s">
        <v>53</v>
      </c>
      <c r="E420" s="12" t="s">
        <v>50</v>
      </c>
      <c r="F420" s="12" t="s">
        <v>12</v>
      </c>
      <c r="G420" s="12" t="s">
        <v>415</v>
      </c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5.75" customHeight="1" x14ac:dyDescent="0.25">
      <c r="A421" s="9">
        <v>1058</v>
      </c>
      <c r="B421" s="10" t="s">
        <v>493</v>
      </c>
      <c r="C421" s="12">
        <v>4</v>
      </c>
      <c r="D421" s="12" t="s">
        <v>53</v>
      </c>
      <c r="E421" s="12" t="s">
        <v>50</v>
      </c>
      <c r="F421" s="12" t="s">
        <v>12</v>
      </c>
      <c r="G421" s="12" t="s">
        <v>415</v>
      </c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5.75" customHeight="1" x14ac:dyDescent="0.25">
      <c r="A422" s="9">
        <v>1059</v>
      </c>
      <c r="B422" s="10" t="s">
        <v>494</v>
      </c>
      <c r="C422" s="12">
        <v>4</v>
      </c>
      <c r="D422" s="12" t="s">
        <v>53</v>
      </c>
      <c r="E422" s="12" t="s">
        <v>50</v>
      </c>
      <c r="F422" s="12" t="s">
        <v>12</v>
      </c>
      <c r="G422" s="12" t="s">
        <v>415</v>
      </c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5.75" customHeight="1" x14ac:dyDescent="0.25">
      <c r="A423" s="9">
        <v>1060</v>
      </c>
      <c r="B423" s="10" t="s">
        <v>495</v>
      </c>
      <c r="C423" s="12">
        <v>3</v>
      </c>
      <c r="D423" s="12" t="s">
        <v>53</v>
      </c>
      <c r="E423" s="12" t="s">
        <v>50</v>
      </c>
      <c r="F423" s="12" t="s">
        <v>12</v>
      </c>
      <c r="G423" s="12" t="s">
        <v>415</v>
      </c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5.75" customHeight="1" x14ac:dyDescent="0.25">
      <c r="A424" s="9">
        <v>1061</v>
      </c>
      <c r="B424" s="10" t="s">
        <v>496</v>
      </c>
      <c r="C424" s="12">
        <v>3</v>
      </c>
      <c r="D424" s="12" t="s">
        <v>53</v>
      </c>
      <c r="E424" s="12" t="s">
        <v>50</v>
      </c>
      <c r="F424" s="12" t="s">
        <v>12</v>
      </c>
      <c r="G424" s="12" t="s">
        <v>415</v>
      </c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5.75" customHeight="1" x14ac:dyDescent="0.25">
      <c r="A425" s="9">
        <v>1062</v>
      </c>
      <c r="B425" s="10" t="s">
        <v>497</v>
      </c>
      <c r="C425" s="12">
        <v>3</v>
      </c>
      <c r="D425" s="12" t="s">
        <v>53</v>
      </c>
      <c r="E425" s="12" t="s">
        <v>50</v>
      </c>
      <c r="F425" s="12" t="s">
        <v>12</v>
      </c>
      <c r="G425" s="12" t="s">
        <v>415</v>
      </c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5.75" customHeight="1" x14ac:dyDescent="0.25">
      <c r="A426" s="9">
        <v>1063</v>
      </c>
      <c r="B426" s="10" t="s">
        <v>498</v>
      </c>
      <c r="C426" s="12">
        <v>4</v>
      </c>
      <c r="D426" s="12" t="s">
        <v>53</v>
      </c>
      <c r="E426" s="12" t="s">
        <v>50</v>
      </c>
      <c r="F426" s="12" t="s">
        <v>12</v>
      </c>
      <c r="G426" s="12" t="s">
        <v>415</v>
      </c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5.75" customHeight="1" x14ac:dyDescent="0.25">
      <c r="A427" s="9">
        <v>1064</v>
      </c>
      <c r="B427" s="10" t="s">
        <v>499</v>
      </c>
      <c r="C427" s="12">
        <v>3</v>
      </c>
      <c r="D427" s="12" t="s">
        <v>53</v>
      </c>
      <c r="E427" s="12" t="s">
        <v>50</v>
      </c>
      <c r="F427" s="12" t="s">
        <v>12</v>
      </c>
      <c r="G427" s="12" t="s">
        <v>415</v>
      </c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5.75" customHeight="1" x14ac:dyDescent="0.25">
      <c r="A428" s="9">
        <v>1065</v>
      </c>
      <c r="B428" s="10" t="s">
        <v>500</v>
      </c>
      <c r="C428" s="12">
        <v>3</v>
      </c>
      <c r="D428" s="12" t="s">
        <v>53</v>
      </c>
      <c r="E428" s="12" t="s">
        <v>50</v>
      </c>
      <c r="F428" s="12" t="s">
        <v>12</v>
      </c>
      <c r="G428" s="12" t="s">
        <v>415</v>
      </c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5.75" customHeight="1" x14ac:dyDescent="0.25">
      <c r="A429" s="9">
        <v>1066</v>
      </c>
      <c r="B429" s="10" t="s">
        <v>501</v>
      </c>
      <c r="C429" s="12">
        <v>3</v>
      </c>
      <c r="D429" s="12" t="s">
        <v>53</v>
      </c>
      <c r="E429" s="12" t="s">
        <v>50</v>
      </c>
      <c r="F429" s="12" t="s">
        <v>12</v>
      </c>
      <c r="G429" s="12" t="s">
        <v>415</v>
      </c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5.75" customHeight="1" x14ac:dyDescent="0.25">
      <c r="A430" s="9">
        <v>1067</v>
      </c>
      <c r="B430" s="10" t="s">
        <v>502</v>
      </c>
      <c r="C430" s="12">
        <v>4</v>
      </c>
      <c r="D430" s="12" t="s">
        <v>53</v>
      </c>
      <c r="E430" s="12" t="s">
        <v>50</v>
      </c>
      <c r="F430" s="12" t="s">
        <v>12</v>
      </c>
      <c r="G430" s="12" t="s">
        <v>415</v>
      </c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5.75" customHeight="1" x14ac:dyDescent="0.25">
      <c r="A431" s="9">
        <v>1068</v>
      </c>
      <c r="B431" s="10" t="s">
        <v>503</v>
      </c>
      <c r="C431" s="12">
        <v>4</v>
      </c>
      <c r="D431" s="12" t="s">
        <v>53</v>
      </c>
      <c r="E431" s="12" t="s">
        <v>50</v>
      </c>
      <c r="F431" s="12" t="s">
        <v>12</v>
      </c>
      <c r="G431" s="12" t="s">
        <v>415</v>
      </c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5.75" customHeight="1" x14ac:dyDescent="0.25">
      <c r="A432" s="9">
        <v>1069</v>
      </c>
      <c r="B432" s="10" t="s">
        <v>504</v>
      </c>
      <c r="C432" s="12">
        <v>4</v>
      </c>
      <c r="D432" s="12" t="s">
        <v>53</v>
      </c>
      <c r="E432" s="12" t="s">
        <v>50</v>
      </c>
      <c r="F432" s="12" t="s">
        <v>12</v>
      </c>
      <c r="G432" s="12" t="s">
        <v>415</v>
      </c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5.75" customHeight="1" x14ac:dyDescent="0.25">
      <c r="A433" s="9">
        <v>1070</v>
      </c>
      <c r="B433" s="10" t="s">
        <v>505</v>
      </c>
      <c r="C433" s="12">
        <v>3</v>
      </c>
      <c r="D433" s="12" t="s">
        <v>53</v>
      </c>
      <c r="E433" s="12" t="s">
        <v>50</v>
      </c>
      <c r="F433" s="12" t="s">
        <v>12</v>
      </c>
      <c r="G433" s="12" t="s">
        <v>415</v>
      </c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5.75" customHeight="1" x14ac:dyDescent="0.25">
      <c r="A434" s="9">
        <v>1071</v>
      </c>
      <c r="B434" s="10" t="s">
        <v>506</v>
      </c>
      <c r="C434" s="12">
        <v>4</v>
      </c>
      <c r="D434" s="12" t="s">
        <v>53</v>
      </c>
      <c r="E434" s="12" t="s">
        <v>50</v>
      </c>
      <c r="F434" s="12" t="s">
        <v>12</v>
      </c>
      <c r="G434" s="12" t="s">
        <v>415</v>
      </c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5.75" customHeight="1" x14ac:dyDescent="0.25">
      <c r="A435" s="9">
        <v>1072</v>
      </c>
      <c r="B435" s="10" t="s">
        <v>507</v>
      </c>
      <c r="C435" s="12">
        <v>3</v>
      </c>
      <c r="D435" s="12" t="s">
        <v>53</v>
      </c>
      <c r="E435" s="12" t="s">
        <v>50</v>
      </c>
      <c r="F435" s="12" t="s">
        <v>12</v>
      </c>
      <c r="G435" s="12" t="s">
        <v>415</v>
      </c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5.75" customHeight="1" x14ac:dyDescent="0.25">
      <c r="A436" s="9">
        <v>1073</v>
      </c>
      <c r="B436" s="10" t="s">
        <v>508</v>
      </c>
      <c r="C436" s="12">
        <v>5</v>
      </c>
      <c r="D436" s="12" t="s">
        <v>53</v>
      </c>
      <c r="E436" s="12" t="s">
        <v>11</v>
      </c>
      <c r="F436" s="12" t="s">
        <v>86</v>
      </c>
      <c r="G436" s="12" t="s">
        <v>87</v>
      </c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5.75" customHeight="1" x14ac:dyDescent="0.25">
      <c r="A437" s="9">
        <v>1074</v>
      </c>
      <c r="B437" s="10" t="s">
        <v>509</v>
      </c>
      <c r="C437" s="12">
        <v>5</v>
      </c>
      <c r="D437" s="12" t="s">
        <v>53</v>
      </c>
      <c r="E437" s="12" t="s">
        <v>11</v>
      </c>
      <c r="F437" s="12" t="s">
        <v>86</v>
      </c>
      <c r="G437" s="12" t="s">
        <v>87</v>
      </c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5.75" customHeight="1" x14ac:dyDescent="0.25">
      <c r="A438" s="9">
        <v>1075</v>
      </c>
      <c r="B438" s="10" t="s">
        <v>510</v>
      </c>
      <c r="C438" s="12">
        <v>6</v>
      </c>
      <c r="D438" s="12" t="s">
        <v>53</v>
      </c>
      <c r="E438" s="12" t="s">
        <v>11</v>
      </c>
      <c r="F438" s="12" t="s">
        <v>86</v>
      </c>
      <c r="G438" s="12" t="s">
        <v>87</v>
      </c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5.75" customHeight="1" x14ac:dyDescent="0.25">
      <c r="A439" s="9">
        <v>1076</v>
      </c>
      <c r="B439" s="10" t="s">
        <v>511</v>
      </c>
      <c r="C439" s="12">
        <v>6</v>
      </c>
      <c r="D439" s="12" t="s">
        <v>53</v>
      </c>
      <c r="E439" s="12" t="s">
        <v>11</v>
      </c>
      <c r="F439" s="12" t="s">
        <v>86</v>
      </c>
      <c r="G439" s="12" t="s">
        <v>87</v>
      </c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5.75" customHeight="1" x14ac:dyDescent="0.25">
      <c r="A440" s="9">
        <v>1077</v>
      </c>
      <c r="B440" s="10" t="s">
        <v>512</v>
      </c>
      <c r="C440" s="12">
        <v>5</v>
      </c>
      <c r="D440" s="12" t="s">
        <v>53</v>
      </c>
      <c r="E440" s="12" t="s">
        <v>11</v>
      </c>
      <c r="F440" s="12" t="s">
        <v>86</v>
      </c>
      <c r="G440" s="12" t="s">
        <v>87</v>
      </c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5.75" customHeight="1" x14ac:dyDescent="0.25">
      <c r="A441" s="9">
        <v>1078</v>
      </c>
      <c r="B441" s="10" t="s">
        <v>513</v>
      </c>
      <c r="C441" s="12">
        <v>6</v>
      </c>
      <c r="D441" s="12" t="s">
        <v>53</v>
      </c>
      <c r="E441" s="12" t="s">
        <v>11</v>
      </c>
      <c r="F441" s="12" t="s">
        <v>86</v>
      </c>
      <c r="G441" s="12" t="s">
        <v>87</v>
      </c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5.75" customHeight="1" x14ac:dyDescent="0.25">
      <c r="A442" s="9">
        <v>1079</v>
      </c>
      <c r="B442" s="10" t="s">
        <v>514</v>
      </c>
      <c r="C442" s="12">
        <v>6</v>
      </c>
      <c r="D442" s="12" t="s">
        <v>53</v>
      </c>
      <c r="E442" s="12" t="s">
        <v>11</v>
      </c>
      <c r="F442" s="12" t="s">
        <v>86</v>
      </c>
      <c r="G442" s="12" t="s">
        <v>87</v>
      </c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5.75" customHeight="1" x14ac:dyDescent="0.25">
      <c r="A443" s="9">
        <v>1080</v>
      </c>
      <c r="B443" s="10" t="s">
        <v>515</v>
      </c>
      <c r="C443" s="12">
        <v>6</v>
      </c>
      <c r="D443" s="12" t="s">
        <v>53</v>
      </c>
      <c r="E443" s="12" t="s">
        <v>11</v>
      </c>
      <c r="F443" s="12" t="s">
        <v>86</v>
      </c>
      <c r="G443" s="12" t="s">
        <v>87</v>
      </c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5.75" customHeight="1" x14ac:dyDescent="0.25">
      <c r="A444" s="9">
        <v>1081</v>
      </c>
      <c r="B444" s="10" t="s">
        <v>516</v>
      </c>
      <c r="C444" s="12">
        <v>6</v>
      </c>
      <c r="D444" s="12" t="s">
        <v>53</v>
      </c>
      <c r="E444" s="12" t="s">
        <v>11</v>
      </c>
      <c r="F444" s="12" t="s">
        <v>86</v>
      </c>
      <c r="G444" s="12" t="s">
        <v>87</v>
      </c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5.75" customHeight="1" x14ac:dyDescent="0.25">
      <c r="A445" s="9">
        <v>1082</v>
      </c>
      <c r="B445" s="10" t="s">
        <v>517</v>
      </c>
      <c r="C445" s="12">
        <v>5</v>
      </c>
      <c r="D445" s="12" t="s">
        <v>53</v>
      </c>
      <c r="E445" s="12" t="s">
        <v>11</v>
      </c>
      <c r="F445" s="12" t="s">
        <v>86</v>
      </c>
      <c r="G445" s="12" t="s">
        <v>87</v>
      </c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5.75" customHeight="1" x14ac:dyDescent="0.25">
      <c r="A446" s="9">
        <v>1083</v>
      </c>
      <c r="B446" s="10" t="s">
        <v>518</v>
      </c>
      <c r="C446" s="12">
        <v>6</v>
      </c>
      <c r="D446" s="12" t="s">
        <v>53</v>
      </c>
      <c r="E446" s="12" t="s">
        <v>11</v>
      </c>
      <c r="F446" s="12" t="s">
        <v>86</v>
      </c>
      <c r="G446" s="12" t="s">
        <v>87</v>
      </c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5.75" customHeight="1" x14ac:dyDescent="0.25">
      <c r="A447" s="9">
        <v>1084</v>
      </c>
      <c r="B447" s="10" t="s">
        <v>519</v>
      </c>
      <c r="C447" s="12">
        <v>6</v>
      </c>
      <c r="D447" s="12" t="s">
        <v>53</v>
      </c>
      <c r="E447" s="12" t="s">
        <v>11</v>
      </c>
      <c r="F447" s="12" t="s">
        <v>86</v>
      </c>
      <c r="G447" s="12" t="s">
        <v>87</v>
      </c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5.75" customHeight="1" x14ac:dyDescent="0.25">
      <c r="A448" s="9">
        <v>1085</v>
      </c>
      <c r="B448" s="10" t="s">
        <v>520</v>
      </c>
      <c r="C448" s="12">
        <v>6</v>
      </c>
      <c r="D448" s="12" t="s">
        <v>53</v>
      </c>
      <c r="E448" s="12" t="s">
        <v>11</v>
      </c>
      <c r="F448" s="12" t="s">
        <v>86</v>
      </c>
      <c r="G448" s="12" t="s">
        <v>87</v>
      </c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5.75" customHeight="1" x14ac:dyDescent="0.25">
      <c r="A449" s="9">
        <v>1086</v>
      </c>
      <c r="B449" s="10" t="s">
        <v>521</v>
      </c>
      <c r="C449" s="12">
        <v>5</v>
      </c>
      <c r="D449" s="12" t="s">
        <v>53</v>
      </c>
      <c r="E449" s="12" t="s">
        <v>11</v>
      </c>
      <c r="F449" s="12" t="s">
        <v>86</v>
      </c>
      <c r="G449" s="12" t="s">
        <v>87</v>
      </c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5.75" customHeight="1" x14ac:dyDescent="0.25">
      <c r="A450" s="9">
        <v>1087</v>
      </c>
      <c r="B450" s="10" t="s">
        <v>522</v>
      </c>
      <c r="C450" s="12">
        <v>5</v>
      </c>
      <c r="D450" s="12" t="s">
        <v>53</v>
      </c>
      <c r="E450" s="12" t="s">
        <v>11</v>
      </c>
      <c r="F450" s="12" t="s">
        <v>86</v>
      </c>
      <c r="G450" s="12" t="s">
        <v>87</v>
      </c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5.75" customHeight="1" x14ac:dyDescent="0.25">
      <c r="A451" s="9">
        <v>1088</v>
      </c>
      <c r="B451" s="10" t="s">
        <v>523</v>
      </c>
      <c r="C451" s="12">
        <v>6</v>
      </c>
      <c r="D451" s="12" t="s">
        <v>53</v>
      </c>
      <c r="E451" s="12" t="s">
        <v>11</v>
      </c>
      <c r="F451" s="12" t="s">
        <v>86</v>
      </c>
      <c r="G451" s="12" t="s">
        <v>87</v>
      </c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5.75" customHeight="1" x14ac:dyDescent="0.25">
      <c r="A452" s="9">
        <v>1089</v>
      </c>
      <c r="B452" s="10" t="s">
        <v>524</v>
      </c>
      <c r="C452" s="12">
        <v>6</v>
      </c>
      <c r="D452" s="12" t="s">
        <v>53</v>
      </c>
      <c r="E452" s="12" t="s">
        <v>11</v>
      </c>
      <c r="F452" s="12" t="s">
        <v>86</v>
      </c>
      <c r="G452" s="12" t="s">
        <v>87</v>
      </c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5.75" customHeight="1" x14ac:dyDescent="0.25">
      <c r="A453" s="9">
        <v>1090</v>
      </c>
      <c r="B453" s="10" t="s">
        <v>525</v>
      </c>
      <c r="C453" s="12">
        <v>5</v>
      </c>
      <c r="D453" s="12" t="s">
        <v>53</v>
      </c>
      <c r="E453" s="12" t="s">
        <v>50</v>
      </c>
      <c r="F453" s="12" t="s">
        <v>86</v>
      </c>
      <c r="G453" s="12" t="s">
        <v>90</v>
      </c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5.75" customHeight="1" x14ac:dyDescent="0.25">
      <c r="A454" s="9">
        <v>1091</v>
      </c>
      <c r="B454" s="10" t="s">
        <v>526</v>
      </c>
      <c r="C454" s="12">
        <v>5</v>
      </c>
      <c r="D454" s="12" t="s">
        <v>53</v>
      </c>
      <c r="E454" s="12" t="s">
        <v>50</v>
      </c>
      <c r="F454" s="12" t="s">
        <v>86</v>
      </c>
      <c r="G454" s="12" t="s">
        <v>90</v>
      </c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5.75" customHeight="1" x14ac:dyDescent="0.25">
      <c r="A455" s="9">
        <v>1092</v>
      </c>
      <c r="B455" s="10" t="s">
        <v>527</v>
      </c>
      <c r="C455" s="12">
        <v>5</v>
      </c>
      <c r="D455" s="12" t="s">
        <v>53</v>
      </c>
      <c r="E455" s="12" t="s">
        <v>50</v>
      </c>
      <c r="F455" s="12" t="s">
        <v>86</v>
      </c>
      <c r="G455" s="12" t="s">
        <v>90</v>
      </c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5.75" customHeight="1" x14ac:dyDescent="0.25">
      <c r="A456" s="9">
        <v>1093</v>
      </c>
      <c r="B456" s="10" t="s">
        <v>528</v>
      </c>
      <c r="C456" s="12">
        <v>5</v>
      </c>
      <c r="D456" s="12" t="s">
        <v>53</v>
      </c>
      <c r="E456" s="12" t="s">
        <v>50</v>
      </c>
      <c r="F456" s="12" t="s">
        <v>86</v>
      </c>
      <c r="G456" s="12" t="s">
        <v>90</v>
      </c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5.75" customHeight="1" x14ac:dyDescent="0.25">
      <c r="A457" s="9">
        <v>1094</v>
      </c>
      <c r="B457" s="10" t="s">
        <v>529</v>
      </c>
      <c r="C457" s="12">
        <v>5</v>
      </c>
      <c r="D457" s="12" t="s">
        <v>53</v>
      </c>
      <c r="E457" s="12" t="s">
        <v>50</v>
      </c>
      <c r="F457" s="12" t="s">
        <v>86</v>
      </c>
      <c r="G457" s="12" t="s">
        <v>90</v>
      </c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5.75" customHeight="1" x14ac:dyDescent="0.25">
      <c r="A458" s="9">
        <v>1095</v>
      </c>
      <c r="B458" s="10" t="s">
        <v>530</v>
      </c>
      <c r="C458" s="12">
        <v>6</v>
      </c>
      <c r="D458" s="12" t="s">
        <v>53</v>
      </c>
      <c r="E458" s="12" t="s">
        <v>50</v>
      </c>
      <c r="F458" s="12" t="s">
        <v>86</v>
      </c>
      <c r="G458" s="12" t="s">
        <v>90</v>
      </c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5.75" customHeight="1" x14ac:dyDescent="0.25">
      <c r="A459" s="9">
        <v>1096</v>
      </c>
      <c r="B459" s="10" t="s">
        <v>531</v>
      </c>
      <c r="C459" s="12">
        <v>5</v>
      </c>
      <c r="D459" s="12" t="s">
        <v>53</v>
      </c>
      <c r="E459" s="12" t="s">
        <v>50</v>
      </c>
      <c r="F459" s="12" t="s">
        <v>86</v>
      </c>
      <c r="G459" s="12" t="s">
        <v>90</v>
      </c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5.75" customHeight="1" x14ac:dyDescent="0.25">
      <c r="A460" s="9">
        <v>1097</v>
      </c>
      <c r="B460" s="10" t="s">
        <v>532</v>
      </c>
      <c r="C460" s="12">
        <v>5</v>
      </c>
      <c r="D460" s="12" t="s">
        <v>53</v>
      </c>
      <c r="E460" s="12" t="s">
        <v>50</v>
      </c>
      <c r="F460" s="12" t="s">
        <v>86</v>
      </c>
      <c r="G460" s="12" t="s">
        <v>90</v>
      </c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5.75" customHeight="1" x14ac:dyDescent="0.25">
      <c r="A461" s="9">
        <v>1098</v>
      </c>
      <c r="B461" s="10" t="s">
        <v>533</v>
      </c>
      <c r="C461" s="12">
        <v>5</v>
      </c>
      <c r="D461" s="12" t="s">
        <v>53</v>
      </c>
      <c r="E461" s="12" t="s">
        <v>50</v>
      </c>
      <c r="F461" s="12" t="s">
        <v>86</v>
      </c>
      <c r="G461" s="12" t="s">
        <v>90</v>
      </c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5.75" customHeight="1" x14ac:dyDescent="0.25">
      <c r="A462" s="9">
        <v>1099</v>
      </c>
      <c r="B462" s="10" t="s">
        <v>534</v>
      </c>
      <c r="C462" s="12">
        <v>6</v>
      </c>
      <c r="D462" s="12" t="s">
        <v>53</v>
      </c>
      <c r="E462" s="12" t="s">
        <v>50</v>
      </c>
      <c r="F462" s="12" t="s">
        <v>86</v>
      </c>
      <c r="G462" s="12" t="s">
        <v>90</v>
      </c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5.75" customHeight="1" x14ac:dyDescent="0.25">
      <c r="A463" s="9">
        <v>1100</v>
      </c>
      <c r="B463" s="10" t="s">
        <v>535</v>
      </c>
      <c r="C463" s="12">
        <v>5</v>
      </c>
      <c r="D463" s="12" t="s">
        <v>53</v>
      </c>
      <c r="E463" s="12" t="s">
        <v>50</v>
      </c>
      <c r="F463" s="12" t="s">
        <v>86</v>
      </c>
      <c r="G463" s="12" t="s">
        <v>90</v>
      </c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5.75" customHeight="1" x14ac:dyDescent="0.25">
      <c r="A464" s="9">
        <v>1101</v>
      </c>
      <c r="B464" s="10" t="s">
        <v>536</v>
      </c>
      <c r="C464" s="12">
        <v>5</v>
      </c>
      <c r="D464" s="12" t="s">
        <v>53</v>
      </c>
      <c r="E464" s="12" t="s">
        <v>50</v>
      </c>
      <c r="F464" s="12" t="s">
        <v>86</v>
      </c>
      <c r="G464" s="12" t="s">
        <v>90</v>
      </c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5.75" customHeight="1" x14ac:dyDescent="0.25">
      <c r="A465" s="9">
        <v>1102</v>
      </c>
      <c r="B465" s="10" t="s">
        <v>537</v>
      </c>
      <c r="C465" s="12">
        <v>5</v>
      </c>
      <c r="D465" s="12" t="s">
        <v>53</v>
      </c>
      <c r="E465" s="12" t="s">
        <v>50</v>
      </c>
      <c r="F465" s="12" t="s">
        <v>86</v>
      </c>
      <c r="G465" s="12" t="s">
        <v>90</v>
      </c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5.75" customHeight="1" x14ac:dyDescent="0.25">
      <c r="A466" s="9">
        <v>1103</v>
      </c>
      <c r="B466" s="10" t="s">
        <v>538</v>
      </c>
      <c r="C466" s="12">
        <v>5</v>
      </c>
      <c r="D466" s="12" t="s">
        <v>53</v>
      </c>
      <c r="E466" s="12" t="s">
        <v>50</v>
      </c>
      <c r="F466" s="12" t="s">
        <v>86</v>
      </c>
      <c r="G466" s="12" t="s">
        <v>90</v>
      </c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5.75" customHeight="1" x14ac:dyDescent="0.25">
      <c r="A467" s="9">
        <v>1104</v>
      </c>
      <c r="B467" s="10" t="s">
        <v>539</v>
      </c>
      <c r="C467" s="12">
        <v>8</v>
      </c>
      <c r="D467" s="12" t="s">
        <v>53</v>
      </c>
      <c r="E467" s="12" t="s">
        <v>11</v>
      </c>
      <c r="F467" s="12" t="s">
        <v>92</v>
      </c>
      <c r="G467" s="12" t="s">
        <v>392</v>
      </c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5.75" customHeight="1" x14ac:dyDescent="0.25">
      <c r="A468" s="9">
        <v>1105</v>
      </c>
      <c r="B468" s="10" t="s">
        <v>540</v>
      </c>
      <c r="C468" s="12">
        <v>7</v>
      </c>
      <c r="D468" s="12" t="s">
        <v>53</v>
      </c>
      <c r="E468" s="12" t="s">
        <v>11</v>
      </c>
      <c r="F468" s="12" t="s">
        <v>92</v>
      </c>
      <c r="G468" s="12" t="s">
        <v>392</v>
      </c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5.75" customHeight="1" x14ac:dyDescent="0.25">
      <c r="A469" s="9">
        <v>1106</v>
      </c>
      <c r="B469" s="10" t="s">
        <v>541</v>
      </c>
      <c r="C469" s="12">
        <v>8</v>
      </c>
      <c r="D469" s="12" t="s">
        <v>53</v>
      </c>
      <c r="E469" s="12" t="s">
        <v>11</v>
      </c>
      <c r="F469" s="12" t="s">
        <v>92</v>
      </c>
      <c r="G469" s="12" t="s">
        <v>392</v>
      </c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5.75" customHeight="1" x14ac:dyDescent="0.25">
      <c r="A470" s="9">
        <v>1107</v>
      </c>
      <c r="B470" s="10" t="s">
        <v>542</v>
      </c>
      <c r="C470" s="12">
        <v>7</v>
      </c>
      <c r="D470" s="12" t="s">
        <v>53</v>
      </c>
      <c r="E470" s="12" t="s">
        <v>11</v>
      </c>
      <c r="F470" s="12" t="s">
        <v>92</v>
      </c>
      <c r="G470" s="12" t="s">
        <v>392</v>
      </c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5.75" customHeight="1" x14ac:dyDescent="0.25">
      <c r="A471" s="9">
        <v>1108</v>
      </c>
      <c r="B471" s="10" t="s">
        <v>543</v>
      </c>
      <c r="C471" s="12">
        <v>7</v>
      </c>
      <c r="D471" s="12" t="s">
        <v>53</v>
      </c>
      <c r="E471" s="12" t="s">
        <v>11</v>
      </c>
      <c r="F471" s="12" t="s">
        <v>92</v>
      </c>
      <c r="G471" s="12" t="s">
        <v>392</v>
      </c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5.75" customHeight="1" x14ac:dyDescent="0.25">
      <c r="A472" s="9">
        <v>1109</v>
      </c>
      <c r="B472" s="10" t="s">
        <v>544</v>
      </c>
      <c r="C472" s="12">
        <v>8</v>
      </c>
      <c r="D472" s="12" t="s">
        <v>53</v>
      </c>
      <c r="E472" s="12" t="s">
        <v>11</v>
      </c>
      <c r="F472" s="12" t="s">
        <v>92</v>
      </c>
      <c r="G472" s="12" t="s">
        <v>392</v>
      </c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5.75" customHeight="1" x14ac:dyDescent="0.25">
      <c r="A473" s="9">
        <v>1110</v>
      </c>
      <c r="B473" s="10" t="s">
        <v>545</v>
      </c>
      <c r="C473" s="12">
        <v>7</v>
      </c>
      <c r="D473" s="12" t="s">
        <v>53</v>
      </c>
      <c r="E473" s="12" t="s">
        <v>11</v>
      </c>
      <c r="F473" s="12" t="s">
        <v>92</v>
      </c>
      <c r="G473" s="12" t="s">
        <v>392</v>
      </c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5.75" customHeight="1" x14ac:dyDescent="0.25">
      <c r="A474" s="9">
        <v>1111</v>
      </c>
      <c r="B474" s="10" t="s">
        <v>546</v>
      </c>
      <c r="C474" s="12">
        <v>8</v>
      </c>
      <c r="D474" s="12" t="s">
        <v>53</v>
      </c>
      <c r="E474" s="12" t="s">
        <v>11</v>
      </c>
      <c r="F474" s="12" t="s">
        <v>92</v>
      </c>
      <c r="G474" s="12" t="s">
        <v>392</v>
      </c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5.75" customHeight="1" x14ac:dyDescent="0.25">
      <c r="A475" s="9">
        <v>1112</v>
      </c>
      <c r="B475" s="10" t="s">
        <v>547</v>
      </c>
      <c r="C475" s="12">
        <v>7</v>
      </c>
      <c r="D475" s="12" t="s">
        <v>53</v>
      </c>
      <c r="E475" s="12" t="s">
        <v>11</v>
      </c>
      <c r="F475" s="12" t="s">
        <v>92</v>
      </c>
      <c r="G475" s="12" t="s">
        <v>392</v>
      </c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5.75" customHeight="1" x14ac:dyDescent="0.25">
      <c r="A476" s="9">
        <v>1113</v>
      </c>
      <c r="B476" s="10" t="s">
        <v>548</v>
      </c>
      <c r="C476" s="12">
        <v>7</v>
      </c>
      <c r="D476" s="12" t="s">
        <v>53</v>
      </c>
      <c r="E476" s="12" t="s">
        <v>11</v>
      </c>
      <c r="F476" s="12" t="s">
        <v>92</v>
      </c>
      <c r="G476" s="12" t="s">
        <v>392</v>
      </c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5.75" customHeight="1" x14ac:dyDescent="0.25">
      <c r="A477" s="9">
        <v>1114</v>
      </c>
      <c r="B477" s="10" t="s">
        <v>549</v>
      </c>
      <c r="C477" s="12">
        <v>7</v>
      </c>
      <c r="D477" s="12" t="s">
        <v>53</v>
      </c>
      <c r="E477" s="12" t="s">
        <v>11</v>
      </c>
      <c r="F477" s="12" t="s">
        <v>92</v>
      </c>
      <c r="G477" s="12" t="s">
        <v>392</v>
      </c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5.75" customHeight="1" x14ac:dyDescent="0.25">
      <c r="A478" s="9">
        <v>1115</v>
      </c>
      <c r="B478" s="10" t="s">
        <v>550</v>
      </c>
      <c r="C478" s="12">
        <v>8</v>
      </c>
      <c r="D478" s="12" t="s">
        <v>53</v>
      </c>
      <c r="E478" s="12" t="s">
        <v>11</v>
      </c>
      <c r="F478" s="12" t="s">
        <v>92</v>
      </c>
      <c r="G478" s="12" t="s">
        <v>392</v>
      </c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5.75" customHeight="1" x14ac:dyDescent="0.25">
      <c r="A479" s="9">
        <v>1116</v>
      </c>
      <c r="B479" s="10" t="s">
        <v>551</v>
      </c>
      <c r="C479" s="12">
        <v>8</v>
      </c>
      <c r="D479" s="12" t="s">
        <v>53</v>
      </c>
      <c r="E479" s="12" t="s">
        <v>11</v>
      </c>
      <c r="F479" s="12" t="s">
        <v>92</v>
      </c>
      <c r="G479" s="12" t="s">
        <v>392</v>
      </c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5.75" customHeight="1" x14ac:dyDescent="0.25">
      <c r="A480" s="9">
        <v>1117</v>
      </c>
      <c r="B480" s="10" t="s">
        <v>552</v>
      </c>
      <c r="C480" s="12">
        <v>7</v>
      </c>
      <c r="D480" s="12" t="s">
        <v>53</v>
      </c>
      <c r="E480" s="12" t="s">
        <v>11</v>
      </c>
      <c r="F480" s="12" t="s">
        <v>92</v>
      </c>
      <c r="G480" s="12" t="s">
        <v>392</v>
      </c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5.75" customHeight="1" x14ac:dyDescent="0.25">
      <c r="A481" s="9">
        <v>1118</v>
      </c>
      <c r="B481" s="10" t="s">
        <v>553</v>
      </c>
      <c r="C481" s="12">
        <v>8</v>
      </c>
      <c r="D481" s="12" t="s">
        <v>53</v>
      </c>
      <c r="E481" s="12" t="s">
        <v>11</v>
      </c>
      <c r="F481" s="12" t="s">
        <v>92</v>
      </c>
      <c r="G481" s="12" t="s">
        <v>392</v>
      </c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5.75" customHeight="1" x14ac:dyDescent="0.25">
      <c r="A482" s="9">
        <v>1119</v>
      </c>
      <c r="B482" s="10" t="s">
        <v>554</v>
      </c>
      <c r="C482" s="12">
        <v>7</v>
      </c>
      <c r="D482" s="12" t="s">
        <v>53</v>
      </c>
      <c r="E482" s="12" t="s">
        <v>11</v>
      </c>
      <c r="F482" s="12" t="s">
        <v>92</v>
      </c>
      <c r="G482" s="12" t="s">
        <v>392</v>
      </c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5.75" customHeight="1" x14ac:dyDescent="0.25">
      <c r="A483" s="9">
        <v>1120</v>
      </c>
      <c r="B483" s="10" t="s">
        <v>555</v>
      </c>
      <c r="C483" s="12">
        <v>8</v>
      </c>
      <c r="D483" s="12" t="s">
        <v>53</v>
      </c>
      <c r="E483" s="12" t="s">
        <v>11</v>
      </c>
      <c r="F483" s="12" t="s">
        <v>92</v>
      </c>
      <c r="G483" s="12" t="s">
        <v>392</v>
      </c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5.75" customHeight="1" x14ac:dyDescent="0.25">
      <c r="A484" s="9">
        <v>1121</v>
      </c>
      <c r="B484" s="10" t="s">
        <v>556</v>
      </c>
      <c r="C484" s="12">
        <v>8</v>
      </c>
      <c r="D484" s="12" t="s">
        <v>53</v>
      </c>
      <c r="E484" s="12" t="s">
        <v>11</v>
      </c>
      <c r="F484" s="12" t="s">
        <v>92</v>
      </c>
      <c r="G484" s="12" t="s">
        <v>392</v>
      </c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5.75" customHeight="1" x14ac:dyDescent="0.25">
      <c r="A485" s="9">
        <v>1122</v>
      </c>
      <c r="B485" s="10" t="s">
        <v>557</v>
      </c>
      <c r="C485" s="12">
        <v>8</v>
      </c>
      <c r="D485" s="12" t="s">
        <v>53</v>
      </c>
      <c r="E485" s="12" t="s">
        <v>11</v>
      </c>
      <c r="F485" s="12" t="s">
        <v>92</v>
      </c>
      <c r="G485" s="12" t="s">
        <v>392</v>
      </c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5.75" customHeight="1" x14ac:dyDescent="0.25">
      <c r="A486" s="9">
        <v>1123</v>
      </c>
      <c r="B486" s="10" t="s">
        <v>558</v>
      </c>
      <c r="C486" s="12">
        <v>8</v>
      </c>
      <c r="D486" s="12" t="s">
        <v>53</v>
      </c>
      <c r="E486" s="12" t="s">
        <v>50</v>
      </c>
      <c r="F486" s="12" t="s">
        <v>92</v>
      </c>
      <c r="G486" s="12" t="s">
        <v>95</v>
      </c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5.75" customHeight="1" x14ac:dyDescent="0.25">
      <c r="A487" s="9">
        <v>1124</v>
      </c>
      <c r="B487" s="10" t="s">
        <v>559</v>
      </c>
      <c r="C487" s="12">
        <v>7</v>
      </c>
      <c r="D487" s="12" t="s">
        <v>53</v>
      </c>
      <c r="E487" s="12" t="s">
        <v>50</v>
      </c>
      <c r="F487" s="12" t="s">
        <v>92</v>
      </c>
      <c r="G487" s="12" t="s">
        <v>95</v>
      </c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5.75" customHeight="1" x14ac:dyDescent="0.25">
      <c r="A488" s="9">
        <v>1125</v>
      </c>
      <c r="B488" s="10" t="s">
        <v>560</v>
      </c>
      <c r="C488" s="12">
        <v>8</v>
      </c>
      <c r="D488" s="12" t="s">
        <v>53</v>
      </c>
      <c r="E488" s="12" t="s">
        <v>50</v>
      </c>
      <c r="F488" s="12" t="s">
        <v>92</v>
      </c>
      <c r="G488" s="12" t="s">
        <v>95</v>
      </c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5.75" customHeight="1" x14ac:dyDescent="0.25">
      <c r="A489" s="9">
        <v>1126</v>
      </c>
      <c r="B489" s="10" t="s">
        <v>561</v>
      </c>
      <c r="C489" s="12">
        <v>7</v>
      </c>
      <c r="D489" s="12" t="s">
        <v>53</v>
      </c>
      <c r="E489" s="12" t="s">
        <v>50</v>
      </c>
      <c r="F489" s="12" t="s">
        <v>92</v>
      </c>
      <c r="G489" s="12" t="s">
        <v>95</v>
      </c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5.75" customHeight="1" x14ac:dyDescent="0.25">
      <c r="A490" s="9">
        <v>1127</v>
      </c>
      <c r="B490" s="10" t="s">
        <v>562</v>
      </c>
      <c r="C490" s="12">
        <v>7</v>
      </c>
      <c r="D490" s="12" t="s">
        <v>53</v>
      </c>
      <c r="E490" s="12" t="s">
        <v>50</v>
      </c>
      <c r="F490" s="12" t="s">
        <v>92</v>
      </c>
      <c r="G490" s="12" t="s">
        <v>95</v>
      </c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5.75" customHeight="1" x14ac:dyDescent="0.25">
      <c r="A491" s="9">
        <v>1128</v>
      </c>
      <c r="B491" s="10" t="s">
        <v>563</v>
      </c>
      <c r="C491" s="12">
        <v>7</v>
      </c>
      <c r="D491" s="12" t="s">
        <v>53</v>
      </c>
      <c r="E491" s="12" t="s">
        <v>50</v>
      </c>
      <c r="F491" s="12" t="s">
        <v>92</v>
      </c>
      <c r="G491" s="12" t="s">
        <v>95</v>
      </c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5.75" customHeight="1" x14ac:dyDescent="0.25">
      <c r="A492" s="9">
        <v>1129</v>
      </c>
      <c r="B492" s="10" t="s">
        <v>564</v>
      </c>
      <c r="C492" s="12">
        <v>7</v>
      </c>
      <c r="D492" s="12" t="s">
        <v>53</v>
      </c>
      <c r="E492" s="12" t="s">
        <v>50</v>
      </c>
      <c r="F492" s="12" t="s">
        <v>92</v>
      </c>
      <c r="G492" s="12" t="s">
        <v>95</v>
      </c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5.75" customHeight="1" x14ac:dyDescent="0.25">
      <c r="A493" s="9">
        <v>1130</v>
      </c>
      <c r="B493" s="10" t="s">
        <v>565</v>
      </c>
      <c r="C493" s="12">
        <v>8</v>
      </c>
      <c r="D493" s="12" t="s">
        <v>53</v>
      </c>
      <c r="E493" s="12" t="s">
        <v>50</v>
      </c>
      <c r="F493" s="12" t="s">
        <v>92</v>
      </c>
      <c r="G493" s="12" t="s">
        <v>95</v>
      </c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5.75" customHeight="1" x14ac:dyDescent="0.25">
      <c r="A494" s="9">
        <v>1131</v>
      </c>
      <c r="B494" s="10" t="s">
        <v>566</v>
      </c>
      <c r="C494" s="12">
        <v>7</v>
      </c>
      <c r="D494" s="12" t="s">
        <v>53</v>
      </c>
      <c r="E494" s="12" t="s">
        <v>50</v>
      </c>
      <c r="F494" s="12" t="s">
        <v>92</v>
      </c>
      <c r="G494" s="12" t="s">
        <v>95</v>
      </c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5.75" customHeight="1" x14ac:dyDescent="0.25">
      <c r="A495" s="9">
        <v>1132</v>
      </c>
      <c r="B495" s="10" t="s">
        <v>567</v>
      </c>
      <c r="C495" s="12">
        <v>8</v>
      </c>
      <c r="D495" s="12" t="s">
        <v>53</v>
      </c>
      <c r="E495" s="12" t="s">
        <v>50</v>
      </c>
      <c r="F495" s="12" t="s">
        <v>92</v>
      </c>
      <c r="G495" s="12" t="s">
        <v>95</v>
      </c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5.75" customHeight="1" x14ac:dyDescent="0.25">
      <c r="A496" s="9">
        <v>1133</v>
      </c>
      <c r="B496" s="10" t="s">
        <v>568</v>
      </c>
      <c r="C496" s="12">
        <v>8</v>
      </c>
      <c r="D496" s="12" t="s">
        <v>53</v>
      </c>
      <c r="E496" s="12" t="s">
        <v>50</v>
      </c>
      <c r="F496" s="12" t="s">
        <v>92</v>
      </c>
      <c r="G496" s="12" t="s">
        <v>95</v>
      </c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5.75" customHeight="1" x14ac:dyDescent="0.25">
      <c r="A497" s="9">
        <v>1134</v>
      </c>
      <c r="B497" s="10" t="s">
        <v>569</v>
      </c>
      <c r="C497" s="12">
        <v>7</v>
      </c>
      <c r="D497" s="12" t="s">
        <v>53</v>
      </c>
      <c r="E497" s="12" t="s">
        <v>50</v>
      </c>
      <c r="F497" s="12" t="s">
        <v>92</v>
      </c>
      <c r="G497" s="12" t="s">
        <v>95</v>
      </c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5.75" customHeight="1" x14ac:dyDescent="0.25">
      <c r="A498" s="9">
        <v>1135</v>
      </c>
      <c r="B498" s="10" t="s">
        <v>570</v>
      </c>
      <c r="C498" s="12">
        <v>8</v>
      </c>
      <c r="D498" s="12" t="s">
        <v>53</v>
      </c>
      <c r="E498" s="12" t="s">
        <v>50</v>
      </c>
      <c r="F498" s="12" t="s">
        <v>92</v>
      </c>
      <c r="G498" s="12" t="s">
        <v>95</v>
      </c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5.75" customHeight="1" x14ac:dyDescent="0.25">
      <c r="A499" s="9">
        <v>1136</v>
      </c>
      <c r="B499" s="10" t="s">
        <v>571</v>
      </c>
      <c r="C499" s="12">
        <v>8</v>
      </c>
      <c r="D499" s="12" t="s">
        <v>53</v>
      </c>
      <c r="E499" s="12" t="s">
        <v>50</v>
      </c>
      <c r="F499" s="12" t="s">
        <v>92</v>
      </c>
      <c r="G499" s="12" t="s">
        <v>95</v>
      </c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5.75" customHeight="1" x14ac:dyDescent="0.25">
      <c r="A500" s="9">
        <v>1137</v>
      </c>
      <c r="B500" s="10" t="s">
        <v>572</v>
      </c>
      <c r="C500" s="12">
        <v>7</v>
      </c>
      <c r="D500" s="12" t="s">
        <v>53</v>
      </c>
      <c r="E500" s="12" t="s">
        <v>50</v>
      </c>
      <c r="F500" s="12" t="s">
        <v>92</v>
      </c>
      <c r="G500" s="12" t="s">
        <v>95</v>
      </c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5.75" customHeight="1" x14ac:dyDescent="0.25">
      <c r="A501" s="9">
        <v>1200</v>
      </c>
      <c r="B501" s="10" t="s">
        <v>573</v>
      </c>
      <c r="C501" s="12">
        <v>2</v>
      </c>
      <c r="D501" s="12" t="s">
        <v>70</v>
      </c>
      <c r="E501" s="12" t="s">
        <v>50</v>
      </c>
      <c r="F501" s="12" t="s">
        <v>12</v>
      </c>
      <c r="G501" s="12" t="s">
        <v>415</v>
      </c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5.75" customHeight="1" x14ac:dyDescent="0.25">
      <c r="A502" s="9">
        <v>1201</v>
      </c>
      <c r="B502" s="10" t="s">
        <v>574</v>
      </c>
      <c r="C502" s="12">
        <v>3</v>
      </c>
      <c r="D502" s="12" t="s">
        <v>70</v>
      </c>
      <c r="E502" s="12" t="s">
        <v>11</v>
      </c>
      <c r="F502" s="12" t="s">
        <v>12</v>
      </c>
      <c r="G502" s="12" t="s">
        <v>412</v>
      </c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5.75" customHeight="1" x14ac:dyDescent="0.25">
      <c r="A503" s="9">
        <v>1202</v>
      </c>
      <c r="B503" s="10" t="s">
        <v>575</v>
      </c>
      <c r="C503" s="12">
        <v>4</v>
      </c>
      <c r="D503" s="12" t="s">
        <v>70</v>
      </c>
      <c r="E503" s="12" t="s">
        <v>50</v>
      </c>
      <c r="F503" s="12" t="s">
        <v>12</v>
      </c>
      <c r="G503" s="12" t="s">
        <v>415</v>
      </c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5.75" customHeight="1" x14ac:dyDescent="0.25">
      <c r="A504" s="9">
        <v>1203</v>
      </c>
      <c r="B504" s="10" t="s">
        <v>576</v>
      </c>
      <c r="C504" s="12">
        <v>2</v>
      </c>
      <c r="D504" s="12" t="s">
        <v>70</v>
      </c>
      <c r="E504" s="12" t="s">
        <v>50</v>
      </c>
      <c r="F504" s="12" t="s">
        <v>12</v>
      </c>
      <c r="G504" s="12" t="s">
        <v>415</v>
      </c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5.75" customHeight="1" x14ac:dyDescent="0.25">
      <c r="A505" s="9">
        <v>1204</v>
      </c>
      <c r="B505" s="10" t="s">
        <v>577</v>
      </c>
      <c r="C505" s="12">
        <v>1</v>
      </c>
      <c r="D505" s="12" t="s">
        <v>70</v>
      </c>
      <c r="E505" s="12" t="s">
        <v>11</v>
      </c>
      <c r="F505" s="12" t="s">
        <v>12</v>
      </c>
      <c r="G505" s="12" t="s">
        <v>412</v>
      </c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5.75" customHeight="1" x14ac:dyDescent="0.25">
      <c r="A506" s="9">
        <v>1205</v>
      </c>
      <c r="B506" s="10" t="s">
        <v>578</v>
      </c>
      <c r="C506" s="12">
        <v>3</v>
      </c>
      <c r="D506" s="12" t="s">
        <v>70</v>
      </c>
      <c r="E506" s="12" t="s">
        <v>50</v>
      </c>
      <c r="F506" s="12" t="s">
        <v>12</v>
      </c>
      <c r="G506" s="12" t="s">
        <v>415</v>
      </c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5.75" customHeight="1" x14ac:dyDescent="0.25">
      <c r="A507" s="9">
        <v>1206</v>
      </c>
      <c r="B507" s="10" t="s">
        <v>579</v>
      </c>
      <c r="C507" s="12">
        <v>2</v>
      </c>
      <c r="D507" s="12" t="s">
        <v>70</v>
      </c>
      <c r="E507" s="12" t="s">
        <v>11</v>
      </c>
      <c r="F507" s="12" t="s">
        <v>12</v>
      </c>
      <c r="G507" s="12" t="s">
        <v>580</v>
      </c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5.75" customHeight="1" x14ac:dyDescent="0.25">
      <c r="A508" s="9">
        <v>1207</v>
      </c>
      <c r="B508" s="10" t="s">
        <v>581</v>
      </c>
      <c r="C508" s="12">
        <v>1</v>
      </c>
      <c r="D508" s="12" t="s">
        <v>70</v>
      </c>
      <c r="E508" s="12" t="s">
        <v>50</v>
      </c>
      <c r="F508" s="12" t="s">
        <v>12</v>
      </c>
      <c r="G508" s="12" t="s">
        <v>415</v>
      </c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5.75" customHeight="1" x14ac:dyDescent="0.25">
      <c r="A509" s="9">
        <v>1208</v>
      </c>
      <c r="B509" s="10" t="s">
        <v>582</v>
      </c>
      <c r="C509" s="12">
        <v>2</v>
      </c>
      <c r="D509" s="12" t="s">
        <v>70</v>
      </c>
      <c r="E509" s="12" t="s">
        <v>11</v>
      </c>
      <c r="F509" s="12" t="s">
        <v>12</v>
      </c>
      <c r="G509" s="12" t="s">
        <v>580</v>
      </c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5.75" customHeight="1" x14ac:dyDescent="0.25">
      <c r="A510" s="9">
        <v>1209</v>
      </c>
      <c r="B510" s="10" t="s">
        <v>583</v>
      </c>
      <c r="C510" s="12">
        <v>4</v>
      </c>
      <c r="D510" s="12" t="s">
        <v>70</v>
      </c>
      <c r="E510" s="12" t="s">
        <v>11</v>
      </c>
      <c r="F510" s="12" t="s">
        <v>12</v>
      </c>
      <c r="G510" s="12" t="s">
        <v>412</v>
      </c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5.75" customHeight="1" x14ac:dyDescent="0.25">
      <c r="A511" s="9">
        <v>1210</v>
      </c>
      <c r="B511" s="10" t="s">
        <v>584</v>
      </c>
      <c r="C511" s="12">
        <v>3</v>
      </c>
      <c r="D511" s="12" t="s">
        <v>70</v>
      </c>
      <c r="E511" s="12" t="s">
        <v>11</v>
      </c>
      <c r="F511" s="12" t="s">
        <v>12</v>
      </c>
      <c r="G511" s="12" t="s">
        <v>412</v>
      </c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5.75" customHeight="1" x14ac:dyDescent="0.25">
      <c r="A512" s="9">
        <v>1211</v>
      </c>
      <c r="B512" s="10" t="s">
        <v>585</v>
      </c>
      <c r="C512" s="12">
        <v>4</v>
      </c>
      <c r="D512" s="12" t="s">
        <v>70</v>
      </c>
      <c r="E512" s="12" t="s">
        <v>11</v>
      </c>
      <c r="F512" s="12" t="s">
        <v>12</v>
      </c>
      <c r="G512" s="12" t="s">
        <v>412</v>
      </c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5.75" customHeight="1" x14ac:dyDescent="0.25">
      <c r="A513" s="9">
        <v>1212</v>
      </c>
      <c r="B513" s="10" t="s">
        <v>586</v>
      </c>
      <c r="C513" s="12">
        <v>1</v>
      </c>
      <c r="D513" s="12" t="s">
        <v>70</v>
      </c>
      <c r="E513" s="12" t="s">
        <v>50</v>
      </c>
      <c r="F513" s="12" t="s">
        <v>12</v>
      </c>
      <c r="G513" s="12" t="s">
        <v>415</v>
      </c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5.75" customHeight="1" x14ac:dyDescent="0.25">
      <c r="A514" s="9">
        <v>1213</v>
      </c>
      <c r="B514" s="10" t="s">
        <v>587</v>
      </c>
      <c r="C514" s="12">
        <v>4</v>
      </c>
      <c r="D514" s="12" t="s">
        <v>70</v>
      </c>
      <c r="E514" s="12" t="s">
        <v>50</v>
      </c>
      <c r="F514" s="12" t="s">
        <v>12</v>
      </c>
      <c r="G514" s="12" t="s">
        <v>415</v>
      </c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5.75" customHeight="1" x14ac:dyDescent="0.25">
      <c r="A515" s="9">
        <v>1214</v>
      </c>
      <c r="B515" s="10" t="s">
        <v>588</v>
      </c>
      <c r="C515" s="12">
        <v>4</v>
      </c>
      <c r="D515" s="12" t="s">
        <v>70</v>
      </c>
      <c r="E515" s="12" t="s">
        <v>11</v>
      </c>
      <c r="F515" s="12" t="s">
        <v>12</v>
      </c>
      <c r="G515" s="12" t="s">
        <v>412</v>
      </c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5.75" customHeight="1" x14ac:dyDescent="0.25">
      <c r="A516" s="9">
        <v>1215</v>
      </c>
      <c r="B516" s="10" t="s">
        <v>589</v>
      </c>
      <c r="C516" s="12">
        <v>2</v>
      </c>
      <c r="D516" s="12" t="s">
        <v>70</v>
      </c>
      <c r="E516" s="12" t="s">
        <v>11</v>
      </c>
      <c r="F516" s="12" t="s">
        <v>12</v>
      </c>
      <c r="G516" s="12" t="s">
        <v>412</v>
      </c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5.75" customHeight="1" x14ac:dyDescent="0.25">
      <c r="A517" s="9">
        <v>1216</v>
      </c>
      <c r="B517" s="10" t="s">
        <v>590</v>
      </c>
      <c r="C517" s="12">
        <v>1</v>
      </c>
      <c r="D517" s="12" t="s">
        <v>70</v>
      </c>
      <c r="E517" s="12" t="s">
        <v>11</v>
      </c>
      <c r="F517" s="12" t="s">
        <v>12</v>
      </c>
      <c r="G517" s="12" t="s">
        <v>412</v>
      </c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5.75" customHeight="1" x14ac:dyDescent="0.25">
      <c r="A518" s="9">
        <v>1217</v>
      </c>
      <c r="B518" s="10" t="s">
        <v>591</v>
      </c>
      <c r="C518" s="12">
        <v>1</v>
      </c>
      <c r="D518" s="12" t="s">
        <v>70</v>
      </c>
      <c r="E518" s="12" t="s">
        <v>11</v>
      </c>
      <c r="F518" s="12" t="s">
        <v>12</v>
      </c>
      <c r="G518" s="12" t="s">
        <v>412</v>
      </c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5.75" customHeight="1" x14ac:dyDescent="0.25">
      <c r="A519" s="9">
        <v>1218</v>
      </c>
      <c r="B519" s="10" t="s">
        <v>592</v>
      </c>
      <c r="C519" s="12">
        <v>4</v>
      </c>
      <c r="D519" s="12" t="s">
        <v>70</v>
      </c>
      <c r="E519" s="12" t="s">
        <v>50</v>
      </c>
      <c r="F519" s="12" t="s">
        <v>12</v>
      </c>
      <c r="G519" s="12" t="s">
        <v>415</v>
      </c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5.75" customHeight="1" x14ac:dyDescent="0.25">
      <c r="A520" s="9">
        <v>1219</v>
      </c>
      <c r="B520" s="10" t="s">
        <v>593</v>
      </c>
      <c r="C520" s="45"/>
      <c r="D520" s="12" t="s">
        <v>70</v>
      </c>
      <c r="E520" s="12" t="s">
        <v>11</v>
      </c>
      <c r="F520" s="12" t="s">
        <v>12</v>
      </c>
      <c r="G520" s="12" t="s">
        <v>412</v>
      </c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5.75" customHeight="1" x14ac:dyDescent="0.25">
      <c r="A521" s="9">
        <v>1220</v>
      </c>
      <c r="B521" s="10" t="s">
        <v>594</v>
      </c>
      <c r="C521" s="12">
        <v>6</v>
      </c>
      <c r="D521" s="12" t="s">
        <v>70</v>
      </c>
      <c r="E521" s="12" t="s">
        <v>50</v>
      </c>
      <c r="F521" s="12" t="s">
        <v>86</v>
      </c>
      <c r="G521" s="12" t="s">
        <v>90</v>
      </c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5.75" customHeight="1" x14ac:dyDescent="0.25">
      <c r="A522" s="9">
        <v>1221</v>
      </c>
      <c r="B522" s="10" t="s">
        <v>595</v>
      </c>
      <c r="C522" s="45"/>
      <c r="D522" s="12" t="s">
        <v>70</v>
      </c>
      <c r="E522" s="12" t="s">
        <v>11</v>
      </c>
      <c r="F522" s="12" t="s">
        <v>92</v>
      </c>
      <c r="G522" s="12" t="s">
        <v>392</v>
      </c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5.75" customHeight="1" x14ac:dyDescent="0.25">
      <c r="A523" s="9">
        <v>1222</v>
      </c>
      <c r="B523" s="10" t="s">
        <v>596</v>
      </c>
      <c r="C523" s="12">
        <v>6</v>
      </c>
      <c r="D523" s="12" t="s">
        <v>70</v>
      </c>
      <c r="E523" s="12" t="s">
        <v>50</v>
      </c>
      <c r="F523" s="12" t="s">
        <v>86</v>
      </c>
      <c r="G523" s="12" t="s">
        <v>90</v>
      </c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5.75" customHeight="1" x14ac:dyDescent="0.25">
      <c r="A524" s="9">
        <v>1223</v>
      </c>
      <c r="B524" s="10" t="s">
        <v>597</v>
      </c>
      <c r="C524" s="12">
        <v>6</v>
      </c>
      <c r="D524" s="12" t="s">
        <v>70</v>
      </c>
      <c r="E524" s="12" t="s">
        <v>50</v>
      </c>
      <c r="F524" s="12" t="s">
        <v>86</v>
      </c>
      <c r="G524" s="12" t="s">
        <v>90</v>
      </c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5.75" customHeight="1" x14ac:dyDescent="0.25">
      <c r="A525" s="9">
        <v>1224</v>
      </c>
      <c r="B525" s="10" t="s">
        <v>598</v>
      </c>
      <c r="C525" s="12">
        <v>6</v>
      </c>
      <c r="D525" s="12" t="s">
        <v>70</v>
      </c>
      <c r="E525" s="12" t="s">
        <v>11</v>
      </c>
      <c r="F525" s="12" t="s">
        <v>86</v>
      </c>
      <c r="G525" s="12" t="s">
        <v>87</v>
      </c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5.75" customHeight="1" x14ac:dyDescent="0.25">
      <c r="A526" s="9">
        <v>1225</v>
      </c>
      <c r="B526" s="10" t="s">
        <v>599</v>
      </c>
      <c r="C526" s="12">
        <v>6</v>
      </c>
      <c r="D526" s="12" t="s">
        <v>70</v>
      </c>
      <c r="E526" s="12" t="s">
        <v>11</v>
      </c>
      <c r="F526" s="12" t="s">
        <v>86</v>
      </c>
      <c r="G526" s="12" t="s">
        <v>87</v>
      </c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5.75" customHeight="1" x14ac:dyDescent="0.25">
      <c r="A527" s="9">
        <v>1226</v>
      </c>
      <c r="B527" s="10" t="s">
        <v>600</v>
      </c>
      <c r="C527" s="12">
        <v>6</v>
      </c>
      <c r="D527" s="12" t="s">
        <v>70</v>
      </c>
      <c r="E527" s="12" t="s">
        <v>11</v>
      </c>
      <c r="F527" s="12" t="s">
        <v>86</v>
      </c>
      <c r="G527" s="12" t="s">
        <v>87</v>
      </c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5.75" customHeight="1" x14ac:dyDescent="0.25">
      <c r="A528" s="9">
        <v>1227</v>
      </c>
      <c r="B528" s="10" t="s">
        <v>601</v>
      </c>
      <c r="C528" s="12">
        <v>5</v>
      </c>
      <c r="D528" s="12" t="s">
        <v>70</v>
      </c>
      <c r="E528" s="12" t="s">
        <v>11</v>
      </c>
      <c r="F528" s="12" t="s">
        <v>86</v>
      </c>
      <c r="G528" s="12" t="s">
        <v>87</v>
      </c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5.75" customHeight="1" x14ac:dyDescent="0.25">
      <c r="A529" s="9">
        <v>1228</v>
      </c>
      <c r="B529" s="10" t="s">
        <v>602</v>
      </c>
      <c r="C529" s="12">
        <v>5</v>
      </c>
      <c r="D529" s="12" t="s">
        <v>70</v>
      </c>
      <c r="E529" s="12" t="s">
        <v>11</v>
      </c>
      <c r="F529" s="12" t="s">
        <v>86</v>
      </c>
      <c r="G529" s="12" t="s">
        <v>87</v>
      </c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5.75" customHeight="1" x14ac:dyDescent="0.25">
      <c r="A530" s="9">
        <v>1229</v>
      </c>
      <c r="B530" s="10" t="s">
        <v>603</v>
      </c>
      <c r="C530" s="12">
        <v>6</v>
      </c>
      <c r="D530" s="12" t="s">
        <v>70</v>
      </c>
      <c r="E530" s="12" t="s">
        <v>50</v>
      </c>
      <c r="F530" s="12" t="s">
        <v>86</v>
      </c>
      <c r="G530" s="12" t="s">
        <v>90</v>
      </c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5.75" customHeight="1" x14ac:dyDescent="0.25">
      <c r="A531" s="9">
        <v>1230</v>
      </c>
      <c r="B531" s="10" t="s">
        <v>604</v>
      </c>
      <c r="C531" s="12">
        <v>5</v>
      </c>
      <c r="D531" s="12" t="s">
        <v>70</v>
      </c>
      <c r="E531" s="12" t="s">
        <v>11</v>
      </c>
      <c r="F531" s="12" t="s">
        <v>86</v>
      </c>
      <c r="G531" s="12" t="s">
        <v>87</v>
      </c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5.75" customHeight="1" x14ac:dyDescent="0.25">
      <c r="A532" s="9">
        <v>1231</v>
      </c>
      <c r="B532" s="10" t="s">
        <v>605</v>
      </c>
      <c r="C532" s="12">
        <v>6</v>
      </c>
      <c r="D532" s="12" t="s">
        <v>70</v>
      </c>
      <c r="E532" s="12" t="s">
        <v>50</v>
      </c>
      <c r="F532" s="12" t="s">
        <v>86</v>
      </c>
      <c r="G532" s="12" t="s">
        <v>90</v>
      </c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5.75" customHeight="1" x14ac:dyDescent="0.25">
      <c r="A533" s="9">
        <v>1232</v>
      </c>
      <c r="B533" s="10" t="s">
        <v>606</v>
      </c>
      <c r="C533" s="12">
        <v>7</v>
      </c>
      <c r="D533" s="12" t="s">
        <v>70</v>
      </c>
      <c r="E533" s="12" t="s">
        <v>50</v>
      </c>
      <c r="F533" s="12" t="s">
        <v>92</v>
      </c>
      <c r="G533" s="12" t="s">
        <v>95</v>
      </c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5.75" customHeight="1" x14ac:dyDescent="0.25">
      <c r="A534" s="9">
        <v>1240</v>
      </c>
      <c r="B534" s="10" t="s">
        <v>607</v>
      </c>
      <c r="C534" s="12">
        <v>8</v>
      </c>
      <c r="D534" s="12" t="s">
        <v>76</v>
      </c>
      <c r="E534" s="12" t="s">
        <v>50</v>
      </c>
      <c r="F534" s="12" t="s">
        <v>92</v>
      </c>
      <c r="G534" s="12" t="s">
        <v>95</v>
      </c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5.75" customHeight="1" x14ac:dyDescent="0.25">
      <c r="A535" s="9">
        <v>1241</v>
      </c>
      <c r="B535" s="10" t="s">
        <v>608</v>
      </c>
      <c r="C535" s="12">
        <v>5</v>
      </c>
      <c r="D535" s="12" t="s">
        <v>76</v>
      </c>
      <c r="E535" s="12" t="s">
        <v>50</v>
      </c>
      <c r="F535" s="12" t="s">
        <v>86</v>
      </c>
      <c r="G535" s="12" t="s">
        <v>90</v>
      </c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5.75" customHeight="1" x14ac:dyDescent="0.25">
      <c r="A536" s="9">
        <v>1242</v>
      </c>
      <c r="B536" s="10" t="s">
        <v>609</v>
      </c>
      <c r="C536" s="12">
        <v>8</v>
      </c>
      <c r="D536" s="12" t="s">
        <v>76</v>
      </c>
      <c r="E536" s="12" t="s">
        <v>50</v>
      </c>
      <c r="F536" s="12" t="s">
        <v>92</v>
      </c>
      <c r="G536" s="12" t="s">
        <v>95</v>
      </c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5.75" customHeight="1" x14ac:dyDescent="0.25">
      <c r="A537" s="9">
        <v>1243</v>
      </c>
      <c r="B537" s="10" t="s">
        <v>610</v>
      </c>
      <c r="C537" s="12">
        <v>0</v>
      </c>
      <c r="D537" s="12" t="s">
        <v>76</v>
      </c>
      <c r="E537" s="12" t="s">
        <v>50</v>
      </c>
      <c r="F537" s="12" t="s">
        <v>12</v>
      </c>
      <c r="G537" s="12" t="s">
        <v>51</v>
      </c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5.75" customHeight="1" x14ac:dyDescent="0.25">
      <c r="A538" s="9">
        <v>1244</v>
      </c>
      <c r="B538" s="10" t="s">
        <v>611</v>
      </c>
      <c r="C538" s="12">
        <v>7</v>
      </c>
      <c r="D538" s="12" t="s">
        <v>76</v>
      </c>
      <c r="E538" s="12" t="s">
        <v>11</v>
      </c>
      <c r="F538" s="12" t="s">
        <v>92</v>
      </c>
      <c r="G538" s="12" t="s">
        <v>93</v>
      </c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5.75" customHeight="1" x14ac:dyDescent="0.25">
      <c r="A539" s="9">
        <v>1245</v>
      </c>
      <c r="B539" s="10" t="s">
        <v>612</v>
      </c>
      <c r="C539" s="12">
        <v>1</v>
      </c>
      <c r="D539" s="12" t="s">
        <v>76</v>
      </c>
      <c r="E539" s="12" t="s">
        <v>11</v>
      </c>
      <c r="F539" s="12" t="s">
        <v>12</v>
      </c>
      <c r="G539" s="12" t="s">
        <v>13</v>
      </c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5.75" customHeight="1" x14ac:dyDescent="0.25">
      <c r="A540" s="9">
        <v>1246</v>
      </c>
      <c r="B540" s="10" t="s">
        <v>613</v>
      </c>
      <c r="C540" s="12">
        <v>1</v>
      </c>
      <c r="D540" s="12" t="s">
        <v>76</v>
      </c>
      <c r="E540" s="12" t="s">
        <v>50</v>
      </c>
      <c r="F540" s="12" t="s">
        <v>12</v>
      </c>
      <c r="G540" s="12" t="s">
        <v>51</v>
      </c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5.75" customHeight="1" x14ac:dyDescent="0.25">
      <c r="A541" s="9">
        <v>1247</v>
      </c>
      <c r="B541" s="10" t="s">
        <v>614</v>
      </c>
      <c r="C541" s="12">
        <v>1</v>
      </c>
      <c r="D541" s="12" t="s">
        <v>76</v>
      </c>
      <c r="E541" s="12" t="s">
        <v>50</v>
      </c>
      <c r="F541" s="12" t="s">
        <v>12</v>
      </c>
      <c r="G541" s="12" t="s">
        <v>51</v>
      </c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5.75" customHeight="1" x14ac:dyDescent="0.25">
      <c r="A542" s="9">
        <v>1248</v>
      </c>
      <c r="B542" s="10" t="s">
        <v>615</v>
      </c>
      <c r="C542" s="12">
        <v>6</v>
      </c>
      <c r="D542" s="12" t="s">
        <v>76</v>
      </c>
      <c r="E542" s="12" t="s">
        <v>50</v>
      </c>
      <c r="F542" s="12" t="s">
        <v>86</v>
      </c>
      <c r="G542" s="12" t="s">
        <v>90</v>
      </c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5.75" customHeight="1" x14ac:dyDescent="0.25">
      <c r="A543" s="9">
        <v>1249</v>
      </c>
      <c r="B543" s="10" t="s">
        <v>616</v>
      </c>
      <c r="C543" s="12">
        <v>6</v>
      </c>
      <c r="D543" s="12" t="s">
        <v>76</v>
      </c>
      <c r="E543" s="12" t="s">
        <v>50</v>
      </c>
      <c r="F543" s="12" t="s">
        <v>86</v>
      </c>
      <c r="G543" s="12" t="s">
        <v>90</v>
      </c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5.75" customHeight="1" x14ac:dyDescent="0.25">
      <c r="A544" s="9">
        <v>1250</v>
      </c>
      <c r="B544" s="10" t="s">
        <v>617</v>
      </c>
      <c r="C544" s="12">
        <v>8</v>
      </c>
      <c r="D544" s="12" t="s">
        <v>76</v>
      </c>
      <c r="E544" s="12" t="s">
        <v>11</v>
      </c>
      <c r="F544" s="12" t="s">
        <v>92</v>
      </c>
      <c r="G544" s="12" t="s">
        <v>93</v>
      </c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5.75" customHeight="1" x14ac:dyDescent="0.25">
      <c r="A545" s="9">
        <v>1251</v>
      </c>
      <c r="B545" s="10" t="s">
        <v>618</v>
      </c>
      <c r="C545" s="12">
        <v>1</v>
      </c>
      <c r="D545" s="12" t="s">
        <v>76</v>
      </c>
      <c r="E545" s="12" t="s">
        <v>11</v>
      </c>
      <c r="F545" s="12" t="s">
        <v>12</v>
      </c>
      <c r="G545" s="12" t="s">
        <v>13</v>
      </c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5.75" customHeight="1" x14ac:dyDescent="0.25">
      <c r="A546" s="9">
        <v>1252</v>
      </c>
      <c r="B546" s="10" t="s">
        <v>619</v>
      </c>
      <c r="C546" s="12">
        <v>0</v>
      </c>
      <c r="D546" s="12" t="s">
        <v>76</v>
      </c>
      <c r="E546" s="12" t="s">
        <v>11</v>
      </c>
      <c r="F546" s="12" t="s">
        <v>12</v>
      </c>
      <c r="G546" s="12" t="s">
        <v>13</v>
      </c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5.75" customHeight="1" x14ac:dyDescent="0.25">
      <c r="A547" s="9">
        <v>1253</v>
      </c>
      <c r="B547" s="10" t="s">
        <v>620</v>
      </c>
      <c r="C547" s="12">
        <v>5</v>
      </c>
      <c r="D547" s="12" t="s">
        <v>76</v>
      </c>
      <c r="E547" s="12" t="s">
        <v>50</v>
      </c>
      <c r="F547" s="12" t="s">
        <v>86</v>
      </c>
      <c r="G547" s="12" t="s">
        <v>90</v>
      </c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5.75" customHeight="1" x14ac:dyDescent="0.25">
      <c r="A548" s="9">
        <v>1254</v>
      </c>
      <c r="B548" s="10" t="s">
        <v>621</v>
      </c>
      <c r="C548" s="12">
        <v>5</v>
      </c>
      <c r="D548" s="12" t="s">
        <v>76</v>
      </c>
      <c r="E548" s="12" t="s">
        <v>11</v>
      </c>
      <c r="F548" s="12" t="s">
        <v>86</v>
      </c>
      <c r="G548" s="12" t="s">
        <v>87</v>
      </c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5.75" customHeight="1" x14ac:dyDescent="0.25">
      <c r="A549" s="9">
        <v>1255</v>
      </c>
      <c r="B549" s="10" t="s">
        <v>622</v>
      </c>
      <c r="C549" s="12">
        <v>7</v>
      </c>
      <c r="D549" s="12" t="s">
        <v>76</v>
      </c>
      <c r="E549" s="12" t="s">
        <v>50</v>
      </c>
      <c r="F549" s="12" t="s">
        <v>92</v>
      </c>
      <c r="G549" s="12" t="s">
        <v>95</v>
      </c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5.75" customHeight="1" x14ac:dyDescent="0.25">
      <c r="A550" s="9">
        <v>1256</v>
      </c>
      <c r="B550" s="10" t="s">
        <v>623</v>
      </c>
      <c r="C550" s="12">
        <v>4</v>
      </c>
      <c r="D550" s="12" t="s">
        <v>76</v>
      </c>
      <c r="E550" s="12" t="s">
        <v>50</v>
      </c>
      <c r="F550" s="12" t="s">
        <v>12</v>
      </c>
      <c r="G550" s="12" t="s">
        <v>51</v>
      </c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5.75" customHeight="1" x14ac:dyDescent="0.25">
      <c r="A551" s="9">
        <v>1257</v>
      </c>
      <c r="B551" s="10" t="s">
        <v>624</v>
      </c>
      <c r="C551" s="12">
        <v>2</v>
      </c>
      <c r="D551" s="12" t="s">
        <v>76</v>
      </c>
      <c r="E551" s="12" t="s">
        <v>50</v>
      </c>
      <c r="F551" s="12" t="s">
        <v>12</v>
      </c>
      <c r="G551" s="12" t="s">
        <v>51</v>
      </c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5.75" customHeight="1" x14ac:dyDescent="0.25">
      <c r="A552" s="9">
        <v>1258</v>
      </c>
      <c r="B552" s="10" t="s">
        <v>625</v>
      </c>
      <c r="C552" s="12">
        <v>4</v>
      </c>
      <c r="D552" s="12" t="s">
        <v>76</v>
      </c>
      <c r="E552" s="12" t="s">
        <v>11</v>
      </c>
      <c r="F552" s="12" t="s">
        <v>12</v>
      </c>
      <c r="G552" s="12" t="s">
        <v>13</v>
      </c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5.75" customHeight="1" x14ac:dyDescent="0.25">
      <c r="A553" s="9">
        <v>1259</v>
      </c>
      <c r="B553" s="10" t="s">
        <v>626</v>
      </c>
      <c r="C553" s="12">
        <v>1</v>
      </c>
      <c r="D553" s="12" t="s">
        <v>76</v>
      </c>
      <c r="E553" s="12" t="s">
        <v>50</v>
      </c>
      <c r="F553" s="12" t="s">
        <v>12</v>
      </c>
      <c r="G553" s="12" t="s">
        <v>51</v>
      </c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5.75" customHeight="1" x14ac:dyDescent="0.25">
      <c r="A554" s="9">
        <v>1260</v>
      </c>
      <c r="B554" s="10" t="s">
        <v>627</v>
      </c>
      <c r="C554" s="12">
        <v>8</v>
      </c>
      <c r="D554" s="12" t="s">
        <v>76</v>
      </c>
      <c r="E554" s="12" t="s">
        <v>50</v>
      </c>
      <c r="F554" s="12" t="s">
        <v>92</v>
      </c>
      <c r="G554" s="12" t="s">
        <v>95</v>
      </c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5.75" customHeight="1" x14ac:dyDescent="0.25">
      <c r="A555" s="9">
        <v>1261</v>
      </c>
      <c r="B555" s="10" t="s">
        <v>628</v>
      </c>
      <c r="C555" s="12">
        <v>8</v>
      </c>
      <c r="D555" s="12" t="s">
        <v>76</v>
      </c>
      <c r="E555" s="12" t="s">
        <v>50</v>
      </c>
      <c r="F555" s="12" t="s">
        <v>92</v>
      </c>
      <c r="G555" s="12" t="s">
        <v>95</v>
      </c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5.75" customHeight="1" x14ac:dyDescent="0.25">
      <c r="A556" s="9">
        <v>1262</v>
      </c>
      <c r="B556" s="10" t="s">
        <v>629</v>
      </c>
      <c r="C556" s="12">
        <v>5</v>
      </c>
      <c r="D556" s="12" t="s">
        <v>76</v>
      </c>
      <c r="E556" s="12" t="s">
        <v>50</v>
      </c>
      <c r="F556" s="12" t="s">
        <v>86</v>
      </c>
      <c r="G556" s="12" t="s">
        <v>90</v>
      </c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5.75" customHeight="1" x14ac:dyDescent="0.25">
      <c r="A557" s="9">
        <v>1263</v>
      </c>
      <c r="B557" s="10" t="s">
        <v>630</v>
      </c>
      <c r="C557" s="12">
        <v>5</v>
      </c>
      <c r="D557" s="12" t="s">
        <v>76</v>
      </c>
      <c r="E557" s="12" t="s">
        <v>11</v>
      </c>
      <c r="F557" s="12" t="s">
        <v>86</v>
      </c>
      <c r="G557" s="12" t="s">
        <v>87</v>
      </c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5.75" customHeight="1" x14ac:dyDescent="0.25">
      <c r="A558" s="9">
        <v>1264</v>
      </c>
      <c r="B558" s="10" t="s">
        <v>631</v>
      </c>
      <c r="C558" s="12">
        <v>2</v>
      </c>
      <c r="D558" s="12" t="s">
        <v>76</v>
      </c>
      <c r="E558" s="12" t="s">
        <v>50</v>
      </c>
      <c r="F558" s="12" t="s">
        <v>12</v>
      </c>
      <c r="G558" s="12" t="s">
        <v>51</v>
      </c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5.75" customHeight="1" x14ac:dyDescent="0.25">
      <c r="A559" s="9">
        <v>1265</v>
      </c>
      <c r="B559" s="10" t="s">
        <v>632</v>
      </c>
      <c r="C559" s="12">
        <v>8</v>
      </c>
      <c r="D559" s="12" t="s">
        <v>76</v>
      </c>
      <c r="E559" s="12" t="s">
        <v>11</v>
      </c>
      <c r="F559" s="12" t="s">
        <v>92</v>
      </c>
      <c r="G559" s="12" t="s">
        <v>93</v>
      </c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5.75" customHeight="1" x14ac:dyDescent="0.25">
      <c r="A560" s="9">
        <v>1266</v>
      </c>
      <c r="B560" s="10" t="s">
        <v>633</v>
      </c>
      <c r="C560" s="12">
        <v>7</v>
      </c>
      <c r="D560" s="12" t="s">
        <v>76</v>
      </c>
      <c r="E560" s="12" t="s">
        <v>11</v>
      </c>
      <c r="F560" s="12" t="s">
        <v>92</v>
      </c>
      <c r="G560" s="12" t="s">
        <v>93</v>
      </c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5.75" customHeight="1" x14ac:dyDescent="0.25">
      <c r="A561" s="9">
        <v>1267</v>
      </c>
      <c r="B561" s="10" t="s">
        <v>634</v>
      </c>
      <c r="C561" s="12">
        <v>8</v>
      </c>
      <c r="D561" s="12" t="s">
        <v>76</v>
      </c>
      <c r="E561" s="12" t="s">
        <v>50</v>
      </c>
      <c r="F561" s="12" t="s">
        <v>92</v>
      </c>
      <c r="G561" s="12" t="s">
        <v>95</v>
      </c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5.75" customHeight="1" x14ac:dyDescent="0.25">
      <c r="A562" s="9">
        <v>1268</v>
      </c>
      <c r="B562" s="10" t="s">
        <v>635</v>
      </c>
      <c r="C562" s="12">
        <v>8</v>
      </c>
      <c r="D562" s="12" t="s">
        <v>76</v>
      </c>
      <c r="E562" s="12" t="s">
        <v>11</v>
      </c>
      <c r="F562" s="12" t="s">
        <v>92</v>
      </c>
      <c r="G562" s="12" t="s">
        <v>93</v>
      </c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5.75" customHeight="1" x14ac:dyDescent="0.25">
      <c r="A563" s="9">
        <v>1269</v>
      </c>
      <c r="B563" s="10" t="s">
        <v>636</v>
      </c>
      <c r="C563" s="12">
        <v>7</v>
      </c>
      <c r="D563" s="12" t="s">
        <v>76</v>
      </c>
      <c r="E563" s="12" t="s">
        <v>11</v>
      </c>
      <c r="F563" s="12" t="s">
        <v>92</v>
      </c>
      <c r="G563" s="12" t="s">
        <v>93</v>
      </c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5.75" customHeight="1" x14ac:dyDescent="0.25">
      <c r="A564" s="9">
        <v>1270</v>
      </c>
      <c r="B564" s="10" t="s">
        <v>637</v>
      </c>
      <c r="C564" s="12">
        <v>4</v>
      </c>
      <c r="D564" s="12" t="s">
        <v>76</v>
      </c>
      <c r="E564" s="12" t="s">
        <v>50</v>
      </c>
      <c r="F564" s="12" t="s">
        <v>12</v>
      </c>
      <c r="G564" s="12" t="s">
        <v>51</v>
      </c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5.75" customHeight="1" x14ac:dyDescent="0.25">
      <c r="A565" s="9">
        <v>1271</v>
      </c>
      <c r="B565" s="10" t="s">
        <v>638</v>
      </c>
      <c r="C565" s="12">
        <v>8</v>
      </c>
      <c r="D565" s="12" t="s">
        <v>76</v>
      </c>
      <c r="E565" s="12" t="s">
        <v>50</v>
      </c>
      <c r="F565" s="12" t="s">
        <v>92</v>
      </c>
      <c r="G565" s="12" t="s">
        <v>95</v>
      </c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5.75" customHeight="1" x14ac:dyDescent="0.25">
      <c r="A566" s="9">
        <v>1280</v>
      </c>
      <c r="B566" s="10" t="s">
        <v>639</v>
      </c>
      <c r="C566" s="12">
        <v>0</v>
      </c>
      <c r="D566" s="12" t="s">
        <v>30</v>
      </c>
      <c r="E566" s="12" t="s">
        <v>11</v>
      </c>
      <c r="F566" s="12" t="s">
        <v>12</v>
      </c>
      <c r="G566" s="12" t="s">
        <v>412</v>
      </c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5.75" customHeight="1" x14ac:dyDescent="0.25">
      <c r="A567" s="9">
        <v>1281</v>
      </c>
      <c r="B567" s="10" t="s">
        <v>640</v>
      </c>
      <c r="C567" s="12">
        <v>1</v>
      </c>
      <c r="D567" s="12" t="s">
        <v>30</v>
      </c>
      <c r="E567" s="12" t="s">
        <v>11</v>
      </c>
      <c r="F567" s="12" t="s">
        <v>12</v>
      </c>
      <c r="G567" s="12" t="s">
        <v>412</v>
      </c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5.75" customHeight="1" x14ac:dyDescent="0.25">
      <c r="A568" s="9">
        <v>1282</v>
      </c>
      <c r="B568" s="10" t="s">
        <v>641</v>
      </c>
      <c r="C568" s="12">
        <v>2</v>
      </c>
      <c r="D568" s="12" t="s">
        <v>30</v>
      </c>
      <c r="E568" s="12" t="s">
        <v>11</v>
      </c>
      <c r="F568" s="12" t="s">
        <v>12</v>
      </c>
      <c r="G568" s="12" t="s">
        <v>412</v>
      </c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5.75" customHeight="1" x14ac:dyDescent="0.25">
      <c r="A569" s="9">
        <v>1283</v>
      </c>
      <c r="B569" s="10" t="s">
        <v>642</v>
      </c>
      <c r="C569" s="12">
        <v>2</v>
      </c>
      <c r="D569" s="12" t="s">
        <v>30</v>
      </c>
      <c r="E569" s="12" t="s">
        <v>11</v>
      </c>
      <c r="F569" s="12" t="s">
        <v>12</v>
      </c>
      <c r="G569" s="12" t="s">
        <v>412</v>
      </c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5.75" customHeight="1" x14ac:dyDescent="0.25">
      <c r="A570" s="9">
        <v>1284</v>
      </c>
      <c r="B570" s="10" t="s">
        <v>643</v>
      </c>
      <c r="C570" s="12">
        <v>2</v>
      </c>
      <c r="D570" s="12" t="s">
        <v>30</v>
      </c>
      <c r="E570" s="12" t="s">
        <v>11</v>
      </c>
      <c r="F570" s="12" t="s">
        <v>12</v>
      </c>
      <c r="G570" s="12" t="s">
        <v>412</v>
      </c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5.75" customHeight="1" x14ac:dyDescent="0.25">
      <c r="A571" s="9">
        <v>1285</v>
      </c>
      <c r="B571" s="10" t="s">
        <v>644</v>
      </c>
      <c r="C571" s="12">
        <v>2</v>
      </c>
      <c r="D571" s="12" t="s">
        <v>30</v>
      </c>
      <c r="E571" s="12" t="s">
        <v>11</v>
      </c>
      <c r="F571" s="12" t="s">
        <v>12</v>
      </c>
      <c r="G571" s="12" t="s">
        <v>412</v>
      </c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5.75" customHeight="1" x14ac:dyDescent="0.25">
      <c r="A572" s="9">
        <v>1286</v>
      </c>
      <c r="B572" s="10" t="s">
        <v>645</v>
      </c>
      <c r="C572" s="12">
        <v>2</v>
      </c>
      <c r="D572" s="12" t="s">
        <v>30</v>
      </c>
      <c r="E572" s="12" t="s">
        <v>11</v>
      </c>
      <c r="F572" s="12" t="s">
        <v>12</v>
      </c>
      <c r="G572" s="12" t="s">
        <v>412</v>
      </c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5.75" customHeight="1" x14ac:dyDescent="0.25">
      <c r="A573" s="9">
        <v>1287</v>
      </c>
      <c r="B573" s="10" t="s">
        <v>646</v>
      </c>
      <c r="C573" s="12">
        <v>2</v>
      </c>
      <c r="D573" s="12" t="s">
        <v>30</v>
      </c>
      <c r="E573" s="12" t="s">
        <v>50</v>
      </c>
      <c r="F573" s="12" t="s">
        <v>12</v>
      </c>
      <c r="G573" s="12" t="s">
        <v>415</v>
      </c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5.75" customHeight="1" x14ac:dyDescent="0.25">
      <c r="A574" s="9">
        <v>1288</v>
      </c>
      <c r="B574" s="10" t="s">
        <v>647</v>
      </c>
      <c r="C574" s="12">
        <v>2</v>
      </c>
      <c r="D574" s="12" t="s">
        <v>30</v>
      </c>
      <c r="E574" s="12" t="s">
        <v>50</v>
      </c>
      <c r="F574" s="12" t="s">
        <v>12</v>
      </c>
      <c r="G574" s="12" t="s">
        <v>415</v>
      </c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5.75" customHeight="1" x14ac:dyDescent="0.25">
      <c r="A575" s="9">
        <v>1289</v>
      </c>
      <c r="B575" s="10" t="s">
        <v>648</v>
      </c>
      <c r="C575" s="12">
        <v>2</v>
      </c>
      <c r="D575" s="12" t="s">
        <v>30</v>
      </c>
      <c r="E575" s="12" t="s">
        <v>50</v>
      </c>
      <c r="F575" s="12" t="s">
        <v>12</v>
      </c>
      <c r="G575" s="12" t="s">
        <v>415</v>
      </c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5.75" customHeight="1" x14ac:dyDescent="0.25">
      <c r="A576" s="9">
        <v>1290</v>
      </c>
      <c r="B576" s="10" t="s">
        <v>649</v>
      </c>
      <c r="C576" s="12">
        <v>2</v>
      </c>
      <c r="D576" s="12" t="s">
        <v>30</v>
      </c>
      <c r="E576" s="12" t="s">
        <v>50</v>
      </c>
      <c r="F576" s="12" t="s">
        <v>12</v>
      </c>
      <c r="G576" s="12" t="s">
        <v>415</v>
      </c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5.75" customHeight="1" x14ac:dyDescent="0.25">
      <c r="A577" s="9">
        <v>1291</v>
      </c>
      <c r="B577" s="10" t="s">
        <v>650</v>
      </c>
      <c r="C577" s="12">
        <v>3</v>
      </c>
      <c r="D577" s="12" t="s">
        <v>30</v>
      </c>
      <c r="E577" s="12" t="s">
        <v>50</v>
      </c>
      <c r="F577" s="12" t="s">
        <v>12</v>
      </c>
      <c r="G577" s="12" t="s">
        <v>415</v>
      </c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5.75" customHeight="1" x14ac:dyDescent="0.25">
      <c r="A578" s="9">
        <v>1292</v>
      </c>
      <c r="B578" s="10" t="s">
        <v>651</v>
      </c>
      <c r="C578" s="12">
        <v>3</v>
      </c>
      <c r="D578" s="12" t="s">
        <v>30</v>
      </c>
      <c r="E578" s="12" t="s">
        <v>50</v>
      </c>
      <c r="F578" s="12" t="s">
        <v>12</v>
      </c>
      <c r="G578" s="12" t="s">
        <v>415</v>
      </c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5.75" customHeight="1" x14ac:dyDescent="0.25">
      <c r="A579" s="9">
        <v>1293</v>
      </c>
      <c r="B579" s="10" t="s">
        <v>652</v>
      </c>
      <c r="C579" s="12">
        <v>3</v>
      </c>
      <c r="D579" s="12" t="s">
        <v>30</v>
      </c>
      <c r="E579" s="12" t="s">
        <v>50</v>
      </c>
      <c r="F579" s="12" t="s">
        <v>12</v>
      </c>
      <c r="G579" s="12" t="s">
        <v>415</v>
      </c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5.75" customHeight="1" x14ac:dyDescent="0.25">
      <c r="A580" s="9">
        <v>1294</v>
      </c>
      <c r="B580" s="10" t="s">
        <v>653</v>
      </c>
      <c r="C580" s="12">
        <v>3</v>
      </c>
      <c r="D580" s="12" t="s">
        <v>30</v>
      </c>
      <c r="E580" s="12" t="s">
        <v>50</v>
      </c>
      <c r="F580" s="12" t="s">
        <v>12</v>
      </c>
      <c r="G580" s="12" t="s">
        <v>415</v>
      </c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5.75" customHeight="1" x14ac:dyDescent="0.25">
      <c r="A581" s="9">
        <v>1295</v>
      </c>
      <c r="B581" s="10" t="s">
        <v>654</v>
      </c>
      <c r="C581" s="12">
        <v>4</v>
      </c>
      <c r="D581" s="12" t="s">
        <v>30</v>
      </c>
      <c r="E581" s="12" t="s">
        <v>11</v>
      </c>
      <c r="F581" s="12" t="s">
        <v>12</v>
      </c>
      <c r="G581" s="12" t="s">
        <v>412</v>
      </c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5.75" customHeight="1" x14ac:dyDescent="0.25">
      <c r="A582" s="9">
        <v>1296</v>
      </c>
      <c r="B582" s="10" t="s">
        <v>655</v>
      </c>
      <c r="C582" s="12">
        <v>4</v>
      </c>
      <c r="D582" s="12" t="s">
        <v>30</v>
      </c>
      <c r="E582" s="12" t="s">
        <v>50</v>
      </c>
      <c r="F582" s="12" t="s">
        <v>12</v>
      </c>
      <c r="G582" s="12" t="s">
        <v>415</v>
      </c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5.75" customHeight="1" x14ac:dyDescent="0.25">
      <c r="A583" s="9">
        <v>1297</v>
      </c>
      <c r="B583" s="10" t="s">
        <v>656</v>
      </c>
      <c r="C583" s="12">
        <v>4</v>
      </c>
      <c r="D583" s="12" t="s">
        <v>30</v>
      </c>
      <c r="E583" s="12" t="s">
        <v>50</v>
      </c>
      <c r="F583" s="12" t="s">
        <v>12</v>
      </c>
      <c r="G583" s="12" t="s">
        <v>415</v>
      </c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5.75" customHeight="1" x14ac:dyDescent="0.25">
      <c r="A584" s="9">
        <v>1298</v>
      </c>
      <c r="B584" s="10" t="s">
        <v>657</v>
      </c>
      <c r="C584" s="12">
        <v>4</v>
      </c>
      <c r="D584" s="12" t="s">
        <v>30</v>
      </c>
      <c r="E584" s="12" t="s">
        <v>50</v>
      </c>
      <c r="F584" s="12" t="s">
        <v>12</v>
      </c>
      <c r="G584" s="12" t="s">
        <v>415</v>
      </c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5.75" customHeight="1" x14ac:dyDescent="0.25">
      <c r="A585" s="9">
        <v>1299</v>
      </c>
      <c r="B585" s="10" t="s">
        <v>658</v>
      </c>
      <c r="C585" s="12">
        <v>5</v>
      </c>
      <c r="D585" s="12" t="s">
        <v>30</v>
      </c>
      <c r="E585" s="12" t="s">
        <v>11</v>
      </c>
      <c r="F585" s="12" t="s">
        <v>86</v>
      </c>
      <c r="G585" s="12" t="s">
        <v>87</v>
      </c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5.75" customHeight="1" x14ac:dyDescent="0.25">
      <c r="A586" s="9">
        <v>1300</v>
      </c>
      <c r="B586" s="10" t="s">
        <v>659</v>
      </c>
      <c r="C586" s="12">
        <v>5</v>
      </c>
      <c r="D586" s="12" t="s">
        <v>30</v>
      </c>
      <c r="E586" s="12" t="s">
        <v>50</v>
      </c>
      <c r="F586" s="12" t="s">
        <v>86</v>
      </c>
      <c r="G586" s="12" t="s">
        <v>90</v>
      </c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5.75" customHeight="1" x14ac:dyDescent="0.25">
      <c r="A587" s="9">
        <v>1301</v>
      </c>
      <c r="B587" s="10" t="s">
        <v>660</v>
      </c>
      <c r="C587" s="12">
        <v>5</v>
      </c>
      <c r="D587" s="12" t="s">
        <v>30</v>
      </c>
      <c r="E587" s="12" t="s">
        <v>50</v>
      </c>
      <c r="F587" s="12" t="s">
        <v>86</v>
      </c>
      <c r="G587" s="12" t="s">
        <v>90</v>
      </c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5.75" customHeight="1" x14ac:dyDescent="0.25">
      <c r="A588" s="9">
        <v>1302</v>
      </c>
      <c r="B588" s="10" t="s">
        <v>661</v>
      </c>
      <c r="C588" s="12">
        <v>6</v>
      </c>
      <c r="D588" s="12" t="s">
        <v>30</v>
      </c>
      <c r="E588" s="12" t="s">
        <v>11</v>
      </c>
      <c r="F588" s="12" t="s">
        <v>86</v>
      </c>
      <c r="G588" s="12" t="s">
        <v>87</v>
      </c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5.75" customHeight="1" x14ac:dyDescent="0.25">
      <c r="A589" s="9">
        <v>1303</v>
      </c>
      <c r="B589" s="10" t="s">
        <v>662</v>
      </c>
      <c r="C589" s="12">
        <v>6</v>
      </c>
      <c r="D589" s="12" t="s">
        <v>30</v>
      </c>
      <c r="E589" s="12" t="s">
        <v>11</v>
      </c>
      <c r="F589" s="12" t="s">
        <v>86</v>
      </c>
      <c r="G589" s="12" t="s">
        <v>87</v>
      </c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5.75" customHeight="1" x14ac:dyDescent="0.25">
      <c r="A590" s="9">
        <v>1304</v>
      </c>
      <c r="B590" s="10" t="s">
        <v>663</v>
      </c>
      <c r="C590" s="12">
        <v>6</v>
      </c>
      <c r="D590" s="12" t="s">
        <v>30</v>
      </c>
      <c r="E590" s="12" t="s">
        <v>11</v>
      </c>
      <c r="F590" s="12" t="s">
        <v>86</v>
      </c>
      <c r="G590" s="12" t="s">
        <v>87</v>
      </c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5.75" customHeight="1" x14ac:dyDescent="0.25">
      <c r="A591" s="9">
        <v>1305</v>
      </c>
      <c r="B591" s="10" t="s">
        <v>664</v>
      </c>
      <c r="C591" s="12">
        <v>6</v>
      </c>
      <c r="D591" s="12" t="s">
        <v>30</v>
      </c>
      <c r="E591" s="12" t="s">
        <v>11</v>
      </c>
      <c r="F591" s="12" t="s">
        <v>86</v>
      </c>
      <c r="G591" s="12" t="s">
        <v>87</v>
      </c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5.75" customHeight="1" x14ac:dyDescent="0.25">
      <c r="A592" s="9">
        <v>1306</v>
      </c>
      <c r="B592" s="10" t="s">
        <v>665</v>
      </c>
      <c r="C592" s="12">
        <v>6</v>
      </c>
      <c r="D592" s="12" t="s">
        <v>30</v>
      </c>
      <c r="E592" s="12" t="s">
        <v>11</v>
      </c>
      <c r="F592" s="12" t="s">
        <v>86</v>
      </c>
      <c r="G592" s="12" t="s">
        <v>87</v>
      </c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5.75" customHeight="1" x14ac:dyDescent="0.25">
      <c r="A593" s="9">
        <v>1307</v>
      </c>
      <c r="B593" s="10" t="s">
        <v>666</v>
      </c>
      <c r="C593" s="12">
        <v>8</v>
      </c>
      <c r="D593" s="12" t="s">
        <v>30</v>
      </c>
      <c r="E593" s="12" t="s">
        <v>50</v>
      </c>
      <c r="F593" s="12" t="s">
        <v>92</v>
      </c>
      <c r="G593" s="12" t="s">
        <v>95</v>
      </c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5.75" customHeight="1" x14ac:dyDescent="0.25">
      <c r="A594" s="9">
        <v>1308</v>
      </c>
      <c r="B594" s="10" t="s">
        <v>667</v>
      </c>
      <c r="C594" s="12">
        <v>7</v>
      </c>
      <c r="D594" s="12" t="s">
        <v>30</v>
      </c>
      <c r="E594" s="12" t="s">
        <v>11</v>
      </c>
      <c r="F594" s="12" t="s">
        <v>92</v>
      </c>
      <c r="G594" s="12" t="s">
        <v>392</v>
      </c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5.75" customHeight="1" x14ac:dyDescent="0.25">
      <c r="A595" s="9">
        <v>1309</v>
      </c>
      <c r="B595" s="10" t="s">
        <v>668</v>
      </c>
      <c r="C595" s="12">
        <v>7</v>
      </c>
      <c r="D595" s="12" t="s">
        <v>30</v>
      </c>
      <c r="E595" s="12" t="s">
        <v>11</v>
      </c>
      <c r="F595" s="12" t="s">
        <v>92</v>
      </c>
      <c r="G595" s="12" t="s">
        <v>392</v>
      </c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5.75" customHeight="1" x14ac:dyDescent="0.25">
      <c r="A596" s="9">
        <v>1310</v>
      </c>
      <c r="B596" s="10" t="s">
        <v>669</v>
      </c>
      <c r="C596" s="12">
        <v>7</v>
      </c>
      <c r="D596" s="12" t="s">
        <v>30</v>
      </c>
      <c r="E596" s="12" t="s">
        <v>11</v>
      </c>
      <c r="F596" s="12" t="s">
        <v>92</v>
      </c>
      <c r="G596" s="12" t="s">
        <v>392</v>
      </c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5.75" customHeight="1" x14ac:dyDescent="0.25">
      <c r="A597" s="9">
        <v>1311</v>
      </c>
      <c r="B597" s="10" t="s">
        <v>670</v>
      </c>
      <c r="C597" s="12">
        <v>8</v>
      </c>
      <c r="D597" s="12" t="s">
        <v>30</v>
      </c>
      <c r="E597" s="12" t="s">
        <v>50</v>
      </c>
      <c r="F597" s="12" t="s">
        <v>92</v>
      </c>
      <c r="G597" s="12" t="s">
        <v>95</v>
      </c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5.75" customHeight="1" x14ac:dyDescent="0.25">
      <c r="A598" s="9">
        <v>1312</v>
      </c>
      <c r="B598" s="10" t="s">
        <v>671</v>
      </c>
      <c r="C598" s="12">
        <v>8</v>
      </c>
      <c r="D598" s="12" t="s">
        <v>30</v>
      </c>
      <c r="E598" s="12" t="s">
        <v>50</v>
      </c>
      <c r="F598" s="12" t="s">
        <v>92</v>
      </c>
      <c r="G598" s="12" t="s">
        <v>95</v>
      </c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5.75" customHeight="1" x14ac:dyDescent="0.25">
      <c r="A599" s="9">
        <v>1313</v>
      </c>
      <c r="B599" s="10" t="s">
        <v>672</v>
      </c>
      <c r="C599" s="12">
        <v>8</v>
      </c>
      <c r="D599" s="12" t="s">
        <v>30</v>
      </c>
      <c r="E599" s="12" t="s">
        <v>50</v>
      </c>
      <c r="F599" s="12" t="s">
        <v>92</v>
      </c>
      <c r="G599" s="12" t="s">
        <v>95</v>
      </c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5.75" customHeight="1" x14ac:dyDescent="0.25">
      <c r="A600" s="9">
        <v>1314</v>
      </c>
      <c r="B600" s="10" t="s">
        <v>673</v>
      </c>
      <c r="C600" s="12">
        <v>8</v>
      </c>
      <c r="D600" s="12" t="s">
        <v>30</v>
      </c>
      <c r="E600" s="12" t="s">
        <v>50</v>
      </c>
      <c r="F600" s="12" t="s">
        <v>92</v>
      </c>
      <c r="G600" s="12" t="s">
        <v>95</v>
      </c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5.75" customHeight="1" x14ac:dyDescent="0.25">
      <c r="A601" s="9">
        <v>1315</v>
      </c>
      <c r="B601" s="10" t="s">
        <v>674</v>
      </c>
      <c r="C601" s="12">
        <v>8</v>
      </c>
      <c r="D601" s="12" t="s">
        <v>30</v>
      </c>
      <c r="E601" s="12" t="s">
        <v>50</v>
      </c>
      <c r="F601" s="12" t="s">
        <v>92</v>
      </c>
      <c r="G601" s="12" t="s">
        <v>95</v>
      </c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5.75" customHeight="1" x14ac:dyDescent="0.25">
      <c r="A602" s="9">
        <v>1316</v>
      </c>
      <c r="B602" s="10" t="s">
        <v>675</v>
      </c>
      <c r="C602" s="12">
        <v>8</v>
      </c>
      <c r="D602" s="12" t="s">
        <v>30</v>
      </c>
      <c r="E602" s="12" t="s">
        <v>50</v>
      </c>
      <c r="F602" s="12" t="s">
        <v>92</v>
      </c>
      <c r="G602" s="12" t="s">
        <v>95</v>
      </c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5.75" customHeight="1" x14ac:dyDescent="0.25">
      <c r="A603" s="9">
        <v>1317</v>
      </c>
      <c r="B603" s="10" t="s">
        <v>676</v>
      </c>
      <c r="C603" s="12">
        <v>8</v>
      </c>
      <c r="D603" s="12" t="s">
        <v>30</v>
      </c>
      <c r="E603" s="12" t="s">
        <v>50</v>
      </c>
      <c r="F603" s="12" t="s">
        <v>92</v>
      </c>
      <c r="G603" s="12" t="s">
        <v>95</v>
      </c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5.75" customHeight="1" x14ac:dyDescent="0.25">
      <c r="A604" s="9">
        <v>1318</v>
      </c>
      <c r="B604" s="10" t="s">
        <v>677</v>
      </c>
      <c r="C604" s="12">
        <v>8</v>
      </c>
      <c r="D604" s="12" t="s">
        <v>30</v>
      </c>
      <c r="E604" s="12" t="s">
        <v>50</v>
      </c>
      <c r="F604" s="12" t="s">
        <v>92</v>
      </c>
      <c r="G604" s="12" t="s">
        <v>95</v>
      </c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5.75" customHeight="1" x14ac:dyDescent="0.25">
      <c r="A605" s="9">
        <v>1319</v>
      </c>
      <c r="B605" s="10" t="s">
        <v>678</v>
      </c>
      <c r="C605" s="12">
        <v>8</v>
      </c>
      <c r="D605" s="12" t="s">
        <v>30</v>
      </c>
      <c r="E605" s="12" t="s">
        <v>50</v>
      </c>
      <c r="F605" s="12" t="s">
        <v>92</v>
      </c>
      <c r="G605" s="12" t="s">
        <v>679</v>
      </c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5.75" customHeight="1" x14ac:dyDescent="0.25">
      <c r="A606" s="9">
        <v>1320</v>
      </c>
      <c r="B606" s="10" t="s">
        <v>680</v>
      </c>
      <c r="C606" s="12">
        <v>6</v>
      </c>
      <c r="D606" s="12" t="s">
        <v>30</v>
      </c>
      <c r="E606" s="12" t="s">
        <v>50</v>
      </c>
      <c r="F606" s="12" t="s">
        <v>86</v>
      </c>
      <c r="G606" s="12" t="s">
        <v>90</v>
      </c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5.75" customHeight="1" x14ac:dyDescent="0.25">
      <c r="A607" s="9">
        <v>1330</v>
      </c>
      <c r="B607" s="10" t="s">
        <v>681</v>
      </c>
      <c r="C607" s="12">
        <v>5</v>
      </c>
      <c r="D607" s="12" t="s">
        <v>8</v>
      </c>
      <c r="E607" s="12" t="s">
        <v>11</v>
      </c>
      <c r="F607" s="12" t="s">
        <v>86</v>
      </c>
      <c r="G607" s="12" t="s">
        <v>87</v>
      </c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5.75" customHeight="1" x14ac:dyDescent="0.25">
      <c r="A608" s="9">
        <v>1331</v>
      </c>
      <c r="B608" s="10" t="s">
        <v>682</v>
      </c>
      <c r="C608" s="12">
        <v>3</v>
      </c>
      <c r="D608" s="12" t="s">
        <v>8</v>
      </c>
      <c r="E608" s="12" t="s">
        <v>50</v>
      </c>
      <c r="F608" s="12" t="s">
        <v>12</v>
      </c>
      <c r="G608" s="12" t="s">
        <v>415</v>
      </c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5.75" customHeight="1" x14ac:dyDescent="0.25">
      <c r="A609" s="9">
        <v>1332</v>
      </c>
      <c r="B609" s="10" t="s">
        <v>683</v>
      </c>
      <c r="C609" s="12">
        <v>7</v>
      </c>
      <c r="D609" s="12" t="s">
        <v>8</v>
      </c>
      <c r="E609" s="12" t="s">
        <v>11</v>
      </c>
      <c r="F609" s="12" t="s">
        <v>92</v>
      </c>
      <c r="G609" s="12" t="s">
        <v>392</v>
      </c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5.75" customHeight="1" x14ac:dyDescent="0.25">
      <c r="A610" s="9">
        <v>1333</v>
      </c>
      <c r="B610" s="10" t="s">
        <v>684</v>
      </c>
      <c r="C610" s="12">
        <v>5</v>
      </c>
      <c r="D610" s="12" t="s">
        <v>8</v>
      </c>
      <c r="E610" s="12" t="s">
        <v>50</v>
      </c>
      <c r="F610" s="12" t="s">
        <v>86</v>
      </c>
      <c r="G610" s="12" t="s">
        <v>90</v>
      </c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5.75" customHeight="1" x14ac:dyDescent="0.25">
      <c r="A611" s="9">
        <v>1334</v>
      </c>
      <c r="B611" s="10" t="s">
        <v>685</v>
      </c>
      <c r="C611" s="12">
        <v>3</v>
      </c>
      <c r="D611" s="12" t="s">
        <v>8</v>
      </c>
      <c r="E611" s="12" t="s">
        <v>11</v>
      </c>
      <c r="F611" s="12" t="s">
        <v>12</v>
      </c>
      <c r="G611" s="12" t="s">
        <v>412</v>
      </c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5.75" customHeight="1" x14ac:dyDescent="0.25">
      <c r="A612" s="9">
        <v>1335</v>
      </c>
      <c r="B612" s="10" t="s">
        <v>686</v>
      </c>
      <c r="C612" s="12">
        <v>2</v>
      </c>
      <c r="D612" s="12" t="s">
        <v>8</v>
      </c>
      <c r="E612" s="12" t="s">
        <v>11</v>
      </c>
      <c r="F612" s="12" t="s">
        <v>12</v>
      </c>
      <c r="G612" s="12" t="s">
        <v>412</v>
      </c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5.75" customHeight="1" x14ac:dyDescent="0.25">
      <c r="A613" s="9">
        <v>1336</v>
      </c>
      <c r="B613" s="10" t="s">
        <v>687</v>
      </c>
      <c r="C613" s="12">
        <v>6</v>
      </c>
      <c r="D613" s="12" t="s">
        <v>8</v>
      </c>
      <c r="E613" s="12" t="s">
        <v>11</v>
      </c>
      <c r="F613" s="12" t="s">
        <v>86</v>
      </c>
      <c r="G613" s="12" t="s">
        <v>87</v>
      </c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5.75" customHeight="1" x14ac:dyDescent="0.25">
      <c r="A614" s="9">
        <v>1337</v>
      </c>
      <c r="B614" s="10" t="s">
        <v>688</v>
      </c>
      <c r="C614" s="12">
        <v>2</v>
      </c>
      <c r="D614" s="12" t="s">
        <v>8</v>
      </c>
      <c r="E614" s="12" t="s">
        <v>11</v>
      </c>
      <c r="F614" s="12" t="s">
        <v>12</v>
      </c>
      <c r="G614" s="12" t="s">
        <v>412</v>
      </c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5.75" customHeight="1" x14ac:dyDescent="0.25">
      <c r="A615" s="9">
        <v>1338</v>
      </c>
      <c r="B615" s="10" t="s">
        <v>689</v>
      </c>
      <c r="C615" s="12">
        <v>6</v>
      </c>
      <c r="D615" s="12" t="s">
        <v>8</v>
      </c>
      <c r="E615" s="12" t="s">
        <v>11</v>
      </c>
      <c r="F615" s="12" t="s">
        <v>86</v>
      </c>
      <c r="G615" s="12" t="s">
        <v>87</v>
      </c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5.75" customHeight="1" x14ac:dyDescent="0.25">
      <c r="A616" s="9">
        <v>1339</v>
      </c>
      <c r="B616" s="10" t="s">
        <v>690</v>
      </c>
      <c r="C616" s="12">
        <v>4</v>
      </c>
      <c r="D616" s="12" t="s">
        <v>8</v>
      </c>
      <c r="E616" s="12" t="s">
        <v>11</v>
      </c>
      <c r="F616" s="12" t="s">
        <v>12</v>
      </c>
      <c r="G616" s="12" t="s">
        <v>412</v>
      </c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5.75" customHeight="1" x14ac:dyDescent="0.25">
      <c r="A617" s="9">
        <v>1340</v>
      </c>
      <c r="B617" s="10" t="s">
        <v>691</v>
      </c>
      <c r="C617" s="12">
        <v>5</v>
      </c>
      <c r="D617" s="12" t="s">
        <v>8</v>
      </c>
      <c r="E617" s="12" t="s">
        <v>50</v>
      </c>
      <c r="F617" s="12" t="s">
        <v>86</v>
      </c>
      <c r="G617" s="12" t="s">
        <v>90</v>
      </c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5.75" customHeight="1" x14ac:dyDescent="0.25">
      <c r="A618" s="9">
        <v>1341</v>
      </c>
      <c r="B618" s="10" t="s">
        <v>692</v>
      </c>
      <c r="C618" s="12">
        <v>4</v>
      </c>
      <c r="D618" s="12" t="s">
        <v>8</v>
      </c>
      <c r="E618" s="12" t="s">
        <v>50</v>
      </c>
      <c r="F618" s="12" t="s">
        <v>12</v>
      </c>
      <c r="G618" s="12" t="s">
        <v>415</v>
      </c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5.75" customHeight="1" x14ac:dyDescent="0.25">
      <c r="A619" s="9">
        <v>1342</v>
      </c>
      <c r="B619" s="10" t="s">
        <v>693</v>
      </c>
      <c r="C619" s="12">
        <v>6</v>
      </c>
      <c r="D619" s="12" t="s">
        <v>8</v>
      </c>
      <c r="E619" s="12" t="s">
        <v>50</v>
      </c>
      <c r="F619" s="12" t="s">
        <v>86</v>
      </c>
      <c r="G619" s="12" t="s">
        <v>90</v>
      </c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5.75" customHeight="1" x14ac:dyDescent="0.25">
      <c r="A620" s="9">
        <v>1343</v>
      </c>
      <c r="B620" s="10" t="s">
        <v>694</v>
      </c>
      <c r="C620" s="12">
        <v>8</v>
      </c>
      <c r="D620" s="12" t="s">
        <v>8</v>
      </c>
      <c r="E620" s="12" t="s">
        <v>50</v>
      </c>
      <c r="F620" s="12" t="s">
        <v>92</v>
      </c>
      <c r="G620" s="12" t="s">
        <v>95</v>
      </c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5.75" customHeight="1" x14ac:dyDescent="0.25">
      <c r="A621" s="9">
        <v>1344</v>
      </c>
      <c r="B621" s="10" t="s">
        <v>695</v>
      </c>
      <c r="C621" s="12">
        <v>4</v>
      </c>
      <c r="D621" s="12" t="s">
        <v>8</v>
      </c>
      <c r="E621" s="12" t="s">
        <v>50</v>
      </c>
      <c r="F621" s="12" t="s">
        <v>12</v>
      </c>
      <c r="G621" s="12" t="s">
        <v>415</v>
      </c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5.75" customHeight="1" x14ac:dyDescent="0.25">
      <c r="A622" s="9">
        <v>1345</v>
      </c>
      <c r="B622" s="10" t="s">
        <v>696</v>
      </c>
      <c r="C622" s="12">
        <v>2</v>
      </c>
      <c r="D622" s="12" t="s">
        <v>8</v>
      </c>
      <c r="E622" s="12" t="s">
        <v>50</v>
      </c>
      <c r="F622" s="12" t="s">
        <v>12</v>
      </c>
      <c r="G622" s="12" t="s">
        <v>415</v>
      </c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5.75" customHeight="1" x14ac:dyDescent="0.25">
      <c r="A623" s="9">
        <v>1346</v>
      </c>
      <c r="B623" s="10" t="s">
        <v>697</v>
      </c>
      <c r="C623" s="12">
        <v>7</v>
      </c>
      <c r="D623" s="12" t="s">
        <v>8</v>
      </c>
      <c r="E623" s="12" t="s">
        <v>11</v>
      </c>
      <c r="F623" s="12" t="s">
        <v>92</v>
      </c>
      <c r="G623" s="12" t="s">
        <v>392</v>
      </c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5.75" customHeight="1" x14ac:dyDescent="0.25">
      <c r="A624" s="9">
        <v>1347</v>
      </c>
      <c r="B624" s="10" t="s">
        <v>698</v>
      </c>
      <c r="C624" s="12">
        <v>5</v>
      </c>
      <c r="D624" s="12" t="s">
        <v>8</v>
      </c>
      <c r="E624" s="12" t="s">
        <v>11</v>
      </c>
      <c r="F624" s="12" t="s">
        <v>86</v>
      </c>
      <c r="G624" s="12" t="s">
        <v>87</v>
      </c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5.75" customHeight="1" x14ac:dyDescent="0.25">
      <c r="A625" s="9">
        <v>1348</v>
      </c>
      <c r="B625" s="10" t="s">
        <v>699</v>
      </c>
      <c r="C625" s="12">
        <v>4</v>
      </c>
      <c r="D625" s="12" t="s">
        <v>8</v>
      </c>
      <c r="E625" s="12" t="s">
        <v>50</v>
      </c>
      <c r="F625" s="12" t="s">
        <v>12</v>
      </c>
      <c r="G625" s="12" t="s">
        <v>415</v>
      </c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5.75" customHeight="1" x14ac:dyDescent="0.25">
      <c r="A626" s="9">
        <v>1349</v>
      </c>
      <c r="B626" s="10" t="s">
        <v>700</v>
      </c>
      <c r="C626" s="12">
        <v>3</v>
      </c>
      <c r="D626" s="12" t="s">
        <v>8</v>
      </c>
      <c r="E626" s="12" t="s">
        <v>11</v>
      </c>
      <c r="F626" s="12" t="s">
        <v>12</v>
      </c>
      <c r="G626" s="12" t="s">
        <v>412</v>
      </c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5.75" customHeight="1" x14ac:dyDescent="0.25">
      <c r="A627" s="9">
        <v>1350</v>
      </c>
      <c r="B627" s="10" t="s">
        <v>701</v>
      </c>
      <c r="C627" s="12">
        <v>7</v>
      </c>
      <c r="D627" s="12" t="s">
        <v>8</v>
      </c>
      <c r="E627" s="12" t="s">
        <v>50</v>
      </c>
      <c r="F627" s="12" t="s">
        <v>92</v>
      </c>
      <c r="G627" s="12" t="s">
        <v>95</v>
      </c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5.75" customHeight="1" x14ac:dyDescent="0.25">
      <c r="A628" s="9">
        <v>1351</v>
      </c>
      <c r="B628" s="10" t="s">
        <v>702</v>
      </c>
      <c r="C628" s="12">
        <v>7</v>
      </c>
      <c r="D628" s="12" t="s">
        <v>8</v>
      </c>
      <c r="E628" s="12" t="s">
        <v>11</v>
      </c>
      <c r="F628" s="12" t="s">
        <v>92</v>
      </c>
      <c r="G628" s="12" t="s">
        <v>392</v>
      </c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5.75" customHeight="1" x14ac:dyDescent="0.25">
      <c r="A629" s="9">
        <v>1352</v>
      </c>
      <c r="B629" s="10" t="s">
        <v>703</v>
      </c>
      <c r="C629" s="12">
        <v>2</v>
      </c>
      <c r="D629" s="12" t="s">
        <v>8</v>
      </c>
      <c r="E629" s="12" t="s">
        <v>11</v>
      </c>
      <c r="F629" s="12" t="s">
        <v>12</v>
      </c>
      <c r="G629" s="12" t="s">
        <v>412</v>
      </c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5.75" customHeight="1" x14ac:dyDescent="0.25">
      <c r="A630" s="9">
        <v>1353</v>
      </c>
      <c r="B630" s="10" t="s">
        <v>704</v>
      </c>
      <c r="C630" s="12">
        <v>7</v>
      </c>
      <c r="D630" s="12" t="s">
        <v>8</v>
      </c>
      <c r="E630" s="12" t="s">
        <v>11</v>
      </c>
      <c r="F630" s="12" t="s">
        <v>92</v>
      </c>
      <c r="G630" s="12" t="s">
        <v>392</v>
      </c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5.75" customHeight="1" x14ac:dyDescent="0.25">
      <c r="A631" s="9">
        <v>1354</v>
      </c>
      <c r="B631" s="10" t="s">
        <v>705</v>
      </c>
      <c r="C631" s="12">
        <v>2</v>
      </c>
      <c r="D631" s="12" t="s">
        <v>8</v>
      </c>
      <c r="E631" s="12" t="s">
        <v>11</v>
      </c>
      <c r="F631" s="12" t="s">
        <v>12</v>
      </c>
      <c r="G631" s="12" t="s">
        <v>412</v>
      </c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5.75" customHeight="1" x14ac:dyDescent="0.25">
      <c r="A632" s="9">
        <v>1355</v>
      </c>
      <c r="B632" s="10" t="s">
        <v>706</v>
      </c>
      <c r="C632" s="12">
        <v>5</v>
      </c>
      <c r="D632" s="12" t="s">
        <v>8</v>
      </c>
      <c r="E632" s="12" t="s">
        <v>50</v>
      </c>
      <c r="F632" s="12" t="s">
        <v>86</v>
      </c>
      <c r="G632" s="12" t="s">
        <v>90</v>
      </c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5.75" customHeight="1" x14ac:dyDescent="0.25">
      <c r="A633" s="9">
        <v>1356</v>
      </c>
      <c r="B633" s="10" t="s">
        <v>707</v>
      </c>
      <c r="C633" s="12">
        <v>8</v>
      </c>
      <c r="D633" s="12" t="s">
        <v>8</v>
      </c>
      <c r="E633" s="12" t="s">
        <v>11</v>
      </c>
      <c r="F633" s="12" t="s">
        <v>92</v>
      </c>
      <c r="G633" s="12" t="s">
        <v>392</v>
      </c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5.75" customHeight="1" x14ac:dyDescent="0.25">
      <c r="A634" s="9">
        <v>1357</v>
      </c>
      <c r="B634" s="10" t="s">
        <v>708</v>
      </c>
      <c r="C634" s="12">
        <v>7</v>
      </c>
      <c r="D634" s="12" t="s">
        <v>8</v>
      </c>
      <c r="E634" s="12" t="s">
        <v>50</v>
      </c>
      <c r="F634" s="12" t="s">
        <v>92</v>
      </c>
      <c r="G634" s="12" t="s">
        <v>95</v>
      </c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5.75" customHeight="1" x14ac:dyDescent="0.25">
      <c r="A635" s="9">
        <v>1358</v>
      </c>
      <c r="B635" s="10" t="s">
        <v>709</v>
      </c>
      <c r="C635" s="12">
        <v>6</v>
      </c>
      <c r="D635" s="12" t="s">
        <v>8</v>
      </c>
      <c r="E635" s="12" t="s">
        <v>11</v>
      </c>
      <c r="F635" s="12" t="s">
        <v>86</v>
      </c>
      <c r="G635" s="12" t="s">
        <v>87</v>
      </c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5.75" customHeight="1" x14ac:dyDescent="0.25">
      <c r="A636" s="9">
        <v>1359</v>
      </c>
      <c r="B636" s="10" t="s">
        <v>710</v>
      </c>
      <c r="C636" s="12">
        <v>1</v>
      </c>
      <c r="D636" s="12" t="s">
        <v>8</v>
      </c>
      <c r="E636" s="12" t="s">
        <v>11</v>
      </c>
      <c r="F636" s="12" t="s">
        <v>12</v>
      </c>
      <c r="G636" s="12" t="s">
        <v>412</v>
      </c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5.75" customHeight="1" x14ac:dyDescent="0.25">
      <c r="A637" s="9">
        <v>1360</v>
      </c>
      <c r="B637" s="10" t="s">
        <v>711</v>
      </c>
      <c r="C637" s="12">
        <v>8</v>
      </c>
      <c r="D637" s="12" t="s">
        <v>8</v>
      </c>
      <c r="E637" s="12" t="s">
        <v>50</v>
      </c>
      <c r="F637" s="12" t="s">
        <v>92</v>
      </c>
      <c r="G637" s="12" t="s">
        <v>95</v>
      </c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5.75" customHeight="1" x14ac:dyDescent="0.25">
      <c r="A638" s="9">
        <v>1361</v>
      </c>
      <c r="B638" s="10" t="s">
        <v>712</v>
      </c>
      <c r="C638" s="12">
        <v>3</v>
      </c>
      <c r="D638" s="12" t="s">
        <v>8</v>
      </c>
      <c r="E638" s="12" t="s">
        <v>11</v>
      </c>
      <c r="F638" s="12" t="s">
        <v>12</v>
      </c>
      <c r="G638" s="12" t="s">
        <v>412</v>
      </c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5.75" customHeight="1" x14ac:dyDescent="0.25">
      <c r="A639" s="9">
        <v>1362</v>
      </c>
      <c r="B639" s="10" t="s">
        <v>713</v>
      </c>
      <c r="C639" s="12">
        <v>1</v>
      </c>
      <c r="D639" s="12" t="s">
        <v>8</v>
      </c>
      <c r="E639" s="12" t="s">
        <v>50</v>
      </c>
      <c r="F639" s="12" t="s">
        <v>12</v>
      </c>
      <c r="G639" s="12" t="s">
        <v>415</v>
      </c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5.75" customHeight="1" x14ac:dyDescent="0.25">
      <c r="A640" s="9">
        <v>1363</v>
      </c>
      <c r="B640" s="10" t="s">
        <v>714</v>
      </c>
      <c r="C640" s="12">
        <v>6</v>
      </c>
      <c r="D640" s="12" t="s">
        <v>8</v>
      </c>
      <c r="E640" s="12" t="s">
        <v>11</v>
      </c>
      <c r="F640" s="12" t="s">
        <v>86</v>
      </c>
      <c r="G640" s="12" t="s">
        <v>87</v>
      </c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5.75" customHeight="1" x14ac:dyDescent="0.25">
      <c r="A641" s="9">
        <v>1364</v>
      </c>
      <c r="B641" s="10" t="s">
        <v>715</v>
      </c>
      <c r="C641" s="12">
        <v>2</v>
      </c>
      <c r="D641" s="12" t="s">
        <v>8</v>
      </c>
      <c r="E641" s="12" t="s">
        <v>50</v>
      </c>
      <c r="F641" s="12" t="s">
        <v>12</v>
      </c>
      <c r="G641" s="12" t="s">
        <v>415</v>
      </c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5.75" customHeight="1" x14ac:dyDescent="0.25">
      <c r="A642" s="9">
        <v>1365</v>
      </c>
      <c r="B642" s="10" t="s">
        <v>716</v>
      </c>
      <c r="C642" s="12">
        <v>8</v>
      </c>
      <c r="D642" s="12" t="s">
        <v>8</v>
      </c>
      <c r="E642" s="12" t="s">
        <v>50</v>
      </c>
      <c r="F642" s="12" t="s">
        <v>92</v>
      </c>
      <c r="G642" s="12" t="s">
        <v>95</v>
      </c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5.75" customHeight="1" x14ac:dyDescent="0.25">
      <c r="A643" s="9">
        <v>1366</v>
      </c>
      <c r="B643" s="10" t="s">
        <v>717</v>
      </c>
      <c r="C643" s="12">
        <v>4</v>
      </c>
      <c r="D643" s="12" t="s">
        <v>8</v>
      </c>
      <c r="E643" s="12" t="s">
        <v>11</v>
      </c>
      <c r="F643" s="12" t="s">
        <v>12</v>
      </c>
      <c r="G643" s="12" t="s">
        <v>412</v>
      </c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5.75" customHeight="1" x14ac:dyDescent="0.25">
      <c r="A644" s="9">
        <v>1367</v>
      </c>
      <c r="B644" s="10" t="s">
        <v>718</v>
      </c>
      <c r="C644" s="12">
        <v>4</v>
      </c>
      <c r="D644" s="12" t="s">
        <v>8</v>
      </c>
      <c r="E644" s="12" t="s">
        <v>50</v>
      </c>
      <c r="F644" s="12" t="s">
        <v>12</v>
      </c>
      <c r="G644" s="12" t="s">
        <v>415</v>
      </c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5.75" customHeight="1" x14ac:dyDescent="0.25">
      <c r="A645" s="9">
        <v>1368</v>
      </c>
      <c r="B645" s="10" t="s">
        <v>719</v>
      </c>
      <c r="C645" s="12">
        <v>6</v>
      </c>
      <c r="D645" s="12" t="s">
        <v>8</v>
      </c>
      <c r="E645" s="12" t="s">
        <v>50</v>
      </c>
      <c r="F645" s="12" t="s">
        <v>86</v>
      </c>
      <c r="G645" s="12" t="s">
        <v>90</v>
      </c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5.75" customHeight="1" x14ac:dyDescent="0.25">
      <c r="A646" s="9">
        <v>1369</v>
      </c>
      <c r="B646" s="10" t="s">
        <v>720</v>
      </c>
      <c r="C646" s="12">
        <v>5</v>
      </c>
      <c r="D646" s="12" t="s">
        <v>8</v>
      </c>
      <c r="E646" s="12" t="s">
        <v>50</v>
      </c>
      <c r="F646" s="12" t="s">
        <v>86</v>
      </c>
      <c r="G646" s="12" t="s">
        <v>90</v>
      </c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5.75" customHeight="1" x14ac:dyDescent="0.25">
      <c r="A647" s="9">
        <v>1370</v>
      </c>
      <c r="B647" s="10" t="s">
        <v>721</v>
      </c>
      <c r="C647" s="12">
        <v>7</v>
      </c>
      <c r="D647" s="12" t="s">
        <v>8</v>
      </c>
      <c r="E647" s="12" t="s">
        <v>11</v>
      </c>
      <c r="F647" s="12" t="s">
        <v>92</v>
      </c>
      <c r="G647" s="12" t="s">
        <v>392</v>
      </c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5.75" customHeight="1" x14ac:dyDescent="0.25">
      <c r="A648" s="9">
        <v>1371</v>
      </c>
      <c r="B648" s="10" t="s">
        <v>722</v>
      </c>
      <c r="C648" s="12">
        <v>3</v>
      </c>
      <c r="D648" s="12" t="s">
        <v>8</v>
      </c>
      <c r="E648" s="12" t="s">
        <v>50</v>
      </c>
      <c r="F648" s="12" t="s">
        <v>12</v>
      </c>
      <c r="G648" s="12" t="s">
        <v>415</v>
      </c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5.75" customHeight="1" x14ac:dyDescent="0.25">
      <c r="A649" s="9">
        <v>1372</v>
      </c>
      <c r="B649" s="10" t="s">
        <v>723</v>
      </c>
      <c r="C649" s="12">
        <v>5</v>
      </c>
      <c r="D649" s="12" t="s">
        <v>8</v>
      </c>
      <c r="E649" s="12" t="s">
        <v>11</v>
      </c>
      <c r="F649" s="12" t="s">
        <v>86</v>
      </c>
      <c r="G649" s="12" t="s">
        <v>87</v>
      </c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5.75" customHeight="1" x14ac:dyDescent="0.25">
      <c r="A650" s="9">
        <v>1373</v>
      </c>
      <c r="B650" s="10" t="s">
        <v>724</v>
      </c>
      <c r="C650" s="12">
        <v>7</v>
      </c>
      <c r="D650" s="12" t="s">
        <v>8</v>
      </c>
      <c r="E650" s="12" t="s">
        <v>11</v>
      </c>
      <c r="F650" s="12" t="s">
        <v>92</v>
      </c>
      <c r="G650" s="12" t="s">
        <v>392</v>
      </c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5.75" customHeight="1" x14ac:dyDescent="0.25">
      <c r="A651" s="9">
        <v>1374</v>
      </c>
      <c r="B651" s="10" t="s">
        <v>725</v>
      </c>
      <c r="C651" s="12">
        <v>4</v>
      </c>
      <c r="D651" s="12" t="s">
        <v>8</v>
      </c>
      <c r="E651" s="12" t="s">
        <v>11</v>
      </c>
      <c r="F651" s="12" t="s">
        <v>12</v>
      </c>
      <c r="G651" s="12" t="s">
        <v>412</v>
      </c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5.75" customHeight="1" x14ac:dyDescent="0.25">
      <c r="A652" s="9">
        <v>1375</v>
      </c>
      <c r="B652" s="10" t="s">
        <v>726</v>
      </c>
      <c r="C652" s="12">
        <v>2</v>
      </c>
      <c r="D652" s="12" t="s">
        <v>8</v>
      </c>
      <c r="E652" s="12" t="s">
        <v>11</v>
      </c>
      <c r="F652" s="12" t="s">
        <v>12</v>
      </c>
      <c r="G652" s="12" t="s">
        <v>412</v>
      </c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5.75" customHeight="1" x14ac:dyDescent="0.25">
      <c r="A653" s="9">
        <v>1376</v>
      </c>
      <c r="B653" s="10" t="s">
        <v>727</v>
      </c>
      <c r="C653" s="12">
        <v>3</v>
      </c>
      <c r="D653" s="12" t="s">
        <v>8</v>
      </c>
      <c r="E653" s="12" t="s">
        <v>50</v>
      </c>
      <c r="F653" s="12" t="s">
        <v>12</v>
      </c>
      <c r="G653" s="12" t="s">
        <v>415</v>
      </c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5.75" customHeight="1" x14ac:dyDescent="0.25">
      <c r="A654" s="9">
        <v>1377</v>
      </c>
      <c r="B654" s="10" t="s">
        <v>728</v>
      </c>
      <c r="C654" s="12">
        <v>1</v>
      </c>
      <c r="D654" s="12" t="s">
        <v>8</v>
      </c>
      <c r="E654" s="12" t="s">
        <v>11</v>
      </c>
      <c r="F654" s="12" t="s">
        <v>12</v>
      </c>
      <c r="G654" s="12" t="s">
        <v>412</v>
      </c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5.75" customHeight="1" x14ac:dyDescent="0.25">
      <c r="A655" s="9">
        <v>1378</v>
      </c>
      <c r="B655" s="10" t="s">
        <v>729</v>
      </c>
      <c r="C655" s="12">
        <v>6</v>
      </c>
      <c r="D655" s="12" t="s">
        <v>8</v>
      </c>
      <c r="E655" s="12" t="s">
        <v>11</v>
      </c>
      <c r="F655" s="12" t="s">
        <v>86</v>
      </c>
      <c r="G655" s="12" t="s">
        <v>87</v>
      </c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5.75" customHeight="1" x14ac:dyDescent="0.25">
      <c r="A656" s="9">
        <v>1379</v>
      </c>
      <c r="B656" s="10" t="s">
        <v>730</v>
      </c>
      <c r="C656" s="12">
        <v>8</v>
      </c>
      <c r="D656" s="12" t="s">
        <v>8</v>
      </c>
      <c r="E656" s="12" t="s">
        <v>11</v>
      </c>
      <c r="F656" s="12" t="s">
        <v>92</v>
      </c>
      <c r="G656" s="12" t="s">
        <v>392</v>
      </c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5.75" customHeight="1" x14ac:dyDescent="0.25">
      <c r="A657" s="9">
        <v>1380</v>
      </c>
      <c r="B657" s="10" t="s">
        <v>731</v>
      </c>
      <c r="C657" s="12">
        <v>6</v>
      </c>
      <c r="D657" s="12" t="s">
        <v>8</v>
      </c>
      <c r="E657" s="12" t="s">
        <v>50</v>
      </c>
      <c r="F657" s="12" t="s">
        <v>86</v>
      </c>
      <c r="G657" s="12" t="s">
        <v>90</v>
      </c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5.75" customHeight="1" x14ac:dyDescent="0.25">
      <c r="A658" s="9">
        <v>1381</v>
      </c>
      <c r="B658" s="10" t="s">
        <v>732</v>
      </c>
      <c r="C658" s="12">
        <v>5</v>
      </c>
      <c r="D658" s="12" t="s">
        <v>8</v>
      </c>
      <c r="E658" s="12" t="s">
        <v>11</v>
      </c>
      <c r="F658" s="12" t="s">
        <v>86</v>
      </c>
      <c r="G658" s="12" t="s">
        <v>87</v>
      </c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5.75" customHeight="1" x14ac:dyDescent="0.25">
      <c r="A659" s="9">
        <v>1382</v>
      </c>
      <c r="B659" s="10" t="s">
        <v>733</v>
      </c>
      <c r="C659" s="12">
        <v>2</v>
      </c>
      <c r="D659" s="12" t="s">
        <v>8</v>
      </c>
      <c r="E659" s="12" t="s">
        <v>11</v>
      </c>
      <c r="F659" s="12" t="s">
        <v>12</v>
      </c>
      <c r="G659" s="12" t="s">
        <v>412</v>
      </c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5.75" customHeight="1" x14ac:dyDescent="0.25">
      <c r="A660" s="9">
        <v>1383</v>
      </c>
      <c r="B660" s="10" t="s">
        <v>734</v>
      </c>
      <c r="C660" s="12">
        <v>2</v>
      </c>
      <c r="D660" s="12" t="s">
        <v>8</v>
      </c>
      <c r="E660" s="12" t="s">
        <v>11</v>
      </c>
      <c r="F660" s="12" t="s">
        <v>12</v>
      </c>
      <c r="G660" s="12" t="s">
        <v>412</v>
      </c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5.75" customHeight="1" x14ac:dyDescent="0.25">
      <c r="A661" s="9">
        <v>1384</v>
      </c>
      <c r="B661" s="10" t="s">
        <v>735</v>
      </c>
      <c r="C661" s="12">
        <v>6</v>
      </c>
      <c r="D661" s="12" t="s">
        <v>8</v>
      </c>
      <c r="E661" s="12" t="s">
        <v>50</v>
      </c>
      <c r="F661" s="12" t="s">
        <v>86</v>
      </c>
      <c r="G661" s="12" t="s">
        <v>90</v>
      </c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5.75" customHeight="1" x14ac:dyDescent="0.25">
      <c r="A662" s="9">
        <v>1385</v>
      </c>
      <c r="B662" s="10" t="s">
        <v>736</v>
      </c>
      <c r="C662" s="12">
        <v>4</v>
      </c>
      <c r="D662" s="12" t="s">
        <v>8</v>
      </c>
      <c r="E662" s="12" t="s">
        <v>11</v>
      </c>
      <c r="F662" s="12" t="s">
        <v>12</v>
      </c>
      <c r="G662" s="12" t="s">
        <v>412</v>
      </c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5.75" customHeight="1" x14ac:dyDescent="0.25">
      <c r="A663" s="9">
        <v>1386</v>
      </c>
      <c r="B663" s="10" t="s">
        <v>737</v>
      </c>
      <c r="C663" s="12">
        <v>7</v>
      </c>
      <c r="D663" s="12" t="s">
        <v>8</v>
      </c>
      <c r="E663" s="12" t="s">
        <v>11</v>
      </c>
      <c r="F663" s="12" t="s">
        <v>92</v>
      </c>
      <c r="G663" s="12" t="s">
        <v>392</v>
      </c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5.75" customHeight="1" x14ac:dyDescent="0.25">
      <c r="A664" s="9">
        <v>1387</v>
      </c>
      <c r="B664" s="10" t="s">
        <v>738</v>
      </c>
      <c r="C664" s="12">
        <v>7</v>
      </c>
      <c r="D664" s="12" t="s">
        <v>8</v>
      </c>
      <c r="E664" s="12" t="s">
        <v>50</v>
      </c>
      <c r="F664" s="12" t="s">
        <v>92</v>
      </c>
      <c r="G664" s="12" t="s">
        <v>95</v>
      </c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5.75" customHeight="1" x14ac:dyDescent="0.25">
      <c r="A665" s="9">
        <v>1388</v>
      </c>
      <c r="B665" s="10" t="s">
        <v>739</v>
      </c>
      <c r="C665" s="12">
        <v>5</v>
      </c>
      <c r="D665" s="12" t="s">
        <v>8</v>
      </c>
      <c r="E665" s="12" t="s">
        <v>11</v>
      </c>
      <c r="F665" s="12" t="s">
        <v>86</v>
      </c>
      <c r="G665" s="12" t="s">
        <v>87</v>
      </c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5.75" customHeight="1" x14ac:dyDescent="0.25">
      <c r="A666" s="9">
        <v>1389</v>
      </c>
      <c r="B666" s="10" t="s">
        <v>740</v>
      </c>
      <c r="C666" s="12">
        <v>0</v>
      </c>
      <c r="D666" s="12" t="s">
        <v>8</v>
      </c>
      <c r="E666" s="12" t="s">
        <v>50</v>
      </c>
      <c r="F666" s="12" t="s">
        <v>12</v>
      </c>
      <c r="G666" s="12" t="s">
        <v>415</v>
      </c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5.75" customHeight="1" x14ac:dyDescent="0.25">
      <c r="A667" s="9">
        <v>1400</v>
      </c>
      <c r="B667" s="10" t="s">
        <v>741</v>
      </c>
      <c r="C667" s="12">
        <v>4</v>
      </c>
      <c r="D667" s="12" t="s">
        <v>39</v>
      </c>
      <c r="E667" s="12" t="s">
        <v>11</v>
      </c>
      <c r="F667" s="12" t="s">
        <v>12</v>
      </c>
      <c r="G667" s="12" t="s">
        <v>412</v>
      </c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5.75" customHeight="1" x14ac:dyDescent="0.25">
      <c r="A668" s="9">
        <v>1401</v>
      </c>
      <c r="B668" s="10" t="s">
        <v>742</v>
      </c>
      <c r="C668" s="12">
        <v>4</v>
      </c>
      <c r="D668" s="12" t="s">
        <v>39</v>
      </c>
      <c r="E668" s="12" t="s">
        <v>11</v>
      </c>
      <c r="F668" s="12" t="s">
        <v>12</v>
      </c>
      <c r="G668" s="12" t="s">
        <v>412</v>
      </c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5.75" customHeight="1" x14ac:dyDescent="0.25">
      <c r="A669" s="9">
        <v>1402</v>
      </c>
      <c r="B669" s="10" t="s">
        <v>743</v>
      </c>
      <c r="C669" s="12">
        <v>4</v>
      </c>
      <c r="D669" s="12" t="s">
        <v>39</v>
      </c>
      <c r="E669" s="12" t="s">
        <v>11</v>
      </c>
      <c r="F669" s="12" t="s">
        <v>12</v>
      </c>
      <c r="G669" s="12" t="s">
        <v>412</v>
      </c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5.75" customHeight="1" x14ac:dyDescent="0.25">
      <c r="A670" s="9">
        <v>1403</v>
      </c>
      <c r="B670" s="10" t="s">
        <v>744</v>
      </c>
      <c r="C670" s="12">
        <v>1</v>
      </c>
      <c r="D670" s="12" t="s">
        <v>39</v>
      </c>
      <c r="E670" s="12" t="s">
        <v>11</v>
      </c>
      <c r="F670" s="12" t="s">
        <v>12</v>
      </c>
      <c r="G670" s="12" t="s">
        <v>412</v>
      </c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5.75" customHeight="1" x14ac:dyDescent="0.25">
      <c r="A671" s="9">
        <v>1404</v>
      </c>
      <c r="B671" s="10" t="s">
        <v>745</v>
      </c>
      <c r="C671" s="12">
        <v>3</v>
      </c>
      <c r="D671" s="12" t="s">
        <v>39</v>
      </c>
      <c r="E671" s="12" t="s">
        <v>11</v>
      </c>
      <c r="F671" s="12" t="s">
        <v>12</v>
      </c>
      <c r="G671" s="12" t="s">
        <v>412</v>
      </c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5.75" customHeight="1" x14ac:dyDescent="0.25">
      <c r="A672" s="9">
        <v>1405</v>
      </c>
      <c r="B672" s="10" t="s">
        <v>746</v>
      </c>
      <c r="C672" s="12">
        <v>3</v>
      </c>
      <c r="D672" s="12" t="s">
        <v>39</v>
      </c>
      <c r="E672" s="12" t="s">
        <v>11</v>
      </c>
      <c r="F672" s="12" t="s">
        <v>12</v>
      </c>
      <c r="G672" s="12" t="s">
        <v>412</v>
      </c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5.75" customHeight="1" x14ac:dyDescent="0.25">
      <c r="A673" s="9">
        <v>1406</v>
      </c>
      <c r="B673" s="10" t="s">
        <v>747</v>
      </c>
      <c r="C673" s="12">
        <v>4</v>
      </c>
      <c r="D673" s="12" t="s">
        <v>39</v>
      </c>
      <c r="E673" s="12" t="s">
        <v>11</v>
      </c>
      <c r="F673" s="12" t="s">
        <v>12</v>
      </c>
      <c r="G673" s="12" t="s">
        <v>412</v>
      </c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5.75" customHeight="1" x14ac:dyDescent="0.25">
      <c r="A674" s="9">
        <v>1407</v>
      </c>
      <c r="B674" s="10" t="s">
        <v>748</v>
      </c>
      <c r="C674" s="12">
        <v>3</v>
      </c>
      <c r="D674" s="12" t="s">
        <v>39</v>
      </c>
      <c r="E674" s="12" t="s">
        <v>11</v>
      </c>
      <c r="F674" s="12" t="s">
        <v>12</v>
      </c>
      <c r="G674" s="12" t="s">
        <v>412</v>
      </c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5.75" customHeight="1" x14ac:dyDescent="0.25">
      <c r="A675" s="9">
        <v>1408</v>
      </c>
      <c r="B675" s="10" t="s">
        <v>749</v>
      </c>
      <c r="C675" s="12">
        <v>3</v>
      </c>
      <c r="D675" s="12" t="s">
        <v>39</v>
      </c>
      <c r="E675" s="12" t="s">
        <v>11</v>
      </c>
      <c r="F675" s="12" t="s">
        <v>12</v>
      </c>
      <c r="G675" s="12" t="s">
        <v>412</v>
      </c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5.75" customHeight="1" x14ac:dyDescent="0.25">
      <c r="A676" s="9">
        <v>1409</v>
      </c>
      <c r="B676" s="10" t="s">
        <v>750</v>
      </c>
      <c r="C676" s="12">
        <v>4</v>
      </c>
      <c r="D676" s="12" t="s">
        <v>39</v>
      </c>
      <c r="E676" s="12" t="s">
        <v>11</v>
      </c>
      <c r="F676" s="12" t="s">
        <v>12</v>
      </c>
      <c r="G676" s="12" t="s">
        <v>412</v>
      </c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5.75" customHeight="1" x14ac:dyDescent="0.25">
      <c r="A677" s="9">
        <v>1410</v>
      </c>
      <c r="B677" s="10" t="s">
        <v>751</v>
      </c>
      <c r="C677" s="12">
        <v>1</v>
      </c>
      <c r="D677" s="12" t="s">
        <v>39</v>
      </c>
      <c r="E677" s="12" t="s">
        <v>11</v>
      </c>
      <c r="F677" s="12" t="s">
        <v>12</v>
      </c>
      <c r="G677" s="12" t="s">
        <v>412</v>
      </c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5.75" customHeight="1" x14ac:dyDescent="0.25">
      <c r="A678" s="9">
        <v>1411</v>
      </c>
      <c r="B678" s="10" t="s">
        <v>752</v>
      </c>
      <c r="C678" s="12">
        <v>4</v>
      </c>
      <c r="D678" s="12" t="s">
        <v>39</v>
      </c>
      <c r="E678" s="12" t="s">
        <v>11</v>
      </c>
      <c r="F678" s="12" t="s">
        <v>12</v>
      </c>
      <c r="G678" s="12" t="s">
        <v>412</v>
      </c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5.75" customHeight="1" x14ac:dyDescent="0.25">
      <c r="A679" s="9">
        <v>1412</v>
      </c>
      <c r="B679" s="10" t="s">
        <v>753</v>
      </c>
      <c r="C679" s="12">
        <v>1</v>
      </c>
      <c r="D679" s="12" t="s">
        <v>39</v>
      </c>
      <c r="E679" s="12" t="s">
        <v>50</v>
      </c>
      <c r="F679" s="12" t="s">
        <v>12</v>
      </c>
      <c r="G679" s="12" t="s">
        <v>415</v>
      </c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5.75" customHeight="1" x14ac:dyDescent="0.25">
      <c r="A680" s="9">
        <v>1413</v>
      </c>
      <c r="B680" s="10" t="s">
        <v>754</v>
      </c>
      <c r="C680" s="12">
        <v>2</v>
      </c>
      <c r="D680" s="12" t="s">
        <v>39</v>
      </c>
      <c r="E680" s="12" t="s">
        <v>50</v>
      </c>
      <c r="F680" s="12" t="s">
        <v>12</v>
      </c>
      <c r="G680" s="12" t="s">
        <v>415</v>
      </c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5.75" customHeight="1" x14ac:dyDescent="0.25">
      <c r="A681" s="9">
        <v>1414</v>
      </c>
      <c r="B681" s="10" t="s">
        <v>755</v>
      </c>
      <c r="C681" s="12">
        <v>2</v>
      </c>
      <c r="D681" s="12" t="s">
        <v>39</v>
      </c>
      <c r="E681" s="12" t="s">
        <v>50</v>
      </c>
      <c r="F681" s="12" t="s">
        <v>12</v>
      </c>
      <c r="G681" s="12" t="s">
        <v>415</v>
      </c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5.75" customHeight="1" x14ac:dyDescent="0.25">
      <c r="A682" s="9">
        <v>1415</v>
      </c>
      <c r="B682" s="10" t="s">
        <v>756</v>
      </c>
      <c r="C682" s="12">
        <v>1</v>
      </c>
      <c r="D682" s="12" t="s">
        <v>39</v>
      </c>
      <c r="E682" s="12" t="s">
        <v>50</v>
      </c>
      <c r="F682" s="12" t="s">
        <v>12</v>
      </c>
      <c r="G682" s="12" t="s">
        <v>415</v>
      </c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5.75" customHeight="1" x14ac:dyDescent="0.25">
      <c r="A683" s="9">
        <v>1416</v>
      </c>
      <c r="B683" s="10" t="s">
        <v>757</v>
      </c>
      <c r="C683" s="12">
        <v>3</v>
      </c>
      <c r="D683" s="12" t="s">
        <v>39</v>
      </c>
      <c r="E683" s="12" t="s">
        <v>50</v>
      </c>
      <c r="F683" s="12" t="s">
        <v>12</v>
      </c>
      <c r="G683" s="12" t="s">
        <v>415</v>
      </c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5.75" customHeight="1" x14ac:dyDescent="0.25">
      <c r="A684" s="9">
        <v>1417</v>
      </c>
      <c r="B684" s="10" t="s">
        <v>758</v>
      </c>
      <c r="C684" s="12">
        <v>3</v>
      </c>
      <c r="D684" s="12" t="s">
        <v>39</v>
      </c>
      <c r="E684" s="12" t="s">
        <v>50</v>
      </c>
      <c r="F684" s="12" t="s">
        <v>12</v>
      </c>
      <c r="G684" s="12" t="s">
        <v>415</v>
      </c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5.75" customHeight="1" x14ac:dyDescent="0.25">
      <c r="A685" s="9">
        <v>1418</v>
      </c>
      <c r="B685" s="10" t="s">
        <v>759</v>
      </c>
      <c r="C685" s="12">
        <v>3</v>
      </c>
      <c r="D685" s="12" t="s">
        <v>39</v>
      </c>
      <c r="E685" s="12" t="s">
        <v>50</v>
      </c>
      <c r="F685" s="12" t="s">
        <v>12</v>
      </c>
      <c r="G685" s="12" t="s">
        <v>415</v>
      </c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5.75" customHeight="1" x14ac:dyDescent="0.25">
      <c r="A686" s="9">
        <v>1419</v>
      </c>
      <c r="B686" s="10" t="s">
        <v>760</v>
      </c>
      <c r="C686" s="12">
        <v>2</v>
      </c>
      <c r="D686" s="12" t="s">
        <v>39</v>
      </c>
      <c r="E686" s="12" t="s">
        <v>50</v>
      </c>
      <c r="F686" s="12" t="s">
        <v>12</v>
      </c>
      <c r="G686" s="12" t="s">
        <v>415</v>
      </c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5.75" customHeight="1" x14ac:dyDescent="0.25">
      <c r="A687" s="9">
        <v>1420</v>
      </c>
      <c r="B687" s="10" t="s">
        <v>761</v>
      </c>
      <c r="C687" s="12">
        <v>4</v>
      </c>
      <c r="D687" s="12" t="s">
        <v>39</v>
      </c>
      <c r="E687" s="12" t="s">
        <v>50</v>
      </c>
      <c r="F687" s="12" t="s">
        <v>12</v>
      </c>
      <c r="G687" s="12" t="s">
        <v>415</v>
      </c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5.75" customHeight="1" x14ac:dyDescent="0.25">
      <c r="A688" s="9">
        <v>1421</v>
      </c>
      <c r="B688" s="10" t="s">
        <v>762</v>
      </c>
      <c r="C688" s="12">
        <v>2</v>
      </c>
      <c r="D688" s="12" t="s">
        <v>39</v>
      </c>
      <c r="E688" s="12" t="s">
        <v>50</v>
      </c>
      <c r="F688" s="12" t="s">
        <v>12</v>
      </c>
      <c r="G688" s="12" t="s">
        <v>415</v>
      </c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5.75" customHeight="1" x14ac:dyDescent="0.25">
      <c r="A689" s="9">
        <v>1422</v>
      </c>
      <c r="B689" s="10" t="s">
        <v>763</v>
      </c>
      <c r="C689" s="12">
        <v>3</v>
      </c>
      <c r="D689" s="12" t="s">
        <v>39</v>
      </c>
      <c r="E689" s="12" t="s">
        <v>50</v>
      </c>
      <c r="F689" s="12" t="s">
        <v>12</v>
      </c>
      <c r="G689" s="12" t="s">
        <v>415</v>
      </c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5.75" customHeight="1" x14ac:dyDescent="0.25">
      <c r="A690" s="9">
        <v>1423</v>
      </c>
      <c r="B690" s="10" t="s">
        <v>764</v>
      </c>
      <c r="C690" s="12">
        <v>3</v>
      </c>
      <c r="D690" s="12" t="s">
        <v>39</v>
      </c>
      <c r="E690" s="12" t="s">
        <v>50</v>
      </c>
      <c r="F690" s="12" t="s">
        <v>12</v>
      </c>
      <c r="G690" s="12" t="s">
        <v>415</v>
      </c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5.75" customHeight="1" x14ac:dyDescent="0.25">
      <c r="A691" s="9">
        <v>1424</v>
      </c>
      <c r="B691" s="10" t="s">
        <v>765</v>
      </c>
      <c r="C691" s="12">
        <v>4</v>
      </c>
      <c r="D691" s="12" t="s">
        <v>39</v>
      </c>
      <c r="E691" s="12" t="s">
        <v>50</v>
      </c>
      <c r="F691" s="12" t="s">
        <v>12</v>
      </c>
      <c r="G691" s="12" t="s">
        <v>415</v>
      </c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5.75" customHeight="1" x14ac:dyDescent="0.25">
      <c r="A692" s="9">
        <v>1425</v>
      </c>
      <c r="B692" s="10" t="s">
        <v>766</v>
      </c>
      <c r="C692" s="12">
        <v>2</v>
      </c>
      <c r="D692" s="12" t="s">
        <v>39</v>
      </c>
      <c r="E692" s="12" t="s">
        <v>50</v>
      </c>
      <c r="F692" s="12" t="s">
        <v>12</v>
      </c>
      <c r="G692" s="12" t="s">
        <v>415</v>
      </c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5.75" customHeight="1" x14ac:dyDescent="0.25">
      <c r="A693" s="9">
        <v>1426</v>
      </c>
      <c r="B693" s="10" t="s">
        <v>767</v>
      </c>
      <c r="C693" s="12">
        <v>1</v>
      </c>
      <c r="D693" s="12" t="s">
        <v>39</v>
      </c>
      <c r="E693" s="12" t="s">
        <v>50</v>
      </c>
      <c r="F693" s="12" t="s">
        <v>12</v>
      </c>
      <c r="G693" s="12" t="s">
        <v>415</v>
      </c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5.75" customHeight="1" x14ac:dyDescent="0.25">
      <c r="A694" s="9">
        <v>1427</v>
      </c>
      <c r="B694" s="10" t="s">
        <v>768</v>
      </c>
      <c r="C694" s="12">
        <v>5</v>
      </c>
      <c r="D694" s="12" t="s">
        <v>39</v>
      </c>
      <c r="E694" s="12" t="s">
        <v>11</v>
      </c>
      <c r="F694" s="12" t="s">
        <v>86</v>
      </c>
      <c r="G694" s="12" t="s">
        <v>87</v>
      </c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5.75" customHeight="1" x14ac:dyDescent="0.25">
      <c r="A695" s="9">
        <v>1428</v>
      </c>
      <c r="B695" s="10" t="s">
        <v>769</v>
      </c>
      <c r="C695" s="12">
        <v>6</v>
      </c>
      <c r="D695" s="12" t="s">
        <v>39</v>
      </c>
      <c r="E695" s="12" t="s">
        <v>11</v>
      </c>
      <c r="F695" s="12" t="s">
        <v>86</v>
      </c>
      <c r="G695" s="12" t="s">
        <v>87</v>
      </c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5.75" customHeight="1" x14ac:dyDescent="0.25">
      <c r="A696" s="9">
        <v>1429</v>
      </c>
      <c r="B696" s="10" t="s">
        <v>770</v>
      </c>
      <c r="C696" s="12">
        <v>6</v>
      </c>
      <c r="D696" s="12" t="s">
        <v>39</v>
      </c>
      <c r="E696" s="12" t="s">
        <v>11</v>
      </c>
      <c r="F696" s="12" t="s">
        <v>86</v>
      </c>
      <c r="G696" s="12" t="s">
        <v>87</v>
      </c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5.75" customHeight="1" x14ac:dyDescent="0.25">
      <c r="A697" s="9">
        <v>1430</v>
      </c>
      <c r="B697" s="10" t="s">
        <v>771</v>
      </c>
      <c r="C697" s="12">
        <v>5</v>
      </c>
      <c r="D697" s="12" t="s">
        <v>39</v>
      </c>
      <c r="E697" s="12" t="s">
        <v>11</v>
      </c>
      <c r="F697" s="12" t="s">
        <v>86</v>
      </c>
      <c r="G697" s="12" t="s">
        <v>87</v>
      </c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5.75" customHeight="1" x14ac:dyDescent="0.25">
      <c r="A698" s="9">
        <v>1431</v>
      </c>
      <c r="B698" s="10" t="s">
        <v>772</v>
      </c>
      <c r="C698" s="12">
        <v>5</v>
      </c>
      <c r="D698" s="12" t="s">
        <v>39</v>
      </c>
      <c r="E698" s="12" t="s">
        <v>11</v>
      </c>
      <c r="F698" s="12" t="s">
        <v>86</v>
      </c>
      <c r="G698" s="12" t="s">
        <v>87</v>
      </c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5.75" customHeight="1" x14ac:dyDescent="0.25">
      <c r="A699" s="9">
        <v>1432</v>
      </c>
      <c r="B699" s="10" t="s">
        <v>773</v>
      </c>
      <c r="C699" s="12">
        <v>6</v>
      </c>
      <c r="D699" s="12" t="s">
        <v>39</v>
      </c>
      <c r="E699" s="12" t="s">
        <v>11</v>
      </c>
      <c r="F699" s="12" t="s">
        <v>86</v>
      </c>
      <c r="G699" s="12" t="s">
        <v>87</v>
      </c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5.75" customHeight="1" x14ac:dyDescent="0.25">
      <c r="A700" s="9">
        <v>1433</v>
      </c>
      <c r="B700" s="10" t="s">
        <v>774</v>
      </c>
      <c r="C700" s="12">
        <v>5</v>
      </c>
      <c r="D700" s="12" t="s">
        <v>39</v>
      </c>
      <c r="E700" s="12" t="s">
        <v>50</v>
      </c>
      <c r="F700" s="12" t="s">
        <v>86</v>
      </c>
      <c r="G700" s="12" t="s">
        <v>90</v>
      </c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5.75" customHeight="1" x14ac:dyDescent="0.25">
      <c r="A701" s="9">
        <v>1434</v>
      </c>
      <c r="B701" s="10" t="s">
        <v>775</v>
      </c>
      <c r="C701" s="12">
        <v>6</v>
      </c>
      <c r="D701" s="12" t="s">
        <v>39</v>
      </c>
      <c r="E701" s="12" t="s">
        <v>50</v>
      </c>
      <c r="F701" s="12" t="s">
        <v>86</v>
      </c>
      <c r="G701" s="12" t="s">
        <v>90</v>
      </c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5.75" customHeight="1" x14ac:dyDescent="0.25">
      <c r="A702" s="9">
        <v>1435</v>
      </c>
      <c r="B702" s="10" t="s">
        <v>776</v>
      </c>
      <c r="C702" s="12">
        <v>6</v>
      </c>
      <c r="D702" s="12" t="s">
        <v>39</v>
      </c>
      <c r="E702" s="12" t="s">
        <v>50</v>
      </c>
      <c r="F702" s="12" t="s">
        <v>86</v>
      </c>
      <c r="G702" s="12" t="s">
        <v>90</v>
      </c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5.75" customHeight="1" x14ac:dyDescent="0.25">
      <c r="A703" s="9">
        <v>1436</v>
      </c>
      <c r="B703" s="10" t="s">
        <v>777</v>
      </c>
      <c r="C703" s="12">
        <v>5</v>
      </c>
      <c r="D703" s="12" t="s">
        <v>39</v>
      </c>
      <c r="E703" s="12" t="s">
        <v>50</v>
      </c>
      <c r="F703" s="12" t="s">
        <v>86</v>
      </c>
      <c r="G703" s="12" t="s">
        <v>90</v>
      </c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5.75" customHeight="1" x14ac:dyDescent="0.25">
      <c r="A704" s="9">
        <v>1437</v>
      </c>
      <c r="B704" s="10" t="s">
        <v>778</v>
      </c>
      <c r="C704" s="12">
        <v>5</v>
      </c>
      <c r="D704" s="12" t="s">
        <v>39</v>
      </c>
      <c r="E704" s="12" t="s">
        <v>50</v>
      </c>
      <c r="F704" s="12" t="s">
        <v>86</v>
      </c>
      <c r="G704" s="12" t="s">
        <v>90</v>
      </c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5.75" customHeight="1" x14ac:dyDescent="0.25">
      <c r="A705" s="9">
        <v>1438</v>
      </c>
      <c r="B705" s="10" t="s">
        <v>779</v>
      </c>
      <c r="C705" s="12">
        <v>6</v>
      </c>
      <c r="D705" s="12" t="s">
        <v>39</v>
      </c>
      <c r="E705" s="12" t="s">
        <v>50</v>
      </c>
      <c r="F705" s="12" t="s">
        <v>86</v>
      </c>
      <c r="G705" s="12" t="s">
        <v>90</v>
      </c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5.75" customHeight="1" x14ac:dyDescent="0.25">
      <c r="A706" s="9">
        <v>1439</v>
      </c>
      <c r="B706" s="10" t="s">
        <v>780</v>
      </c>
      <c r="C706" s="12">
        <v>5</v>
      </c>
      <c r="D706" s="12" t="s">
        <v>39</v>
      </c>
      <c r="E706" s="12" t="s">
        <v>50</v>
      </c>
      <c r="F706" s="12" t="s">
        <v>86</v>
      </c>
      <c r="G706" s="12" t="s">
        <v>90</v>
      </c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5.75" customHeight="1" x14ac:dyDescent="0.25">
      <c r="A707" s="9">
        <v>1440</v>
      </c>
      <c r="B707" s="10" t="s">
        <v>781</v>
      </c>
      <c r="C707" s="12">
        <v>5</v>
      </c>
      <c r="D707" s="12" t="s">
        <v>39</v>
      </c>
      <c r="E707" s="12" t="s">
        <v>50</v>
      </c>
      <c r="F707" s="12" t="s">
        <v>86</v>
      </c>
      <c r="G707" s="12" t="s">
        <v>90</v>
      </c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5.75" customHeight="1" x14ac:dyDescent="0.25">
      <c r="A708" s="9">
        <v>1441</v>
      </c>
      <c r="B708" s="10" t="s">
        <v>782</v>
      </c>
      <c r="C708" s="12">
        <v>7</v>
      </c>
      <c r="D708" s="12" t="s">
        <v>39</v>
      </c>
      <c r="E708" s="12" t="s">
        <v>11</v>
      </c>
      <c r="F708" s="12" t="s">
        <v>92</v>
      </c>
      <c r="G708" s="12" t="s">
        <v>392</v>
      </c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5.75" customHeight="1" x14ac:dyDescent="0.25">
      <c r="A709" s="9">
        <v>1442</v>
      </c>
      <c r="B709" s="10" t="s">
        <v>783</v>
      </c>
      <c r="C709" s="12">
        <v>7</v>
      </c>
      <c r="D709" s="12" t="s">
        <v>39</v>
      </c>
      <c r="E709" s="12" t="s">
        <v>11</v>
      </c>
      <c r="F709" s="12" t="s">
        <v>92</v>
      </c>
      <c r="G709" s="12" t="s">
        <v>392</v>
      </c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5.75" customHeight="1" x14ac:dyDescent="0.25">
      <c r="A710" s="9">
        <v>1443</v>
      </c>
      <c r="B710" s="10" t="s">
        <v>784</v>
      </c>
      <c r="C710" s="12">
        <v>7</v>
      </c>
      <c r="D710" s="12" t="s">
        <v>39</v>
      </c>
      <c r="E710" s="12" t="s">
        <v>11</v>
      </c>
      <c r="F710" s="12" t="s">
        <v>92</v>
      </c>
      <c r="G710" s="12" t="s">
        <v>392</v>
      </c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5.75" customHeight="1" x14ac:dyDescent="0.25">
      <c r="A711" s="9">
        <v>1444</v>
      </c>
      <c r="B711" s="10" t="s">
        <v>785</v>
      </c>
      <c r="C711" s="12">
        <v>8</v>
      </c>
      <c r="D711" s="12" t="s">
        <v>39</v>
      </c>
      <c r="E711" s="12" t="s">
        <v>11</v>
      </c>
      <c r="F711" s="12" t="s">
        <v>92</v>
      </c>
      <c r="G711" s="12" t="s">
        <v>392</v>
      </c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5.75" customHeight="1" x14ac:dyDescent="0.25">
      <c r="A712" s="9">
        <v>1445</v>
      </c>
      <c r="B712" s="10" t="s">
        <v>786</v>
      </c>
      <c r="C712" s="12">
        <v>8</v>
      </c>
      <c r="D712" s="12" t="s">
        <v>39</v>
      </c>
      <c r="E712" s="12" t="s">
        <v>11</v>
      </c>
      <c r="F712" s="12" t="s">
        <v>92</v>
      </c>
      <c r="G712" s="12" t="s">
        <v>392</v>
      </c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5.75" customHeight="1" x14ac:dyDescent="0.25">
      <c r="A713" s="9">
        <v>1446</v>
      </c>
      <c r="B713" s="10" t="s">
        <v>787</v>
      </c>
      <c r="C713" s="12">
        <v>8</v>
      </c>
      <c r="D713" s="12" t="s">
        <v>39</v>
      </c>
      <c r="E713" s="12" t="s">
        <v>11</v>
      </c>
      <c r="F713" s="12" t="s">
        <v>92</v>
      </c>
      <c r="G713" s="12" t="s">
        <v>392</v>
      </c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5.75" customHeight="1" x14ac:dyDescent="0.25">
      <c r="A714" s="9">
        <v>1447</v>
      </c>
      <c r="B714" s="10" t="s">
        <v>788</v>
      </c>
      <c r="C714" s="12">
        <v>8</v>
      </c>
      <c r="D714" s="12" t="s">
        <v>39</v>
      </c>
      <c r="E714" s="12" t="s">
        <v>50</v>
      </c>
      <c r="F714" s="12" t="s">
        <v>92</v>
      </c>
      <c r="G714" s="12" t="s">
        <v>95</v>
      </c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5.75" customHeight="1" x14ac:dyDescent="0.25">
      <c r="A715" s="9">
        <v>1448</v>
      </c>
      <c r="B715" s="10" t="s">
        <v>789</v>
      </c>
      <c r="C715" s="12">
        <v>7</v>
      </c>
      <c r="D715" s="12" t="s">
        <v>39</v>
      </c>
      <c r="E715" s="12" t="s">
        <v>50</v>
      </c>
      <c r="F715" s="12" t="s">
        <v>92</v>
      </c>
      <c r="G715" s="12" t="s">
        <v>95</v>
      </c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5.75" customHeight="1" x14ac:dyDescent="0.25">
      <c r="A716" s="9">
        <v>1570</v>
      </c>
      <c r="B716" s="10" t="s">
        <v>790</v>
      </c>
      <c r="C716" s="12">
        <v>7</v>
      </c>
      <c r="D716" s="12" t="s">
        <v>21</v>
      </c>
      <c r="E716" s="12" t="s">
        <v>50</v>
      </c>
      <c r="F716" s="12" t="s">
        <v>92</v>
      </c>
      <c r="G716" s="12" t="s">
        <v>679</v>
      </c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5.75" customHeight="1" x14ac:dyDescent="0.25">
      <c r="A717" s="9">
        <v>1571</v>
      </c>
      <c r="B717" s="10" t="s">
        <v>791</v>
      </c>
      <c r="C717" s="12">
        <v>6</v>
      </c>
      <c r="D717" s="12" t="s">
        <v>21</v>
      </c>
      <c r="E717" s="12" t="s">
        <v>11</v>
      </c>
      <c r="F717" s="12" t="s">
        <v>86</v>
      </c>
      <c r="G717" s="12" t="s">
        <v>87</v>
      </c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5.75" customHeight="1" x14ac:dyDescent="0.25">
      <c r="A718" s="9">
        <v>1572</v>
      </c>
      <c r="B718" s="10" t="s">
        <v>792</v>
      </c>
      <c r="C718" s="12">
        <v>5</v>
      </c>
      <c r="D718" s="12" t="s">
        <v>21</v>
      </c>
      <c r="E718" s="12" t="s">
        <v>50</v>
      </c>
      <c r="F718" s="12" t="s">
        <v>86</v>
      </c>
      <c r="G718" s="12" t="s">
        <v>90</v>
      </c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5.75" customHeight="1" x14ac:dyDescent="0.25">
      <c r="A719" s="9">
        <v>1573</v>
      </c>
      <c r="B719" s="10" t="s">
        <v>793</v>
      </c>
      <c r="C719" s="12">
        <v>6</v>
      </c>
      <c r="D719" s="12" t="s">
        <v>21</v>
      </c>
      <c r="E719" s="12" t="s">
        <v>11</v>
      </c>
      <c r="F719" s="12" t="s">
        <v>86</v>
      </c>
      <c r="G719" s="12" t="s">
        <v>794</v>
      </c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5.75" customHeight="1" x14ac:dyDescent="0.25">
      <c r="A720" s="9">
        <v>1574</v>
      </c>
      <c r="B720" s="10" t="s">
        <v>795</v>
      </c>
      <c r="C720" s="12">
        <v>4</v>
      </c>
      <c r="D720" s="12" t="s">
        <v>21</v>
      </c>
      <c r="E720" s="12" t="s">
        <v>50</v>
      </c>
      <c r="F720" s="12" t="s">
        <v>796</v>
      </c>
      <c r="G720" s="12" t="s">
        <v>51</v>
      </c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5.75" customHeight="1" x14ac:dyDescent="0.25">
      <c r="A721" s="9">
        <v>1575</v>
      </c>
      <c r="B721" s="10" t="s">
        <v>797</v>
      </c>
      <c r="C721" s="12">
        <v>6</v>
      </c>
      <c r="D721" s="12" t="s">
        <v>21</v>
      </c>
      <c r="E721" s="12" t="s">
        <v>11</v>
      </c>
      <c r="F721" s="12" t="s">
        <v>86</v>
      </c>
      <c r="G721" s="12" t="s">
        <v>87</v>
      </c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5.75" customHeight="1" x14ac:dyDescent="0.25">
      <c r="A722" s="9">
        <v>1576</v>
      </c>
      <c r="B722" s="10" t="s">
        <v>798</v>
      </c>
      <c r="C722" s="12">
        <v>7</v>
      </c>
      <c r="D722" s="12" t="s">
        <v>21</v>
      </c>
      <c r="E722" s="12" t="s">
        <v>50</v>
      </c>
      <c r="F722" s="12" t="s">
        <v>92</v>
      </c>
      <c r="G722" s="12" t="s">
        <v>679</v>
      </c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5.75" customHeight="1" x14ac:dyDescent="0.25">
      <c r="A723" s="9">
        <v>1577</v>
      </c>
      <c r="B723" s="10" t="s">
        <v>799</v>
      </c>
      <c r="C723" s="12">
        <v>5</v>
      </c>
      <c r="D723" s="12" t="s">
        <v>21</v>
      </c>
      <c r="E723" s="12" t="s">
        <v>50</v>
      </c>
      <c r="F723" s="12" t="s">
        <v>86</v>
      </c>
      <c r="G723" s="12" t="s">
        <v>90</v>
      </c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5.75" customHeight="1" x14ac:dyDescent="0.25">
      <c r="A724" s="9">
        <v>1578</v>
      </c>
      <c r="B724" s="10" t="s">
        <v>800</v>
      </c>
      <c r="C724" s="12">
        <v>3</v>
      </c>
      <c r="D724" s="12" t="s">
        <v>21</v>
      </c>
      <c r="E724" s="12" t="s">
        <v>50</v>
      </c>
      <c r="F724" s="12" t="s">
        <v>796</v>
      </c>
      <c r="G724" s="12" t="s">
        <v>51</v>
      </c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5.75" customHeight="1" x14ac:dyDescent="0.25">
      <c r="A725" s="9">
        <v>1579</v>
      </c>
      <c r="B725" s="10" t="s">
        <v>801</v>
      </c>
      <c r="C725" s="12">
        <v>5</v>
      </c>
      <c r="D725" s="12" t="s">
        <v>21</v>
      </c>
      <c r="E725" s="12" t="s">
        <v>50</v>
      </c>
      <c r="F725" s="12" t="s">
        <v>86</v>
      </c>
      <c r="G725" s="12" t="s">
        <v>90</v>
      </c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5.75" customHeight="1" x14ac:dyDescent="0.25">
      <c r="A726" s="9">
        <v>1580</v>
      </c>
      <c r="B726" s="10" t="s">
        <v>802</v>
      </c>
      <c r="C726" s="12">
        <v>4</v>
      </c>
      <c r="D726" s="12" t="s">
        <v>21</v>
      </c>
      <c r="E726" s="12" t="s">
        <v>11</v>
      </c>
      <c r="F726" s="12" t="s">
        <v>796</v>
      </c>
      <c r="G726" s="12" t="s">
        <v>13</v>
      </c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5.75" customHeight="1" x14ac:dyDescent="0.25">
      <c r="A727" s="9">
        <v>1581</v>
      </c>
      <c r="B727" s="10" t="s">
        <v>803</v>
      </c>
      <c r="C727" s="12">
        <v>3</v>
      </c>
      <c r="D727" s="12" t="s">
        <v>21</v>
      </c>
      <c r="E727" s="12" t="s">
        <v>11</v>
      </c>
      <c r="F727" s="12" t="s">
        <v>796</v>
      </c>
      <c r="G727" s="12" t="s">
        <v>13</v>
      </c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5.75" customHeight="1" x14ac:dyDescent="0.25">
      <c r="A728" s="9">
        <v>1582</v>
      </c>
      <c r="B728" s="10" t="s">
        <v>804</v>
      </c>
      <c r="C728" s="12">
        <v>3</v>
      </c>
      <c r="D728" s="12" t="s">
        <v>21</v>
      </c>
      <c r="E728" s="12" t="s">
        <v>11</v>
      </c>
      <c r="F728" s="12" t="s">
        <v>796</v>
      </c>
      <c r="G728" s="12" t="s">
        <v>13</v>
      </c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5.75" customHeight="1" x14ac:dyDescent="0.25">
      <c r="A729" s="9">
        <v>1583</v>
      </c>
      <c r="B729" s="10" t="s">
        <v>805</v>
      </c>
      <c r="C729" s="12">
        <v>4</v>
      </c>
      <c r="D729" s="12" t="s">
        <v>21</v>
      </c>
      <c r="E729" s="12" t="s">
        <v>50</v>
      </c>
      <c r="F729" s="12" t="s">
        <v>796</v>
      </c>
      <c r="G729" s="12" t="s">
        <v>51</v>
      </c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5.75" customHeight="1" x14ac:dyDescent="0.25">
      <c r="A730" s="9">
        <v>1584</v>
      </c>
      <c r="B730" s="10" t="s">
        <v>806</v>
      </c>
      <c r="C730" s="12">
        <v>5</v>
      </c>
      <c r="D730" s="12" t="s">
        <v>21</v>
      </c>
      <c r="E730" s="12" t="s">
        <v>11</v>
      </c>
      <c r="F730" s="12" t="s">
        <v>86</v>
      </c>
      <c r="G730" s="12" t="s">
        <v>87</v>
      </c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5.75" customHeight="1" x14ac:dyDescent="0.25">
      <c r="A731" s="9">
        <v>1585</v>
      </c>
      <c r="B731" s="10" t="s">
        <v>807</v>
      </c>
      <c r="C731" s="12">
        <v>5</v>
      </c>
      <c r="D731" s="12" t="s">
        <v>21</v>
      </c>
      <c r="E731" s="12" t="s">
        <v>50</v>
      </c>
      <c r="F731" s="12" t="s">
        <v>86</v>
      </c>
      <c r="G731" s="12" t="s">
        <v>90</v>
      </c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5.75" customHeight="1" x14ac:dyDescent="0.25">
      <c r="A732" s="9">
        <v>1586</v>
      </c>
      <c r="B732" s="10" t="s">
        <v>808</v>
      </c>
      <c r="C732" s="12">
        <v>5</v>
      </c>
      <c r="D732" s="12" t="s">
        <v>21</v>
      </c>
      <c r="E732" s="12" t="s">
        <v>50</v>
      </c>
      <c r="F732" s="12" t="s">
        <v>86</v>
      </c>
      <c r="G732" s="12" t="s">
        <v>90</v>
      </c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5.75" customHeight="1" x14ac:dyDescent="0.25">
      <c r="A733" s="46">
        <v>1272</v>
      </c>
      <c r="B733" s="46" t="s">
        <v>1258</v>
      </c>
      <c r="C733" s="46">
        <v>8</v>
      </c>
      <c r="D733" s="46" t="s">
        <v>76</v>
      </c>
      <c r="E733" s="46" t="s">
        <v>50</v>
      </c>
      <c r="F733" s="46" t="s">
        <v>92</v>
      </c>
      <c r="G733" s="46" t="s">
        <v>95</v>
      </c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5.75" customHeight="1" x14ac:dyDescent="0.25">
      <c r="A734" s="46">
        <v>1273</v>
      </c>
      <c r="B734" s="46" t="s">
        <v>1259</v>
      </c>
      <c r="C734" s="46">
        <v>5</v>
      </c>
      <c r="D734" s="46" t="s">
        <v>76</v>
      </c>
      <c r="E734" s="46" t="s">
        <v>11</v>
      </c>
      <c r="F734" s="46" t="s">
        <v>86</v>
      </c>
      <c r="G734" s="46" t="s">
        <v>87</v>
      </c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5.75" customHeight="1" x14ac:dyDescent="0.25">
      <c r="A735" s="46">
        <v>1274</v>
      </c>
      <c r="B735" s="46" t="s">
        <v>1260</v>
      </c>
      <c r="C735" s="46">
        <v>1</v>
      </c>
      <c r="D735" s="46" t="s">
        <v>76</v>
      </c>
      <c r="E735" s="46" t="s">
        <v>11</v>
      </c>
      <c r="F735" s="46" t="s">
        <v>796</v>
      </c>
      <c r="G735" s="46" t="s">
        <v>412</v>
      </c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5.75" customHeight="1" x14ac:dyDescent="0.25">
      <c r="A736" s="46">
        <v>1275</v>
      </c>
      <c r="B736" s="46" t="s">
        <v>1261</v>
      </c>
      <c r="C736" s="46">
        <v>1</v>
      </c>
      <c r="D736" s="46" t="s">
        <v>76</v>
      </c>
      <c r="E736" s="46" t="s">
        <v>50</v>
      </c>
      <c r="F736" s="46" t="s">
        <v>796</v>
      </c>
      <c r="G736" s="46" t="s">
        <v>415</v>
      </c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5.75" customHeight="1" x14ac:dyDescent="0.25">
      <c r="A737" s="46"/>
      <c r="B737" s="46"/>
      <c r="C737" s="46"/>
      <c r="D737" s="46"/>
      <c r="E737" s="46"/>
      <c r="F737" s="46"/>
      <c r="G737" s="46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5.75" customHeight="1" x14ac:dyDescent="0.25">
      <c r="A738" s="46"/>
      <c r="B738" s="46"/>
      <c r="C738" s="46"/>
      <c r="D738" s="46"/>
      <c r="E738" s="46"/>
      <c r="F738" s="46"/>
      <c r="G738" s="46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5.75" customHeight="1" x14ac:dyDescent="0.25">
      <c r="A739" s="46"/>
      <c r="B739" s="46"/>
      <c r="C739" s="46"/>
      <c r="D739" s="46"/>
      <c r="E739" s="46"/>
      <c r="F739" s="46"/>
      <c r="G739" s="46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5.75" customHeight="1" x14ac:dyDescent="0.25">
      <c r="A740" s="46"/>
      <c r="B740" s="46"/>
      <c r="C740" s="46"/>
      <c r="D740" s="46"/>
      <c r="E740" s="46"/>
      <c r="F740" s="46"/>
      <c r="G740" s="46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5.75" customHeight="1" x14ac:dyDescent="0.25">
      <c r="A741" s="46"/>
      <c r="B741" s="46"/>
      <c r="C741" s="46"/>
      <c r="D741" s="46"/>
      <c r="E741" s="46"/>
      <c r="F741" s="46"/>
      <c r="G741" s="46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5.75" customHeight="1" x14ac:dyDescent="0.25">
      <c r="A742" s="46"/>
      <c r="B742" s="46"/>
      <c r="C742" s="46"/>
      <c r="D742" s="46"/>
      <c r="E742" s="46"/>
      <c r="F742" s="46"/>
      <c r="G742" s="46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5.75" customHeight="1" x14ac:dyDescent="0.25">
      <c r="A743" s="46"/>
      <c r="B743" s="46"/>
      <c r="C743" s="46"/>
      <c r="D743" s="46"/>
      <c r="E743" s="46"/>
      <c r="F743" s="46"/>
      <c r="G743" s="46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5.75" customHeight="1" x14ac:dyDescent="0.25">
      <c r="A744" s="46"/>
      <c r="B744" s="46"/>
      <c r="C744" s="46"/>
      <c r="D744" s="46"/>
      <c r="E744" s="46"/>
      <c r="F744" s="46"/>
      <c r="G744" s="46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5.75" customHeight="1" x14ac:dyDescent="0.25">
      <c r="A745" s="46"/>
      <c r="B745" s="46"/>
      <c r="C745" s="46"/>
      <c r="D745" s="46"/>
      <c r="E745" s="46"/>
      <c r="F745" s="46"/>
      <c r="G745" s="46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5.75" customHeight="1" x14ac:dyDescent="0.25">
      <c r="A746" s="46"/>
      <c r="B746" s="46"/>
      <c r="C746" s="46"/>
      <c r="D746" s="46"/>
      <c r="E746" s="46"/>
      <c r="F746" s="46"/>
      <c r="G746" s="46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5.75" customHeight="1" x14ac:dyDescent="0.25">
      <c r="A747" s="46"/>
      <c r="B747" s="46"/>
      <c r="C747" s="46"/>
      <c r="D747" s="46"/>
      <c r="E747" s="46"/>
      <c r="F747" s="46"/>
      <c r="G747" s="46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5.75" customHeight="1" x14ac:dyDescent="0.25">
      <c r="A748" s="46"/>
      <c r="B748" s="46"/>
      <c r="C748" s="46"/>
      <c r="D748" s="46"/>
      <c r="E748" s="46"/>
      <c r="F748" s="46"/>
      <c r="G748" s="46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5.75" customHeight="1" x14ac:dyDescent="0.25">
      <c r="A749" s="46"/>
      <c r="B749" s="46"/>
      <c r="C749" s="46"/>
      <c r="D749" s="46"/>
      <c r="E749" s="46"/>
      <c r="F749" s="46"/>
      <c r="G749" s="46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5.75" customHeight="1" x14ac:dyDescent="0.25">
      <c r="A750" s="46"/>
      <c r="B750" s="46"/>
      <c r="C750" s="46"/>
      <c r="D750" s="46"/>
      <c r="E750" s="46"/>
      <c r="F750" s="46"/>
      <c r="G750" s="46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5.75" customHeight="1" x14ac:dyDescent="0.25">
      <c r="A751" s="46"/>
      <c r="B751" s="46"/>
      <c r="C751" s="46"/>
      <c r="D751" s="46"/>
      <c r="E751" s="46"/>
      <c r="F751" s="46"/>
      <c r="G751" s="46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5.75" customHeight="1" x14ac:dyDescent="0.25">
      <c r="A752" s="46"/>
      <c r="B752" s="46"/>
      <c r="C752" s="46"/>
      <c r="D752" s="46"/>
      <c r="E752" s="46"/>
      <c r="F752" s="46"/>
      <c r="G752" s="46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5.75" customHeight="1" x14ac:dyDescent="0.25">
      <c r="A753" s="46"/>
      <c r="B753" s="46"/>
      <c r="C753" s="46"/>
      <c r="D753" s="46"/>
      <c r="E753" s="46"/>
      <c r="F753" s="46"/>
      <c r="G753" s="46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5.75" customHeight="1" x14ac:dyDescent="0.25">
      <c r="A754" s="46"/>
      <c r="B754" s="46"/>
      <c r="C754" s="46"/>
      <c r="D754" s="46"/>
      <c r="E754" s="46"/>
      <c r="F754" s="46"/>
      <c r="G754" s="46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5.75" customHeight="1" x14ac:dyDescent="0.25">
      <c r="A755" s="46"/>
      <c r="B755" s="46"/>
      <c r="C755" s="46"/>
      <c r="D755" s="46"/>
      <c r="E755" s="46"/>
      <c r="F755" s="46"/>
      <c r="G755" s="46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5.75" customHeight="1" x14ac:dyDescent="0.25">
      <c r="A756" s="46"/>
      <c r="B756" s="46"/>
      <c r="C756" s="46"/>
      <c r="D756" s="46"/>
      <c r="E756" s="46"/>
      <c r="F756" s="46"/>
      <c r="G756" s="46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5.75" customHeight="1" x14ac:dyDescent="0.25">
      <c r="A757" s="46"/>
      <c r="B757" s="46"/>
      <c r="C757" s="46"/>
      <c r="D757" s="46"/>
      <c r="E757" s="46"/>
      <c r="F757" s="46"/>
      <c r="G757" s="46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5.75" customHeight="1" x14ac:dyDescent="0.25">
      <c r="A758" s="46"/>
      <c r="B758" s="46"/>
      <c r="C758" s="46"/>
      <c r="D758" s="46"/>
      <c r="E758" s="46"/>
      <c r="F758" s="46"/>
      <c r="G758" s="46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5.75" customHeight="1" x14ac:dyDescent="0.25">
      <c r="A759" s="46"/>
      <c r="B759" s="46"/>
      <c r="C759" s="46"/>
      <c r="D759" s="46"/>
      <c r="E759" s="46"/>
      <c r="F759" s="46"/>
      <c r="G759" s="46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5.75" customHeight="1" x14ac:dyDescent="0.25">
      <c r="A760" s="46"/>
      <c r="B760" s="46"/>
      <c r="C760" s="46"/>
      <c r="D760" s="46"/>
      <c r="E760" s="46"/>
      <c r="F760" s="46"/>
      <c r="G760" s="46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5.75" customHeight="1" x14ac:dyDescent="0.25">
      <c r="A761" s="46"/>
      <c r="B761" s="46"/>
      <c r="C761" s="46"/>
      <c r="D761" s="46"/>
      <c r="E761" s="46"/>
      <c r="F761" s="46"/>
      <c r="G761" s="46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5.75" customHeight="1" x14ac:dyDescent="0.25">
      <c r="A762" s="46"/>
      <c r="B762" s="46"/>
      <c r="C762" s="46"/>
      <c r="D762" s="46"/>
      <c r="E762" s="46"/>
      <c r="F762" s="46"/>
      <c r="G762" s="46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5.75" customHeight="1" x14ac:dyDescent="0.25">
      <c r="A763" s="46"/>
      <c r="B763" s="46"/>
      <c r="C763" s="46"/>
      <c r="D763" s="46"/>
      <c r="E763" s="46"/>
      <c r="F763" s="46"/>
      <c r="G763" s="46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5.75" customHeight="1" x14ac:dyDescent="0.25">
      <c r="A764" s="46"/>
      <c r="B764" s="46"/>
      <c r="C764" s="46"/>
      <c r="D764" s="46"/>
      <c r="E764" s="46"/>
      <c r="F764" s="46"/>
      <c r="G764" s="46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5.75" customHeight="1" x14ac:dyDescent="0.25">
      <c r="A765" s="46"/>
      <c r="B765" s="46"/>
      <c r="C765" s="46"/>
      <c r="D765" s="46"/>
      <c r="E765" s="46"/>
      <c r="F765" s="46"/>
      <c r="G765" s="46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5.75" customHeight="1" x14ac:dyDescent="0.25">
      <c r="A766" s="46"/>
      <c r="B766" s="46"/>
      <c r="C766" s="46"/>
      <c r="D766" s="46"/>
      <c r="E766" s="46"/>
      <c r="F766" s="46"/>
      <c r="G766" s="46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5.75" customHeight="1" x14ac:dyDescent="0.25">
      <c r="A767" s="46"/>
      <c r="B767" s="46"/>
      <c r="C767" s="46"/>
      <c r="D767" s="46"/>
      <c r="E767" s="46"/>
      <c r="F767" s="46"/>
      <c r="G767" s="46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5.75" customHeight="1" x14ac:dyDescent="0.25">
      <c r="A768" s="46"/>
      <c r="B768" s="46"/>
      <c r="C768" s="46"/>
      <c r="D768" s="46"/>
      <c r="E768" s="46"/>
      <c r="F768" s="46"/>
      <c r="G768" s="46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5.75" customHeight="1" x14ac:dyDescent="0.25">
      <c r="A769" s="46"/>
      <c r="B769" s="46"/>
      <c r="C769" s="46"/>
      <c r="D769" s="46"/>
      <c r="E769" s="46"/>
      <c r="F769" s="46"/>
      <c r="G769" s="46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5.75" customHeight="1" x14ac:dyDescent="0.25">
      <c r="A770" s="46"/>
      <c r="B770" s="46"/>
      <c r="C770" s="46"/>
      <c r="D770" s="46"/>
      <c r="E770" s="46"/>
      <c r="F770" s="46"/>
      <c r="G770" s="46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5.75" customHeight="1" x14ac:dyDescent="0.25">
      <c r="A771" s="46"/>
      <c r="B771" s="46"/>
      <c r="C771" s="46"/>
      <c r="D771" s="46"/>
      <c r="E771" s="46"/>
      <c r="F771" s="46"/>
      <c r="G771" s="46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5.75" customHeight="1" x14ac:dyDescent="0.25">
      <c r="A772" s="46"/>
      <c r="B772" s="46"/>
      <c r="C772" s="46"/>
      <c r="D772" s="46"/>
      <c r="E772" s="46"/>
      <c r="F772" s="46"/>
      <c r="G772" s="46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5.75" customHeight="1" x14ac:dyDescent="0.25">
      <c r="A773" s="46"/>
      <c r="B773" s="46"/>
      <c r="C773" s="46"/>
      <c r="D773" s="46"/>
      <c r="E773" s="46"/>
      <c r="F773" s="46"/>
      <c r="G773" s="46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5.75" customHeight="1" x14ac:dyDescent="0.25">
      <c r="A774" s="46"/>
      <c r="B774" s="46"/>
      <c r="C774" s="46"/>
      <c r="D774" s="46"/>
      <c r="E774" s="46"/>
      <c r="F774" s="46"/>
      <c r="G774" s="46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5.75" customHeight="1" x14ac:dyDescent="0.25">
      <c r="A775" s="46"/>
      <c r="B775" s="46"/>
      <c r="C775" s="46"/>
      <c r="D775" s="46"/>
      <c r="E775" s="46"/>
      <c r="F775" s="46"/>
      <c r="G775" s="46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5.75" customHeight="1" x14ac:dyDescent="0.25">
      <c r="A776" s="46"/>
      <c r="B776" s="46"/>
      <c r="C776" s="46"/>
      <c r="D776" s="46"/>
      <c r="E776" s="46"/>
      <c r="F776" s="46"/>
      <c r="G776" s="46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5.75" customHeight="1" x14ac:dyDescent="0.25">
      <c r="A777" s="46"/>
      <c r="B777" s="46"/>
      <c r="C777" s="46"/>
      <c r="D777" s="46"/>
      <c r="E777" s="46"/>
      <c r="F777" s="46"/>
      <c r="G777" s="46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5.75" customHeight="1" x14ac:dyDescent="0.25">
      <c r="A778" s="46"/>
      <c r="B778" s="46"/>
      <c r="C778" s="46"/>
      <c r="D778" s="46"/>
      <c r="E778" s="46"/>
      <c r="F778" s="46"/>
      <c r="G778" s="46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5.75" customHeight="1" x14ac:dyDescent="0.25">
      <c r="A779" s="46"/>
      <c r="B779" s="46"/>
      <c r="C779" s="46"/>
      <c r="D779" s="46"/>
      <c r="E779" s="46"/>
      <c r="F779" s="46"/>
      <c r="G779" s="46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5.75" customHeight="1" x14ac:dyDescent="0.25">
      <c r="A780" s="46"/>
      <c r="B780" s="46"/>
      <c r="C780" s="46"/>
      <c r="D780" s="46"/>
      <c r="E780" s="46"/>
      <c r="F780" s="46"/>
      <c r="G780" s="46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5.75" customHeight="1" x14ac:dyDescent="0.25">
      <c r="A781" s="46"/>
      <c r="B781" s="46"/>
      <c r="C781" s="46"/>
      <c r="D781" s="46"/>
      <c r="E781" s="46"/>
      <c r="F781" s="46"/>
      <c r="G781" s="46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5.75" customHeight="1" x14ac:dyDescent="0.25">
      <c r="A782" s="46"/>
      <c r="B782" s="46"/>
      <c r="C782" s="46"/>
      <c r="D782" s="46"/>
      <c r="E782" s="46"/>
      <c r="F782" s="46"/>
      <c r="G782" s="46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5.75" customHeight="1" x14ac:dyDescent="0.25">
      <c r="A783" s="46"/>
      <c r="B783" s="46"/>
      <c r="C783" s="46"/>
      <c r="D783" s="46"/>
      <c r="E783" s="46"/>
      <c r="F783" s="46"/>
      <c r="G783" s="46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5.75" customHeight="1" x14ac:dyDescent="0.25">
      <c r="A784" s="46"/>
      <c r="B784" s="46"/>
      <c r="C784" s="46"/>
      <c r="D784" s="46"/>
      <c r="E784" s="46"/>
      <c r="F784" s="46"/>
      <c r="G784" s="46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5.75" customHeight="1" x14ac:dyDescent="0.25">
      <c r="A785" s="46"/>
      <c r="B785" s="46"/>
      <c r="C785" s="46"/>
      <c r="D785" s="46"/>
      <c r="E785" s="46"/>
      <c r="F785" s="46"/>
      <c r="G785" s="46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5.75" customHeight="1" x14ac:dyDescent="0.25">
      <c r="A786" s="46"/>
      <c r="B786" s="46"/>
      <c r="C786" s="46"/>
      <c r="D786" s="46"/>
      <c r="E786" s="46"/>
      <c r="F786" s="46"/>
      <c r="G786" s="46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5.75" customHeight="1" x14ac:dyDescent="0.25">
      <c r="A787" s="46"/>
      <c r="B787" s="46"/>
      <c r="C787" s="46"/>
      <c r="D787" s="46"/>
      <c r="E787" s="46"/>
      <c r="F787" s="46"/>
      <c r="G787" s="46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5.75" customHeight="1" x14ac:dyDescent="0.25">
      <c r="A788" s="46"/>
      <c r="B788" s="46"/>
      <c r="C788" s="46"/>
      <c r="D788" s="46"/>
      <c r="E788" s="46"/>
      <c r="F788" s="46"/>
      <c r="G788" s="46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5.75" customHeight="1" x14ac:dyDescent="0.25">
      <c r="A789" s="46"/>
      <c r="B789" s="46"/>
      <c r="C789" s="46"/>
      <c r="D789" s="46"/>
      <c r="E789" s="46"/>
      <c r="F789" s="46"/>
      <c r="G789" s="46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5.75" customHeight="1" x14ac:dyDescent="0.25">
      <c r="A790" s="46"/>
      <c r="B790" s="46"/>
      <c r="C790" s="46"/>
      <c r="D790" s="46"/>
      <c r="E790" s="46"/>
      <c r="F790" s="46"/>
      <c r="G790" s="46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5.75" customHeight="1" x14ac:dyDescent="0.25">
      <c r="A791" s="46"/>
      <c r="B791" s="46"/>
      <c r="C791" s="46"/>
      <c r="D791" s="46"/>
      <c r="E791" s="46"/>
      <c r="F791" s="46"/>
      <c r="G791" s="46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5.75" customHeight="1" x14ac:dyDescent="0.25">
      <c r="A792" s="46"/>
      <c r="B792" s="46"/>
      <c r="C792" s="46"/>
      <c r="D792" s="46"/>
      <c r="E792" s="46"/>
      <c r="F792" s="46"/>
      <c r="G792" s="46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5.75" customHeight="1" x14ac:dyDescent="0.25">
      <c r="A793" s="46"/>
      <c r="B793" s="46"/>
      <c r="C793" s="46"/>
      <c r="D793" s="46"/>
      <c r="E793" s="46"/>
      <c r="F793" s="46"/>
      <c r="G793" s="46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5.75" customHeight="1" x14ac:dyDescent="0.25">
      <c r="A794" s="46"/>
      <c r="B794" s="46"/>
      <c r="C794" s="46"/>
      <c r="D794" s="46"/>
      <c r="E794" s="46"/>
      <c r="F794" s="46"/>
      <c r="G794" s="46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5.75" customHeight="1" x14ac:dyDescent="0.25">
      <c r="A795" s="46"/>
      <c r="B795" s="46"/>
      <c r="C795" s="46"/>
      <c r="D795" s="46"/>
      <c r="E795" s="46"/>
      <c r="F795" s="46"/>
      <c r="G795" s="46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5.75" customHeight="1" x14ac:dyDescent="0.25">
      <c r="A796" s="46"/>
      <c r="B796" s="46"/>
      <c r="C796" s="46"/>
      <c r="D796" s="46"/>
      <c r="E796" s="46"/>
      <c r="F796" s="46"/>
      <c r="G796" s="46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5.75" customHeight="1" x14ac:dyDescent="0.25">
      <c r="A797" s="46"/>
      <c r="B797" s="46"/>
      <c r="C797" s="46"/>
      <c r="D797" s="46"/>
      <c r="E797" s="46"/>
      <c r="F797" s="46"/>
      <c r="G797" s="46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5.75" customHeight="1" x14ac:dyDescent="0.25">
      <c r="A798" s="46"/>
      <c r="B798" s="46"/>
      <c r="C798" s="46"/>
      <c r="D798" s="46"/>
      <c r="E798" s="46"/>
      <c r="F798" s="46"/>
      <c r="G798" s="46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5.75" customHeight="1" x14ac:dyDescent="0.25">
      <c r="A799" s="46"/>
      <c r="B799" s="46"/>
      <c r="C799" s="46"/>
      <c r="D799" s="46"/>
      <c r="E799" s="46"/>
      <c r="F799" s="46"/>
      <c r="G799" s="46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5.75" customHeight="1" x14ac:dyDescent="0.25">
      <c r="A800" s="46"/>
      <c r="B800" s="46"/>
      <c r="C800" s="46"/>
      <c r="D800" s="46"/>
      <c r="E800" s="46"/>
      <c r="F800" s="46"/>
      <c r="G800" s="46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5.75" customHeight="1" x14ac:dyDescent="0.25">
      <c r="A801" s="46"/>
      <c r="B801" s="46"/>
      <c r="C801" s="46"/>
      <c r="D801" s="46"/>
      <c r="E801" s="46"/>
      <c r="F801" s="46"/>
      <c r="G801" s="46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5.75" customHeight="1" x14ac:dyDescent="0.25">
      <c r="A802" s="46"/>
      <c r="B802" s="46"/>
      <c r="C802" s="46"/>
      <c r="D802" s="46"/>
      <c r="E802" s="46"/>
      <c r="F802" s="46"/>
      <c r="G802" s="46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5.75" customHeight="1" x14ac:dyDescent="0.25">
      <c r="A803" s="46"/>
      <c r="B803" s="46"/>
      <c r="C803" s="46"/>
      <c r="D803" s="46"/>
      <c r="E803" s="46"/>
      <c r="F803" s="46"/>
      <c r="G803" s="46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5.75" customHeight="1" x14ac:dyDescent="0.25">
      <c r="A804" s="46"/>
      <c r="B804" s="46"/>
      <c r="C804" s="46"/>
      <c r="D804" s="46"/>
      <c r="E804" s="46"/>
      <c r="F804" s="46"/>
      <c r="G804" s="46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5.75" customHeight="1" x14ac:dyDescent="0.25">
      <c r="A805" s="46"/>
      <c r="B805" s="46"/>
      <c r="C805" s="46"/>
      <c r="D805" s="46"/>
      <c r="E805" s="46"/>
      <c r="F805" s="46"/>
      <c r="G805" s="46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5.75" customHeight="1" x14ac:dyDescent="0.25">
      <c r="A806" s="46"/>
      <c r="B806" s="46"/>
      <c r="C806" s="46"/>
      <c r="D806" s="46"/>
      <c r="E806" s="46"/>
      <c r="F806" s="46"/>
      <c r="G806" s="46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5.75" customHeight="1" x14ac:dyDescent="0.25">
      <c r="A807" s="46"/>
      <c r="B807" s="46"/>
      <c r="C807" s="46"/>
      <c r="D807" s="46"/>
      <c r="E807" s="46"/>
      <c r="F807" s="46"/>
      <c r="G807" s="46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5.75" customHeight="1" x14ac:dyDescent="0.25">
      <c r="A808" s="46"/>
      <c r="B808" s="46"/>
      <c r="C808" s="46"/>
      <c r="D808" s="46"/>
      <c r="E808" s="46"/>
      <c r="F808" s="46"/>
      <c r="G808" s="46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5.75" customHeight="1" x14ac:dyDescent="0.25">
      <c r="A809" s="46"/>
      <c r="B809" s="46"/>
      <c r="C809" s="46"/>
      <c r="D809" s="46"/>
      <c r="E809" s="46"/>
      <c r="F809" s="46"/>
      <c r="G809" s="46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5.75" customHeight="1" x14ac:dyDescent="0.25">
      <c r="A810" s="46"/>
      <c r="B810" s="46"/>
      <c r="C810" s="46"/>
      <c r="D810" s="46"/>
      <c r="E810" s="46"/>
      <c r="F810" s="46"/>
      <c r="G810" s="46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5.75" customHeight="1" x14ac:dyDescent="0.25">
      <c r="A811" s="46"/>
      <c r="B811" s="46"/>
      <c r="C811" s="46"/>
      <c r="D811" s="46"/>
      <c r="E811" s="46"/>
      <c r="F811" s="46"/>
      <c r="G811" s="46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5.75" customHeight="1" x14ac:dyDescent="0.25">
      <c r="A812" s="46"/>
      <c r="B812" s="46"/>
      <c r="C812" s="46"/>
      <c r="D812" s="46"/>
      <c r="E812" s="46"/>
      <c r="F812" s="46"/>
      <c r="G812" s="46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5.75" customHeight="1" x14ac:dyDescent="0.25">
      <c r="A813" s="46"/>
      <c r="B813" s="46"/>
      <c r="C813" s="46"/>
      <c r="D813" s="46"/>
      <c r="E813" s="46"/>
      <c r="F813" s="46"/>
      <c r="G813" s="46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5.75" customHeight="1" x14ac:dyDescent="0.25">
      <c r="A814" s="46"/>
      <c r="B814" s="46"/>
      <c r="C814" s="46"/>
      <c r="D814" s="46"/>
      <c r="E814" s="46"/>
      <c r="F814" s="46"/>
      <c r="G814" s="46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5.75" customHeight="1" x14ac:dyDescent="0.25">
      <c r="A815" s="46"/>
      <c r="B815" s="46"/>
      <c r="C815" s="46"/>
      <c r="D815" s="46"/>
      <c r="E815" s="46"/>
      <c r="F815" s="46"/>
      <c r="G815" s="46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5.75" customHeight="1" x14ac:dyDescent="0.25">
      <c r="A816" s="46"/>
      <c r="B816" s="46"/>
      <c r="C816" s="46"/>
      <c r="D816" s="46"/>
      <c r="E816" s="46"/>
      <c r="F816" s="46"/>
      <c r="G816" s="46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5.75" customHeight="1" x14ac:dyDescent="0.25">
      <c r="A817" s="46"/>
      <c r="B817" s="46"/>
      <c r="C817" s="46"/>
      <c r="D817" s="46"/>
      <c r="E817" s="46"/>
      <c r="F817" s="46"/>
      <c r="G817" s="46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5.75" customHeight="1" x14ac:dyDescent="0.25">
      <c r="A818" s="46"/>
      <c r="B818" s="46"/>
      <c r="C818" s="46"/>
      <c r="D818" s="46"/>
      <c r="E818" s="46"/>
      <c r="F818" s="46"/>
      <c r="G818" s="46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5.75" customHeight="1" x14ac:dyDescent="0.25">
      <c r="A819" s="46"/>
      <c r="B819" s="46"/>
      <c r="C819" s="46"/>
      <c r="D819" s="46"/>
      <c r="E819" s="46"/>
      <c r="F819" s="46"/>
      <c r="G819" s="46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5.75" customHeight="1" x14ac:dyDescent="0.25">
      <c r="A820" s="46"/>
      <c r="B820" s="46"/>
      <c r="C820" s="46"/>
      <c r="D820" s="46"/>
      <c r="E820" s="46"/>
      <c r="F820" s="46"/>
      <c r="G820" s="46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5.75" customHeight="1" x14ac:dyDescent="0.25">
      <c r="A821" s="46"/>
      <c r="B821" s="46"/>
      <c r="C821" s="46"/>
      <c r="D821" s="46"/>
      <c r="E821" s="46"/>
      <c r="F821" s="46"/>
      <c r="G821" s="46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5.75" customHeight="1" x14ac:dyDescent="0.25">
      <c r="A822" s="46"/>
      <c r="B822" s="46"/>
      <c r="C822" s="46"/>
      <c r="D822" s="46"/>
      <c r="E822" s="46"/>
      <c r="F822" s="46"/>
      <c r="G822" s="46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5.75" customHeight="1" x14ac:dyDescent="0.25">
      <c r="A823" s="46"/>
      <c r="B823" s="46"/>
      <c r="C823" s="46"/>
      <c r="D823" s="46"/>
      <c r="E823" s="46"/>
      <c r="F823" s="46"/>
      <c r="G823" s="46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5.75" customHeight="1" x14ac:dyDescent="0.25">
      <c r="A824" s="46"/>
      <c r="B824" s="46"/>
      <c r="C824" s="46"/>
      <c r="D824" s="46"/>
      <c r="E824" s="46"/>
      <c r="F824" s="46"/>
      <c r="G824" s="46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5.75" customHeight="1" x14ac:dyDescent="0.25">
      <c r="A825" s="46"/>
      <c r="B825" s="46"/>
      <c r="C825" s="46"/>
      <c r="D825" s="46"/>
      <c r="E825" s="46"/>
      <c r="F825" s="46"/>
      <c r="G825" s="46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5.75" customHeight="1" x14ac:dyDescent="0.25">
      <c r="A826" s="46"/>
      <c r="B826" s="46"/>
      <c r="C826" s="46"/>
      <c r="D826" s="46"/>
      <c r="E826" s="46"/>
      <c r="F826" s="46"/>
      <c r="G826" s="46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5.75" customHeight="1" x14ac:dyDescent="0.25">
      <c r="A827" s="46"/>
      <c r="B827" s="46"/>
      <c r="C827" s="46"/>
      <c r="D827" s="46"/>
      <c r="E827" s="46"/>
      <c r="F827" s="46"/>
      <c r="G827" s="46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5.75" customHeight="1" x14ac:dyDescent="0.25">
      <c r="A828" s="46"/>
      <c r="B828" s="46"/>
      <c r="C828" s="46"/>
      <c r="D828" s="46"/>
      <c r="E828" s="46"/>
      <c r="F828" s="46"/>
      <c r="G828" s="46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5.75" customHeight="1" x14ac:dyDescent="0.25">
      <c r="A829" s="46"/>
      <c r="B829" s="46"/>
      <c r="C829" s="46"/>
      <c r="D829" s="46"/>
      <c r="E829" s="46"/>
      <c r="F829" s="46"/>
      <c r="G829" s="46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5.75" customHeight="1" x14ac:dyDescent="0.25">
      <c r="A830" s="46"/>
      <c r="B830" s="46"/>
      <c r="C830" s="46"/>
      <c r="D830" s="46"/>
      <c r="E830" s="46"/>
      <c r="F830" s="46"/>
      <c r="G830" s="46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5.75" customHeight="1" x14ac:dyDescent="0.25">
      <c r="A831" s="46"/>
      <c r="B831" s="46"/>
      <c r="C831" s="46"/>
      <c r="D831" s="46"/>
      <c r="E831" s="46"/>
      <c r="F831" s="46"/>
      <c r="G831" s="46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5.75" customHeight="1" x14ac:dyDescent="0.25">
      <c r="A832" s="46"/>
      <c r="B832" s="46"/>
      <c r="C832" s="46"/>
      <c r="D832" s="46"/>
      <c r="E832" s="46"/>
      <c r="F832" s="46"/>
      <c r="G832" s="46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5.75" customHeight="1" x14ac:dyDescent="0.25">
      <c r="A833" s="46"/>
      <c r="B833" s="46"/>
      <c r="C833" s="46"/>
      <c r="D833" s="46"/>
      <c r="E833" s="46"/>
      <c r="F833" s="46"/>
      <c r="G833" s="46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5.75" customHeight="1" x14ac:dyDescent="0.25">
      <c r="A834" s="46"/>
      <c r="B834" s="46"/>
      <c r="C834" s="46"/>
      <c r="D834" s="46"/>
      <c r="E834" s="46"/>
      <c r="F834" s="46"/>
      <c r="G834" s="46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5.75" customHeight="1" x14ac:dyDescent="0.25">
      <c r="A835" s="46"/>
      <c r="B835" s="46"/>
      <c r="C835" s="46"/>
      <c r="D835" s="46"/>
      <c r="E835" s="46"/>
      <c r="F835" s="46"/>
      <c r="G835" s="46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5.75" customHeight="1" x14ac:dyDescent="0.25">
      <c r="A836" s="46"/>
      <c r="B836" s="46"/>
      <c r="C836" s="46"/>
      <c r="D836" s="46"/>
      <c r="E836" s="46"/>
      <c r="F836" s="46"/>
      <c r="G836" s="46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5.75" customHeight="1" x14ac:dyDescent="0.25">
      <c r="A837" s="46"/>
      <c r="B837" s="46"/>
      <c r="C837" s="46"/>
      <c r="D837" s="46"/>
      <c r="E837" s="46"/>
      <c r="F837" s="46"/>
      <c r="G837" s="46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5.75" customHeight="1" x14ac:dyDescent="0.25">
      <c r="A838" s="46"/>
      <c r="B838" s="46"/>
      <c r="C838" s="46"/>
      <c r="D838" s="46"/>
      <c r="E838" s="46"/>
      <c r="F838" s="46"/>
      <c r="G838" s="46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5.75" customHeight="1" x14ac:dyDescent="0.25">
      <c r="A839" s="46"/>
      <c r="B839" s="46"/>
      <c r="C839" s="46"/>
      <c r="D839" s="46"/>
      <c r="E839" s="46"/>
      <c r="F839" s="46"/>
      <c r="G839" s="46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5.75" customHeight="1" x14ac:dyDescent="0.25">
      <c r="A840" s="46"/>
      <c r="B840" s="46"/>
      <c r="C840" s="46"/>
      <c r="D840" s="46"/>
      <c r="E840" s="46"/>
      <c r="F840" s="46"/>
      <c r="G840" s="46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5.75" customHeight="1" x14ac:dyDescent="0.25">
      <c r="A841" s="46"/>
      <c r="B841" s="46"/>
      <c r="C841" s="46"/>
      <c r="D841" s="46"/>
      <c r="E841" s="46"/>
      <c r="F841" s="46"/>
      <c r="G841" s="46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5.75" customHeight="1" x14ac:dyDescent="0.25">
      <c r="A842" s="46"/>
      <c r="B842" s="46"/>
      <c r="C842" s="46"/>
      <c r="D842" s="46"/>
      <c r="E842" s="46"/>
      <c r="F842" s="46"/>
      <c r="G842" s="46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5.75" customHeight="1" x14ac:dyDescent="0.25">
      <c r="A843" s="46"/>
      <c r="B843" s="46"/>
      <c r="C843" s="46"/>
      <c r="D843" s="46"/>
      <c r="E843" s="46"/>
      <c r="F843" s="46"/>
      <c r="G843" s="46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5.75" customHeight="1" x14ac:dyDescent="0.25">
      <c r="A844" s="46"/>
      <c r="B844" s="46"/>
      <c r="C844" s="46"/>
      <c r="D844" s="46"/>
      <c r="E844" s="46"/>
      <c r="F844" s="46"/>
      <c r="G844" s="46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5.75" customHeight="1" x14ac:dyDescent="0.25">
      <c r="A845" s="46"/>
      <c r="B845" s="46"/>
      <c r="C845" s="46"/>
      <c r="D845" s="46"/>
      <c r="E845" s="46"/>
      <c r="F845" s="46"/>
      <c r="G845" s="46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5.75" customHeight="1" x14ac:dyDescent="0.25">
      <c r="A846" s="46"/>
      <c r="B846" s="46"/>
      <c r="C846" s="46"/>
      <c r="D846" s="46"/>
      <c r="E846" s="46"/>
      <c r="F846" s="46"/>
      <c r="G846" s="46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5.75" customHeight="1" x14ac:dyDescent="0.25">
      <c r="A847" s="46"/>
      <c r="B847" s="46"/>
      <c r="C847" s="46"/>
      <c r="D847" s="46"/>
      <c r="E847" s="46"/>
      <c r="F847" s="46"/>
      <c r="G847" s="46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5.75" customHeight="1" x14ac:dyDescent="0.25">
      <c r="A848" s="46"/>
      <c r="B848" s="46"/>
      <c r="C848" s="46"/>
      <c r="D848" s="46"/>
      <c r="E848" s="46"/>
      <c r="F848" s="46"/>
      <c r="G848" s="46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5.75" customHeight="1" x14ac:dyDescent="0.25">
      <c r="A849" s="46"/>
      <c r="B849" s="46"/>
      <c r="C849" s="46"/>
      <c r="D849" s="46"/>
      <c r="E849" s="46"/>
      <c r="F849" s="46"/>
      <c r="G849" s="46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5.75" customHeight="1" x14ac:dyDescent="0.25">
      <c r="A850" s="46"/>
      <c r="B850" s="46"/>
      <c r="C850" s="46"/>
      <c r="D850" s="46"/>
      <c r="E850" s="46"/>
      <c r="F850" s="46"/>
      <c r="G850" s="46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5.75" customHeight="1" x14ac:dyDescent="0.25">
      <c r="A851" s="46"/>
      <c r="B851" s="46"/>
      <c r="C851" s="46"/>
      <c r="D851" s="46"/>
      <c r="E851" s="46"/>
      <c r="F851" s="46"/>
      <c r="G851" s="46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5.75" customHeight="1" x14ac:dyDescent="0.25">
      <c r="A852" s="46"/>
      <c r="B852" s="46"/>
      <c r="C852" s="46"/>
      <c r="D852" s="46"/>
      <c r="E852" s="46"/>
      <c r="F852" s="46"/>
      <c r="G852" s="46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5.75" customHeight="1" x14ac:dyDescent="0.25">
      <c r="A853" s="46"/>
      <c r="B853" s="46"/>
      <c r="C853" s="46"/>
      <c r="D853" s="46"/>
      <c r="E853" s="46"/>
      <c r="F853" s="46"/>
      <c r="G853" s="46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5.75" customHeight="1" x14ac:dyDescent="0.25">
      <c r="A854" s="46"/>
      <c r="B854" s="46"/>
      <c r="C854" s="46"/>
      <c r="D854" s="46"/>
      <c r="E854" s="46"/>
      <c r="F854" s="46"/>
      <c r="G854" s="46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5.75" customHeight="1" x14ac:dyDescent="0.25">
      <c r="A855" s="46"/>
      <c r="B855" s="46"/>
      <c r="C855" s="46"/>
      <c r="D855" s="46"/>
      <c r="E855" s="46"/>
      <c r="F855" s="46"/>
      <c r="G855" s="46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5.75" customHeight="1" x14ac:dyDescent="0.25">
      <c r="A856" s="46"/>
      <c r="B856" s="46"/>
      <c r="C856" s="46"/>
      <c r="D856" s="46"/>
      <c r="E856" s="46"/>
      <c r="F856" s="46"/>
      <c r="G856" s="46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5.75" customHeight="1" x14ac:dyDescent="0.25">
      <c r="A857" s="46"/>
      <c r="B857" s="46"/>
      <c r="C857" s="46"/>
      <c r="D857" s="46"/>
      <c r="E857" s="46"/>
      <c r="F857" s="46"/>
      <c r="G857" s="46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5.75" customHeight="1" x14ac:dyDescent="0.25">
      <c r="A858" s="46"/>
      <c r="B858" s="46"/>
      <c r="C858" s="46"/>
      <c r="D858" s="46"/>
      <c r="E858" s="46"/>
      <c r="F858" s="46"/>
      <c r="G858" s="46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5.75" customHeight="1" x14ac:dyDescent="0.25">
      <c r="A859" s="46"/>
      <c r="B859" s="46"/>
      <c r="C859" s="46"/>
      <c r="D859" s="46"/>
      <c r="E859" s="46"/>
      <c r="F859" s="46"/>
      <c r="G859" s="46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5.75" customHeight="1" x14ac:dyDescent="0.25">
      <c r="A860" s="46"/>
      <c r="B860" s="46"/>
      <c r="C860" s="46"/>
      <c r="D860" s="46"/>
      <c r="E860" s="46"/>
      <c r="F860" s="46"/>
      <c r="G860" s="46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5.75" customHeight="1" x14ac:dyDescent="0.25">
      <c r="A861" s="46"/>
      <c r="B861" s="46"/>
      <c r="C861" s="46"/>
      <c r="D861" s="46"/>
      <c r="E861" s="46"/>
      <c r="F861" s="46"/>
      <c r="G861" s="46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5.75" customHeight="1" x14ac:dyDescent="0.25">
      <c r="A862" s="46"/>
      <c r="B862" s="46"/>
      <c r="C862" s="46"/>
      <c r="D862" s="46"/>
      <c r="E862" s="46"/>
      <c r="F862" s="46"/>
      <c r="G862" s="46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5.75" customHeight="1" x14ac:dyDescent="0.25">
      <c r="A863" s="46"/>
      <c r="B863" s="46"/>
      <c r="C863" s="46"/>
      <c r="D863" s="46"/>
      <c r="E863" s="46"/>
      <c r="F863" s="46"/>
      <c r="G863" s="46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5.75" customHeight="1" x14ac:dyDescent="0.25">
      <c r="A864" s="46"/>
      <c r="B864" s="46"/>
      <c r="C864" s="46"/>
      <c r="D864" s="46"/>
      <c r="E864" s="46"/>
      <c r="F864" s="46"/>
      <c r="G864" s="46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5.75" customHeight="1" x14ac:dyDescent="0.25">
      <c r="A865" s="46"/>
      <c r="B865" s="46"/>
      <c r="C865" s="46"/>
      <c r="D865" s="46"/>
      <c r="E865" s="46"/>
      <c r="F865" s="46"/>
      <c r="G865" s="46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5.75" customHeight="1" x14ac:dyDescent="0.25">
      <c r="A866" s="46"/>
      <c r="B866" s="46"/>
      <c r="C866" s="46"/>
      <c r="D866" s="46"/>
      <c r="E866" s="46"/>
      <c r="F866" s="46"/>
      <c r="G866" s="46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5.75" customHeight="1" x14ac:dyDescent="0.25">
      <c r="A867" s="46"/>
      <c r="B867" s="46"/>
      <c r="C867" s="46"/>
      <c r="D867" s="46"/>
      <c r="E867" s="46"/>
      <c r="F867" s="46"/>
      <c r="G867" s="46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5.75" customHeight="1" x14ac:dyDescent="0.25">
      <c r="A868" s="46"/>
      <c r="B868" s="46"/>
      <c r="C868" s="46"/>
      <c r="D868" s="46"/>
      <c r="E868" s="46"/>
      <c r="F868" s="46"/>
      <c r="G868" s="46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5.75" customHeight="1" x14ac:dyDescent="0.25">
      <c r="A869" s="46"/>
      <c r="B869" s="46"/>
      <c r="C869" s="46"/>
      <c r="D869" s="46"/>
      <c r="E869" s="46"/>
      <c r="F869" s="46"/>
      <c r="G869" s="46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5.75" customHeight="1" x14ac:dyDescent="0.25">
      <c r="A870" s="46"/>
      <c r="B870" s="46"/>
      <c r="C870" s="46"/>
      <c r="D870" s="46"/>
      <c r="E870" s="46"/>
      <c r="F870" s="46"/>
      <c r="G870" s="46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5.75" customHeight="1" x14ac:dyDescent="0.25">
      <c r="A871" s="46"/>
      <c r="B871" s="46"/>
      <c r="C871" s="46"/>
      <c r="D871" s="46"/>
      <c r="E871" s="46"/>
      <c r="F871" s="46"/>
      <c r="G871" s="46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5.75" customHeight="1" x14ac:dyDescent="0.25">
      <c r="A872" s="46"/>
      <c r="B872" s="46"/>
      <c r="C872" s="46"/>
      <c r="D872" s="46"/>
      <c r="E872" s="46"/>
      <c r="F872" s="46"/>
      <c r="G872" s="46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5.75" customHeight="1" x14ac:dyDescent="0.25">
      <c r="A873" s="46"/>
      <c r="B873" s="46"/>
      <c r="C873" s="46"/>
      <c r="D873" s="46"/>
      <c r="E873" s="46"/>
      <c r="F873" s="46"/>
      <c r="G873" s="46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5.75" customHeight="1" x14ac:dyDescent="0.25">
      <c r="A874" s="46"/>
      <c r="B874" s="46"/>
      <c r="C874" s="46"/>
      <c r="D874" s="46"/>
      <c r="E874" s="46"/>
      <c r="F874" s="46"/>
      <c r="G874" s="46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5.75" customHeight="1" x14ac:dyDescent="0.25">
      <c r="A875" s="46"/>
      <c r="B875" s="46"/>
      <c r="C875" s="46"/>
      <c r="D875" s="46"/>
      <c r="E875" s="46"/>
      <c r="F875" s="46"/>
      <c r="G875" s="46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5.75" customHeight="1" x14ac:dyDescent="0.25">
      <c r="A876" s="46"/>
      <c r="B876" s="46"/>
      <c r="C876" s="46"/>
      <c r="D876" s="46"/>
      <c r="E876" s="46"/>
      <c r="F876" s="46"/>
      <c r="G876" s="46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5.75" customHeight="1" x14ac:dyDescent="0.25">
      <c r="A877" s="46"/>
      <c r="B877" s="46"/>
      <c r="C877" s="46"/>
      <c r="D877" s="46"/>
      <c r="E877" s="46"/>
      <c r="F877" s="46"/>
      <c r="G877" s="46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5.75" customHeight="1" x14ac:dyDescent="0.25">
      <c r="A878" s="46"/>
      <c r="B878" s="46"/>
      <c r="C878" s="46"/>
      <c r="D878" s="46"/>
      <c r="E878" s="46"/>
      <c r="F878" s="46"/>
      <c r="G878" s="46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5.75" customHeight="1" x14ac:dyDescent="0.25">
      <c r="A879" s="46"/>
      <c r="B879" s="46"/>
      <c r="C879" s="46"/>
      <c r="D879" s="46"/>
      <c r="E879" s="46"/>
      <c r="F879" s="46"/>
      <c r="G879" s="46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5.75" customHeight="1" x14ac:dyDescent="0.25">
      <c r="A880" s="46"/>
      <c r="B880" s="46"/>
      <c r="C880" s="46"/>
      <c r="D880" s="46"/>
      <c r="E880" s="46"/>
      <c r="F880" s="46"/>
      <c r="G880" s="46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5.75" customHeight="1" x14ac:dyDescent="0.25">
      <c r="A881" s="46"/>
      <c r="B881" s="46"/>
      <c r="C881" s="46"/>
      <c r="D881" s="46"/>
      <c r="E881" s="46"/>
      <c r="F881" s="46"/>
      <c r="G881" s="46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5.75" customHeight="1" x14ac:dyDescent="0.25">
      <c r="A882" s="46"/>
      <c r="B882" s="46"/>
      <c r="C882" s="46"/>
      <c r="D882" s="46"/>
      <c r="E882" s="46"/>
      <c r="F882" s="46"/>
      <c r="G882" s="46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5.75" customHeight="1" x14ac:dyDescent="0.25">
      <c r="A883" s="46"/>
      <c r="B883" s="46"/>
      <c r="C883" s="46"/>
      <c r="D883" s="46"/>
      <c r="E883" s="46"/>
      <c r="F883" s="46"/>
      <c r="G883" s="46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5.75" customHeight="1" x14ac:dyDescent="0.25">
      <c r="A884" s="46"/>
      <c r="B884" s="46"/>
      <c r="C884" s="46"/>
      <c r="D884" s="46"/>
      <c r="E884" s="46"/>
      <c r="F884" s="46"/>
      <c r="G884" s="46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5.75" customHeight="1" x14ac:dyDescent="0.25">
      <c r="A885" s="46"/>
      <c r="B885" s="46"/>
      <c r="C885" s="46"/>
      <c r="D885" s="46"/>
      <c r="E885" s="46"/>
      <c r="F885" s="46"/>
      <c r="G885" s="46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5.75" customHeight="1" x14ac:dyDescent="0.25">
      <c r="A886" s="46"/>
      <c r="B886" s="46"/>
      <c r="C886" s="46"/>
      <c r="D886" s="46"/>
      <c r="E886" s="46"/>
      <c r="F886" s="46"/>
      <c r="G886" s="46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5.75" customHeight="1" x14ac:dyDescent="0.25">
      <c r="A887" s="46"/>
      <c r="B887" s="46"/>
      <c r="C887" s="46"/>
      <c r="D887" s="46"/>
      <c r="E887" s="46"/>
      <c r="F887" s="46"/>
      <c r="G887" s="46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5.75" customHeight="1" x14ac:dyDescent="0.25">
      <c r="A888" s="46"/>
      <c r="B888" s="46"/>
      <c r="C888" s="46"/>
      <c r="D888" s="46"/>
      <c r="E888" s="46"/>
      <c r="F888" s="46"/>
      <c r="G888" s="46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5.75" customHeight="1" x14ac:dyDescent="0.25">
      <c r="A889" s="46"/>
      <c r="B889" s="46"/>
      <c r="C889" s="46"/>
      <c r="D889" s="46"/>
      <c r="E889" s="46"/>
      <c r="F889" s="46"/>
      <c r="G889" s="46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5.75" customHeight="1" x14ac:dyDescent="0.25">
      <c r="A890" s="46"/>
      <c r="B890" s="46"/>
      <c r="C890" s="46"/>
      <c r="D890" s="46"/>
      <c r="E890" s="46"/>
      <c r="F890" s="46"/>
      <c r="G890" s="46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5.75" customHeight="1" x14ac:dyDescent="0.25">
      <c r="A891" s="46"/>
      <c r="B891" s="46"/>
      <c r="C891" s="46"/>
      <c r="D891" s="46"/>
      <c r="E891" s="46"/>
      <c r="F891" s="46"/>
      <c r="G891" s="46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5.75" customHeight="1" x14ac:dyDescent="0.25">
      <c r="A892" s="46"/>
      <c r="B892" s="46"/>
      <c r="C892" s="46"/>
      <c r="D892" s="46"/>
      <c r="E892" s="46"/>
      <c r="F892" s="46"/>
      <c r="G892" s="46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5.75" customHeight="1" x14ac:dyDescent="0.25">
      <c r="A893" s="46"/>
      <c r="B893" s="46"/>
      <c r="C893" s="46"/>
      <c r="D893" s="46"/>
      <c r="E893" s="46"/>
      <c r="F893" s="46"/>
      <c r="G893" s="46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5.75" customHeight="1" x14ac:dyDescent="0.25">
      <c r="A894" s="46"/>
      <c r="B894" s="46"/>
      <c r="C894" s="46"/>
      <c r="D894" s="46"/>
      <c r="E894" s="46"/>
      <c r="F894" s="46"/>
      <c r="G894" s="46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5.75" customHeight="1" x14ac:dyDescent="0.25">
      <c r="A895" s="46"/>
      <c r="B895" s="46"/>
      <c r="C895" s="46"/>
      <c r="D895" s="46"/>
      <c r="E895" s="46"/>
      <c r="F895" s="46"/>
      <c r="G895" s="46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5.75" customHeight="1" x14ac:dyDescent="0.25">
      <c r="A896" s="46"/>
      <c r="B896" s="46"/>
      <c r="C896" s="46"/>
      <c r="D896" s="46"/>
      <c r="E896" s="46"/>
      <c r="F896" s="46"/>
      <c r="G896" s="46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5.75" customHeight="1" x14ac:dyDescent="0.25">
      <c r="A897" s="46"/>
      <c r="B897" s="46"/>
      <c r="C897" s="46"/>
      <c r="D897" s="46"/>
      <c r="E897" s="46"/>
      <c r="F897" s="46"/>
      <c r="G897" s="46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5.75" customHeight="1" x14ac:dyDescent="0.25">
      <c r="A898" s="46"/>
      <c r="B898" s="46"/>
      <c r="C898" s="46"/>
      <c r="D898" s="46"/>
      <c r="E898" s="46"/>
      <c r="F898" s="46"/>
      <c r="G898" s="46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5.75" customHeight="1" x14ac:dyDescent="0.25">
      <c r="A899" s="46"/>
      <c r="B899" s="46"/>
      <c r="C899" s="46"/>
      <c r="D899" s="46"/>
      <c r="E899" s="46"/>
      <c r="F899" s="46"/>
      <c r="G899" s="46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5.75" customHeight="1" x14ac:dyDescent="0.25">
      <c r="A900" s="46"/>
      <c r="B900" s="46"/>
      <c r="C900" s="46"/>
      <c r="D900" s="46"/>
      <c r="E900" s="46"/>
      <c r="F900" s="46"/>
      <c r="G900" s="46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5.75" customHeight="1" x14ac:dyDescent="0.25">
      <c r="A901" s="46"/>
      <c r="B901" s="46"/>
      <c r="C901" s="46"/>
      <c r="D901" s="46"/>
      <c r="E901" s="46"/>
      <c r="F901" s="46"/>
      <c r="G901" s="46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5.75" customHeight="1" x14ac:dyDescent="0.25">
      <c r="A902" s="46"/>
      <c r="B902" s="46"/>
      <c r="C902" s="46"/>
      <c r="D902" s="46"/>
      <c r="E902" s="46"/>
      <c r="F902" s="46"/>
      <c r="G902" s="46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5.75" customHeight="1" x14ac:dyDescent="0.25">
      <c r="A903" s="46"/>
      <c r="B903" s="46"/>
      <c r="C903" s="46"/>
      <c r="D903" s="46"/>
      <c r="E903" s="46"/>
      <c r="F903" s="46"/>
      <c r="G903" s="46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5.75" customHeight="1" x14ac:dyDescent="0.25">
      <c r="A904" s="46"/>
      <c r="B904" s="46"/>
      <c r="C904" s="46"/>
      <c r="D904" s="46"/>
      <c r="E904" s="46"/>
      <c r="F904" s="46"/>
      <c r="G904" s="46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5.75" customHeight="1" x14ac:dyDescent="0.25">
      <c r="A905" s="46"/>
      <c r="B905" s="46"/>
      <c r="C905" s="46"/>
      <c r="D905" s="46"/>
      <c r="E905" s="46"/>
      <c r="F905" s="46"/>
      <c r="G905" s="46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5.75" customHeight="1" x14ac:dyDescent="0.25">
      <c r="A906" s="46"/>
      <c r="B906" s="46"/>
      <c r="C906" s="46"/>
      <c r="D906" s="46"/>
      <c r="E906" s="46"/>
      <c r="F906" s="46"/>
      <c r="G906" s="46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5.75" customHeight="1" x14ac:dyDescent="0.25">
      <c r="A907" s="46"/>
      <c r="B907" s="46"/>
      <c r="C907" s="46"/>
      <c r="D907" s="46"/>
      <c r="E907" s="46"/>
      <c r="F907" s="46"/>
      <c r="G907" s="46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5.75" customHeight="1" x14ac:dyDescent="0.25">
      <c r="A908" s="46"/>
      <c r="B908" s="46"/>
      <c r="C908" s="46"/>
      <c r="D908" s="46"/>
      <c r="E908" s="46"/>
      <c r="F908" s="46"/>
      <c r="G908" s="46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5.75" customHeight="1" x14ac:dyDescent="0.25">
      <c r="A909" s="46"/>
      <c r="B909" s="46"/>
      <c r="C909" s="46"/>
      <c r="D909" s="46"/>
      <c r="E909" s="46"/>
      <c r="F909" s="46"/>
      <c r="G909" s="46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5.75" customHeight="1" x14ac:dyDescent="0.25">
      <c r="A910" s="46"/>
      <c r="B910" s="46"/>
      <c r="C910" s="46"/>
      <c r="D910" s="46"/>
      <c r="E910" s="46"/>
      <c r="F910" s="46"/>
      <c r="G910" s="46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5.75" customHeight="1" x14ac:dyDescent="0.25">
      <c r="A911" s="46"/>
      <c r="B911" s="46"/>
      <c r="C911" s="46"/>
      <c r="D911" s="46"/>
      <c r="E911" s="46"/>
      <c r="F911" s="46"/>
      <c r="G911" s="46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5.75" customHeight="1" x14ac:dyDescent="0.25">
      <c r="A912" s="46"/>
      <c r="B912" s="46"/>
      <c r="C912" s="46"/>
      <c r="D912" s="46"/>
      <c r="E912" s="46"/>
      <c r="F912" s="46"/>
      <c r="G912" s="46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5.75" customHeight="1" x14ac:dyDescent="0.25">
      <c r="A913" s="46"/>
      <c r="B913" s="46"/>
      <c r="C913" s="46"/>
      <c r="D913" s="46"/>
      <c r="E913" s="46"/>
      <c r="F913" s="46"/>
      <c r="G913" s="46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5.75" customHeight="1" x14ac:dyDescent="0.25">
      <c r="A914" s="46"/>
      <c r="B914" s="46"/>
      <c r="C914" s="46"/>
      <c r="D914" s="46"/>
      <c r="E914" s="46"/>
      <c r="F914" s="46"/>
      <c r="G914" s="46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5.75" customHeight="1" x14ac:dyDescent="0.25">
      <c r="A915" s="46"/>
      <c r="B915" s="46"/>
      <c r="C915" s="46"/>
      <c r="D915" s="46"/>
      <c r="E915" s="46"/>
      <c r="F915" s="46"/>
      <c r="G915" s="46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5.75" customHeight="1" x14ac:dyDescent="0.25">
      <c r="A916" s="46"/>
      <c r="B916" s="46"/>
      <c r="C916" s="46"/>
      <c r="D916" s="46"/>
      <c r="E916" s="46"/>
      <c r="F916" s="46"/>
      <c r="G916" s="46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5.75" customHeight="1" x14ac:dyDescent="0.25">
      <c r="A917" s="46"/>
      <c r="B917" s="46"/>
      <c r="C917" s="46"/>
      <c r="D917" s="46"/>
      <c r="E917" s="46"/>
      <c r="F917" s="46"/>
      <c r="G917" s="46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5.75" customHeight="1" x14ac:dyDescent="0.25">
      <c r="A918" s="46"/>
      <c r="B918" s="46"/>
      <c r="C918" s="46"/>
      <c r="D918" s="46"/>
      <c r="E918" s="46"/>
      <c r="F918" s="46"/>
      <c r="G918" s="46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5.75" customHeight="1" x14ac:dyDescent="0.25">
      <c r="A919" s="46"/>
      <c r="B919" s="46"/>
      <c r="C919" s="46"/>
      <c r="D919" s="46"/>
      <c r="E919" s="46"/>
      <c r="F919" s="46"/>
      <c r="G919" s="46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5.75" customHeight="1" x14ac:dyDescent="0.25">
      <c r="A920" s="46"/>
      <c r="B920" s="46"/>
      <c r="C920" s="46"/>
      <c r="D920" s="46"/>
      <c r="E920" s="46"/>
      <c r="F920" s="46"/>
      <c r="G920" s="46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5.75" customHeight="1" x14ac:dyDescent="0.25">
      <c r="A921" s="46"/>
      <c r="B921" s="46"/>
      <c r="C921" s="46"/>
      <c r="D921" s="46"/>
      <c r="E921" s="46"/>
      <c r="F921" s="46"/>
      <c r="G921" s="46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5.75" customHeight="1" x14ac:dyDescent="0.25">
      <c r="A922" s="46"/>
      <c r="B922" s="46"/>
      <c r="C922" s="46"/>
      <c r="D922" s="46"/>
      <c r="E922" s="46"/>
      <c r="F922" s="46"/>
      <c r="G922" s="46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5.75" customHeight="1" x14ac:dyDescent="0.25">
      <c r="A923" s="46"/>
      <c r="B923" s="46"/>
      <c r="C923" s="46"/>
      <c r="D923" s="46"/>
      <c r="E923" s="46"/>
      <c r="F923" s="46"/>
      <c r="G923" s="46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5.75" customHeight="1" x14ac:dyDescent="0.25">
      <c r="A924" s="46"/>
      <c r="B924" s="46"/>
      <c r="C924" s="46"/>
      <c r="D924" s="46"/>
      <c r="E924" s="46"/>
      <c r="F924" s="46"/>
      <c r="G924" s="46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5.75" customHeight="1" x14ac:dyDescent="0.25">
      <c r="A925" s="46"/>
      <c r="B925" s="46"/>
      <c r="C925" s="46"/>
      <c r="D925" s="46"/>
      <c r="E925" s="46"/>
      <c r="F925" s="46"/>
      <c r="G925" s="46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5.75" customHeight="1" x14ac:dyDescent="0.25">
      <c r="A926" s="46"/>
      <c r="B926" s="46"/>
      <c r="C926" s="46"/>
      <c r="D926" s="46"/>
      <c r="E926" s="46"/>
      <c r="F926" s="46"/>
      <c r="G926" s="46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5.75" customHeight="1" x14ac:dyDescent="0.25">
      <c r="A927" s="46"/>
      <c r="B927" s="46"/>
      <c r="C927" s="46"/>
      <c r="D927" s="46"/>
      <c r="E927" s="46"/>
      <c r="F927" s="46"/>
      <c r="G927" s="46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5.75" customHeight="1" x14ac:dyDescent="0.25">
      <c r="A928" s="46"/>
      <c r="B928" s="46"/>
      <c r="C928" s="46"/>
      <c r="D928" s="46"/>
      <c r="E928" s="46"/>
      <c r="F928" s="46"/>
      <c r="G928" s="46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5.75" customHeight="1" x14ac:dyDescent="0.25">
      <c r="A929" s="46"/>
      <c r="B929" s="46"/>
      <c r="C929" s="46"/>
      <c r="D929" s="46"/>
      <c r="E929" s="46"/>
      <c r="F929" s="46"/>
      <c r="G929" s="46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5.75" customHeight="1" x14ac:dyDescent="0.25">
      <c r="A930" s="46"/>
      <c r="B930" s="46"/>
      <c r="C930" s="46"/>
      <c r="D930" s="46"/>
      <c r="E930" s="46"/>
      <c r="F930" s="46"/>
      <c r="G930" s="46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5.75" customHeight="1" x14ac:dyDescent="0.25">
      <c r="A931" s="46"/>
      <c r="B931" s="46"/>
      <c r="C931" s="46"/>
      <c r="D931" s="46"/>
      <c r="E931" s="46"/>
      <c r="F931" s="46"/>
      <c r="G931" s="46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5.75" customHeight="1" x14ac:dyDescent="0.25">
      <c r="A932" s="46"/>
      <c r="B932" s="46"/>
      <c r="C932" s="46"/>
      <c r="D932" s="46"/>
      <c r="E932" s="46"/>
      <c r="F932" s="46"/>
      <c r="G932" s="46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5.75" customHeight="1" x14ac:dyDescent="0.25">
      <c r="A933" s="46"/>
      <c r="B933" s="46"/>
      <c r="C933" s="46"/>
      <c r="D933" s="46"/>
      <c r="E933" s="46"/>
      <c r="F933" s="46"/>
      <c r="G933" s="46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5.75" customHeight="1" x14ac:dyDescent="0.25">
      <c r="A934" s="46"/>
      <c r="B934" s="46"/>
      <c r="C934" s="46"/>
      <c r="D934" s="46"/>
      <c r="E934" s="46"/>
      <c r="F934" s="46"/>
      <c r="G934" s="46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5.75" customHeight="1" x14ac:dyDescent="0.25">
      <c r="A935" s="46"/>
      <c r="B935" s="46"/>
      <c r="C935" s="46"/>
      <c r="D935" s="46"/>
      <c r="E935" s="46"/>
      <c r="F935" s="46"/>
      <c r="G935" s="46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5.75" customHeight="1" x14ac:dyDescent="0.25">
      <c r="A936" s="46"/>
      <c r="B936" s="46"/>
      <c r="C936" s="46"/>
      <c r="D936" s="46"/>
      <c r="E936" s="46"/>
      <c r="F936" s="46"/>
      <c r="G936" s="46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5.75" customHeight="1" x14ac:dyDescent="0.25">
      <c r="A937" s="46"/>
      <c r="B937" s="46"/>
      <c r="C937" s="46"/>
      <c r="D937" s="46"/>
      <c r="E937" s="46"/>
      <c r="F937" s="46"/>
      <c r="G937" s="46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5.75" customHeight="1" x14ac:dyDescent="0.25">
      <c r="A938" s="46"/>
      <c r="B938" s="46"/>
      <c r="C938" s="46"/>
      <c r="D938" s="46"/>
      <c r="E938" s="46"/>
      <c r="F938" s="46"/>
      <c r="G938" s="46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5.75" customHeight="1" x14ac:dyDescent="0.25">
      <c r="A939" s="46"/>
      <c r="B939" s="46"/>
      <c r="C939" s="46"/>
      <c r="D939" s="46"/>
      <c r="E939" s="46"/>
      <c r="F939" s="46"/>
      <c r="G939" s="46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5.75" customHeight="1" x14ac:dyDescent="0.25">
      <c r="A940" s="46"/>
      <c r="B940" s="46"/>
      <c r="C940" s="46"/>
      <c r="D940" s="46"/>
      <c r="E940" s="46"/>
      <c r="F940" s="46"/>
      <c r="G940" s="46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5.75" customHeight="1" x14ac:dyDescent="0.25">
      <c r="A941" s="46"/>
      <c r="B941" s="46"/>
      <c r="C941" s="46"/>
      <c r="D941" s="46"/>
      <c r="E941" s="46"/>
      <c r="F941" s="46"/>
      <c r="G941" s="46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5.75" customHeight="1" x14ac:dyDescent="0.25">
      <c r="A942" s="46"/>
      <c r="B942" s="46"/>
      <c r="C942" s="46"/>
      <c r="D942" s="46"/>
      <c r="E942" s="46"/>
      <c r="F942" s="46"/>
      <c r="G942" s="46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5.75" customHeight="1" x14ac:dyDescent="0.25">
      <c r="A943" s="46"/>
      <c r="B943" s="46"/>
      <c r="C943" s="46"/>
      <c r="D943" s="46"/>
      <c r="E943" s="46"/>
      <c r="F943" s="46"/>
      <c r="G943" s="46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5.75" customHeight="1" x14ac:dyDescent="0.25">
      <c r="A944" s="46"/>
      <c r="B944" s="46"/>
      <c r="C944" s="46"/>
      <c r="D944" s="46"/>
      <c r="E944" s="46"/>
      <c r="F944" s="46"/>
      <c r="G944" s="46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5.75" customHeight="1" x14ac:dyDescent="0.25">
      <c r="A945" s="46"/>
      <c r="B945" s="46"/>
      <c r="C945" s="46"/>
      <c r="D945" s="46"/>
      <c r="E945" s="46"/>
      <c r="F945" s="46"/>
      <c r="G945" s="46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5.75" customHeight="1" x14ac:dyDescent="0.25">
      <c r="A946" s="46"/>
      <c r="B946" s="46"/>
      <c r="C946" s="46"/>
      <c r="D946" s="46"/>
      <c r="E946" s="46"/>
      <c r="F946" s="46"/>
      <c r="G946" s="46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5.75" customHeight="1" x14ac:dyDescent="0.25">
      <c r="A947" s="46"/>
      <c r="B947" s="46"/>
      <c r="C947" s="46"/>
      <c r="D947" s="46"/>
      <c r="E947" s="46"/>
      <c r="F947" s="46"/>
      <c r="G947" s="46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5.75" customHeight="1" x14ac:dyDescent="0.25">
      <c r="A948" s="46"/>
      <c r="B948" s="46"/>
      <c r="C948" s="46"/>
      <c r="D948" s="46"/>
      <c r="E948" s="46"/>
      <c r="F948" s="46"/>
      <c r="G948" s="46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5.75" customHeight="1" x14ac:dyDescent="0.25">
      <c r="A949" s="46"/>
      <c r="B949" s="46"/>
      <c r="C949" s="46"/>
      <c r="D949" s="46"/>
      <c r="E949" s="46"/>
      <c r="F949" s="46"/>
      <c r="G949" s="46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5.75" customHeight="1" x14ac:dyDescent="0.25">
      <c r="A950" s="46"/>
      <c r="B950" s="46"/>
      <c r="C950" s="46"/>
      <c r="D950" s="46"/>
      <c r="E950" s="46"/>
      <c r="F950" s="46"/>
      <c r="G950" s="46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5.75" customHeight="1" x14ac:dyDescent="0.25">
      <c r="A951" s="46"/>
      <c r="B951" s="46"/>
      <c r="C951" s="46"/>
      <c r="D951" s="46"/>
      <c r="E951" s="46"/>
      <c r="F951" s="46"/>
      <c r="G951" s="46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5.75" customHeight="1" x14ac:dyDescent="0.25">
      <c r="A952" s="46"/>
      <c r="B952" s="46"/>
      <c r="C952" s="46"/>
      <c r="D952" s="46"/>
      <c r="E952" s="46"/>
      <c r="F952" s="46"/>
      <c r="G952" s="46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5.75" customHeight="1" x14ac:dyDescent="0.25">
      <c r="A953" s="46"/>
      <c r="B953" s="46"/>
      <c r="C953" s="46"/>
      <c r="D953" s="46"/>
      <c r="E953" s="46"/>
      <c r="F953" s="46"/>
      <c r="G953" s="46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5.75" customHeight="1" x14ac:dyDescent="0.25">
      <c r="A954" s="46"/>
      <c r="B954" s="46"/>
      <c r="C954" s="46"/>
      <c r="D954" s="46"/>
      <c r="E954" s="46"/>
      <c r="F954" s="46"/>
      <c r="G954" s="46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5.75" customHeight="1" x14ac:dyDescent="0.25">
      <c r="A955" s="46"/>
      <c r="B955" s="46"/>
      <c r="C955" s="46"/>
      <c r="D955" s="46"/>
      <c r="E955" s="46"/>
      <c r="F955" s="46"/>
      <c r="G955" s="46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5.75" customHeight="1" x14ac:dyDescent="0.25">
      <c r="A956" s="46"/>
      <c r="B956" s="46"/>
      <c r="C956" s="46"/>
      <c r="D956" s="46"/>
      <c r="E956" s="46"/>
      <c r="F956" s="46"/>
      <c r="G956" s="46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5.75" customHeight="1" x14ac:dyDescent="0.25">
      <c r="A957" s="46"/>
      <c r="B957" s="46"/>
      <c r="C957" s="46"/>
      <c r="D957" s="46"/>
      <c r="E957" s="46"/>
      <c r="F957" s="46"/>
      <c r="G957" s="46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5.75" customHeight="1" x14ac:dyDescent="0.25">
      <c r="A958" s="46"/>
      <c r="B958" s="46"/>
      <c r="C958" s="46"/>
      <c r="D958" s="46"/>
      <c r="E958" s="46"/>
      <c r="F958" s="46"/>
      <c r="G958" s="46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5.75" customHeight="1" x14ac:dyDescent="0.25">
      <c r="A959" s="46"/>
      <c r="B959" s="46"/>
      <c r="C959" s="46"/>
      <c r="D959" s="46"/>
      <c r="E959" s="46"/>
      <c r="F959" s="46"/>
      <c r="G959" s="46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5.75" customHeight="1" x14ac:dyDescent="0.25">
      <c r="A960" s="46"/>
      <c r="B960" s="46"/>
      <c r="C960" s="46"/>
      <c r="D960" s="46"/>
      <c r="E960" s="46"/>
      <c r="F960" s="46"/>
      <c r="G960" s="46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5.75" customHeight="1" x14ac:dyDescent="0.25">
      <c r="A961" s="46"/>
      <c r="B961" s="46"/>
      <c r="C961" s="46"/>
      <c r="D961" s="46"/>
      <c r="E961" s="46"/>
      <c r="F961" s="46"/>
      <c r="G961" s="46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5.75" customHeight="1" x14ac:dyDescent="0.25">
      <c r="A962" s="46"/>
      <c r="B962" s="46"/>
      <c r="C962" s="46"/>
      <c r="D962" s="46"/>
      <c r="E962" s="46"/>
      <c r="F962" s="46"/>
      <c r="G962" s="46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5.75" customHeight="1" x14ac:dyDescent="0.25">
      <c r="A963" s="46"/>
      <c r="B963" s="46"/>
      <c r="C963" s="46"/>
      <c r="D963" s="46"/>
      <c r="E963" s="46"/>
      <c r="F963" s="46"/>
      <c r="G963" s="46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5.75" customHeight="1" x14ac:dyDescent="0.25">
      <c r="A964" s="46"/>
      <c r="B964" s="46"/>
      <c r="C964" s="46"/>
      <c r="D964" s="46"/>
      <c r="E964" s="46"/>
      <c r="F964" s="46"/>
      <c r="G964" s="46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5.75" customHeight="1" x14ac:dyDescent="0.25">
      <c r="A965" s="46"/>
      <c r="B965" s="46"/>
      <c r="C965" s="46"/>
      <c r="D965" s="46"/>
      <c r="E965" s="46"/>
      <c r="F965" s="46"/>
      <c r="G965" s="46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5.75" customHeight="1" x14ac:dyDescent="0.25">
      <c r="A966" s="46"/>
      <c r="B966" s="46"/>
      <c r="C966" s="46"/>
      <c r="D966" s="46"/>
      <c r="E966" s="46"/>
      <c r="F966" s="46"/>
      <c r="G966" s="46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5.75" customHeight="1" x14ac:dyDescent="0.25">
      <c r="A967" s="46"/>
      <c r="B967" s="46"/>
      <c r="C967" s="46"/>
      <c r="D967" s="46"/>
      <c r="E967" s="46"/>
      <c r="F967" s="46"/>
      <c r="G967" s="46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5.75" customHeight="1" x14ac:dyDescent="0.25">
      <c r="A968" s="46"/>
      <c r="B968" s="46"/>
      <c r="C968" s="46"/>
      <c r="D968" s="46"/>
      <c r="E968" s="46"/>
      <c r="F968" s="46"/>
      <c r="G968" s="46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5.75" customHeight="1" x14ac:dyDescent="0.25">
      <c r="A969" s="46"/>
      <c r="B969" s="46"/>
      <c r="C969" s="46"/>
      <c r="D969" s="46"/>
      <c r="E969" s="46"/>
      <c r="F969" s="46"/>
      <c r="G969" s="46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5.75" customHeight="1" x14ac:dyDescent="0.25">
      <c r="A970" s="46"/>
      <c r="B970" s="46"/>
      <c r="C970" s="46"/>
      <c r="D970" s="46"/>
      <c r="E970" s="46"/>
      <c r="F970" s="46"/>
      <c r="G970" s="46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5.75" customHeight="1" x14ac:dyDescent="0.25">
      <c r="A971" s="46"/>
      <c r="B971" s="46"/>
      <c r="C971" s="46"/>
      <c r="D971" s="46"/>
      <c r="E971" s="46"/>
      <c r="F971" s="46"/>
      <c r="G971" s="46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5.75" customHeight="1" x14ac:dyDescent="0.25">
      <c r="A972" s="46"/>
      <c r="B972" s="46"/>
      <c r="C972" s="46"/>
      <c r="D972" s="46"/>
      <c r="E972" s="46"/>
      <c r="F972" s="46"/>
      <c r="G972" s="46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5.75" customHeight="1" x14ac:dyDescent="0.25">
      <c r="A973" s="46"/>
      <c r="B973" s="46"/>
      <c r="C973" s="46"/>
      <c r="D973" s="46"/>
      <c r="E973" s="46"/>
      <c r="F973" s="46"/>
      <c r="G973" s="46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5.75" customHeight="1" x14ac:dyDescent="0.25">
      <c r="A974" s="46"/>
      <c r="B974" s="46"/>
      <c r="C974" s="46"/>
      <c r="D974" s="46"/>
      <c r="E974" s="46"/>
      <c r="F974" s="46"/>
      <c r="G974" s="46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5.75" customHeight="1" x14ac:dyDescent="0.25">
      <c r="A975" s="46"/>
      <c r="B975" s="46"/>
      <c r="C975" s="46"/>
      <c r="D975" s="46"/>
      <c r="E975" s="46"/>
      <c r="F975" s="46"/>
      <c r="G975" s="46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5.75" customHeight="1" x14ac:dyDescent="0.25">
      <c r="A976" s="46"/>
      <c r="B976" s="46"/>
      <c r="C976" s="46"/>
      <c r="D976" s="46"/>
      <c r="E976" s="46"/>
      <c r="F976" s="46"/>
      <c r="G976" s="46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5.75" customHeight="1" x14ac:dyDescent="0.25">
      <c r="A977" s="46"/>
      <c r="B977" s="46"/>
      <c r="C977" s="46"/>
      <c r="D977" s="46"/>
      <c r="E977" s="46"/>
      <c r="F977" s="46"/>
      <c r="G977" s="46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5.75" customHeight="1" x14ac:dyDescent="0.25">
      <c r="A978" s="46"/>
      <c r="B978" s="46"/>
      <c r="C978" s="46"/>
      <c r="D978" s="46"/>
      <c r="E978" s="46"/>
      <c r="F978" s="46"/>
      <c r="G978" s="46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5.75" customHeight="1" x14ac:dyDescent="0.25">
      <c r="A979" s="46"/>
      <c r="B979" s="46"/>
      <c r="C979" s="46"/>
      <c r="D979" s="46"/>
      <c r="E979" s="46"/>
      <c r="F979" s="46"/>
      <c r="G979" s="46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5.75" customHeight="1" x14ac:dyDescent="0.25">
      <c r="A980" s="46"/>
      <c r="B980" s="46"/>
      <c r="C980" s="46"/>
      <c r="D980" s="46"/>
      <c r="E980" s="46"/>
      <c r="F980" s="46"/>
      <c r="G980" s="46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5.75" customHeight="1" x14ac:dyDescent="0.25">
      <c r="A981" s="46"/>
      <c r="B981" s="46"/>
      <c r="C981" s="46"/>
      <c r="D981" s="46"/>
      <c r="E981" s="46"/>
      <c r="F981" s="46"/>
      <c r="G981" s="46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5.75" customHeight="1" x14ac:dyDescent="0.25">
      <c r="A982" s="46"/>
      <c r="B982" s="46"/>
      <c r="C982" s="46"/>
      <c r="D982" s="46"/>
      <c r="E982" s="46"/>
      <c r="F982" s="46"/>
      <c r="G982" s="46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5.75" customHeight="1" x14ac:dyDescent="0.25">
      <c r="A983" s="46"/>
      <c r="B983" s="46"/>
      <c r="C983" s="46"/>
      <c r="D983" s="46"/>
      <c r="E983" s="46"/>
      <c r="F983" s="46"/>
      <c r="G983" s="46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5.75" customHeight="1" x14ac:dyDescent="0.25">
      <c r="A984" s="46"/>
      <c r="B984" s="46"/>
      <c r="C984" s="46"/>
      <c r="D984" s="46"/>
      <c r="E984" s="46"/>
      <c r="F984" s="46"/>
      <c r="G984" s="46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5.75" customHeight="1" x14ac:dyDescent="0.25">
      <c r="A985" s="46"/>
      <c r="B985" s="46"/>
      <c r="C985" s="46"/>
      <c r="D985" s="46"/>
      <c r="E985" s="46"/>
      <c r="F985" s="46"/>
      <c r="G985" s="46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5.75" customHeight="1" x14ac:dyDescent="0.25">
      <c r="A986" s="46"/>
      <c r="B986" s="46"/>
      <c r="C986" s="46"/>
      <c r="D986" s="46"/>
      <c r="E986" s="46"/>
      <c r="F986" s="46"/>
      <c r="G986" s="46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5.75" customHeight="1" x14ac:dyDescent="0.25">
      <c r="A987" s="46"/>
      <c r="B987" s="46"/>
      <c r="C987" s="46"/>
      <c r="D987" s="46"/>
      <c r="E987" s="46"/>
      <c r="F987" s="46"/>
      <c r="G987" s="46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5.75" customHeight="1" x14ac:dyDescent="0.25">
      <c r="A988" s="46"/>
      <c r="B988" s="46"/>
      <c r="C988" s="46"/>
      <c r="D988" s="46"/>
      <c r="E988" s="46"/>
      <c r="F988" s="46"/>
      <c r="G988" s="46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5.75" customHeight="1" x14ac:dyDescent="0.25">
      <c r="A989" s="46"/>
      <c r="B989" s="46"/>
      <c r="C989" s="46"/>
      <c r="D989" s="46"/>
      <c r="E989" s="46"/>
      <c r="F989" s="46"/>
      <c r="G989" s="46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5.75" customHeight="1" x14ac:dyDescent="0.25">
      <c r="A990" s="46"/>
      <c r="B990" s="46"/>
      <c r="C990" s="46"/>
      <c r="D990" s="46"/>
      <c r="E990" s="46"/>
      <c r="F990" s="46"/>
      <c r="G990" s="46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5.75" customHeight="1" x14ac:dyDescent="0.25">
      <c r="A991" s="46"/>
      <c r="B991" s="46"/>
      <c r="C991" s="46"/>
      <c r="D991" s="46"/>
      <c r="E991" s="46"/>
      <c r="F991" s="46"/>
      <c r="G991" s="46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5.75" customHeight="1" x14ac:dyDescent="0.25">
      <c r="A992" s="46"/>
      <c r="B992" s="46"/>
      <c r="C992" s="46"/>
      <c r="D992" s="46"/>
      <c r="E992" s="46"/>
      <c r="F992" s="46"/>
      <c r="G992" s="46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5.75" customHeight="1" x14ac:dyDescent="0.25">
      <c r="A993" s="46"/>
      <c r="B993" s="46"/>
      <c r="C993" s="46"/>
      <c r="D993" s="46"/>
      <c r="E993" s="46"/>
      <c r="F993" s="46"/>
      <c r="G993" s="46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5.75" customHeight="1" x14ac:dyDescent="0.25">
      <c r="A994" s="46"/>
      <c r="B994" s="46"/>
      <c r="C994" s="46"/>
      <c r="D994" s="46"/>
      <c r="E994" s="46"/>
      <c r="F994" s="46"/>
      <c r="G994" s="46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5.75" customHeight="1" x14ac:dyDescent="0.25">
      <c r="A995" s="46"/>
      <c r="B995" s="46"/>
      <c r="C995" s="46"/>
      <c r="D995" s="46"/>
      <c r="E995" s="46"/>
      <c r="F995" s="46"/>
      <c r="G995" s="46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5.75" customHeight="1" x14ac:dyDescent="0.25">
      <c r="A996" s="46"/>
      <c r="B996" s="46"/>
      <c r="C996" s="46"/>
      <c r="D996" s="46"/>
      <c r="E996" s="46"/>
      <c r="F996" s="46"/>
      <c r="G996" s="46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15.75" customHeight="1" x14ac:dyDescent="0.25">
      <c r="A997" s="46"/>
      <c r="B997" s="46"/>
      <c r="C997" s="46"/>
      <c r="D997" s="46"/>
      <c r="E997" s="46"/>
      <c r="F997" s="46"/>
      <c r="G997" s="46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15.75" customHeight="1" x14ac:dyDescent="0.25">
      <c r="A998" s="46"/>
      <c r="B998" s="46"/>
      <c r="C998" s="46"/>
      <c r="D998" s="46"/>
      <c r="E998" s="46"/>
      <c r="F998" s="46"/>
      <c r="G998" s="46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15.75" customHeight="1" x14ac:dyDescent="0.25">
      <c r="A999" s="46"/>
      <c r="B999" s="46"/>
      <c r="C999" s="46"/>
      <c r="D999" s="46"/>
      <c r="E999" s="46"/>
      <c r="F999" s="46"/>
      <c r="G999" s="46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15.75" customHeight="1" x14ac:dyDescent="0.25">
      <c r="A1000" s="46"/>
      <c r="B1000" s="46"/>
      <c r="C1000" s="46"/>
      <c r="D1000" s="46"/>
      <c r="E1000" s="46"/>
      <c r="F1000" s="46"/>
      <c r="G1000" s="46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pageMargins left="1.2" right="1.2" top="0.25" bottom="0.25" header="0" footer="0"/>
  <pageSetup orientation="portrait"/>
  <rowBreaks count="1" manualBreakCount="1">
    <brk id="2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866"/>
  <sheetViews>
    <sheetView workbookViewId="0">
      <pane ySplit="1" topLeftCell="A119" activePane="bottomLeft" state="frozen"/>
      <selection pane="bottomLeft" activeCell="A2" sqref="A2:XFD139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style="139" customWidth="1"/>
    <col min="6" max="6" width="21.7109375" customWidth="1"/>
    <col min="7" max="7" width="14.140625" customWidth="1"/>
    <col min="8" max="9" width="8.42578125" customWidth="1"/>
    <col min="10" max="10" width="13.7109375" customWidth="1"/>
    <col min="11" max="12" width="8.42578125" style="139" customWidth="1"/>
    <col min="13" max="27" width="8.42578125" customWidth="1"/>
  </cols>
  <sheetData>
    <row r="1" spans="1:27" ht="14.25" customHeight="1" x14ac:dyDescent="0.35">
      <c r="A1" s="91" t="s">
        <v>849</v>
      </c>
      <c r="B1" s="91" t="s">
        <v>810</v>
      </c>
      <c r="C1" s="91" t="s">
        <v>811</v>
      </c>
      <c r="D1" s="91" t="s">
        <v>812</v>
      </c>
      <c r="E1" s="156" t="s">
        <v>813</v>
      </c>
      <c r="F1" s="91" t="s">
        <v>1</v>
      </c>
      <c r="G1" s="91" t="s">
        <v>3</v>
      </c>
      <c r="H1" s="91" t="s">
        <v>814</v>
      </c>
      <c r="I1" s="91" t="s">
        <v>2</v>
      </c>
      <c r="J1" s="91" t="s">
        <v>5</v>
      </c>
      <c r="K1" s="156" t="s">
        <v>815</v>
      </c>
      <c r="L1" s="156" t="s">
        <v>816</v>
      </c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1:27" ht="14.25" customHeight="1" x14ac:dyDescent="0.35">
      <c r="A2" s="93" t="s">
        <v>849</v>
      </c>
      <c r="B2" s="54">
        <v>8</v>
      </c>
      <c r="C2" s="54">
        <v>30.58</v>
      </c>
      <c r="D2" s="54">
        <v>8</v>
      </c>
      <c r="E2" s="74">
        <v>1435</v>
      </c>
      <c r="F2" s="13" t="str">
        <f>+VLOOKUP(E2,Participants!$A$1:$F$798,2,FALSE)</f>
        <v>Lucas Martin</v>
      </c>
      <c r="G2" s="13" t="str">
        <f>+VLOOKUP(E2,Participants!$A$1:$F$798,4,FALSE)</f>
        <v>GRE</v>
      </c>
      <c r="H2" s="13" t="str">
        <f>+VLOOKUP(E2,Participants!$A$1:$F$798,5,FALSE)</f>
        <v>Male</v>
      </c>
      <c r="I2" s="13">
        <f>+VLOOKUP(E2,Participants!$A$1:$F$798,3,FALSE)</f>
        <v>6</v>
      </c>
      <c r="J2" s="13" t="str">
        <f>+VLOOKUP(E2,Participants!$A$1:$G$798,7,FALSE)</f>
        <v>JV Boys</v>
      </c>
      <c r="K2" s="74">
        <v>1</v>
      </c>
      <c r="L2" s="74">
        <v>10</v>
      </c>
    </row>
    <row r="3" spans="1:27" ht="14.25" customHeight="1" x14ac:dyDescent="0.35">
      <c r="A3" s="93" t="s">
        <v>849</v>
      </c>
      <c r="B3" s="54">
        <v>8</v>
      </c>
      <c r="C3" s="54">
        <v>30.93</v>
      </c>
      <c r="D3" s="54">
        <v>3</v>
      </c>
      <c r="E3" s="74">
        <v>1433</v>
      </c>
      <c r="F3" s="13" t="str">
        <f>+VLOOKUP(E3,Participants!$A$1:$F$798,2,FALSE)</f>
        <v>Tommy Heisel</v>
      </c>
      <c r="G3" s="13" t="str">
        <f>+VLOOKUP(E3,Participants!$A$1:$F$798,4,FALSE)</f>
        <v>GRE</v>
      </c>
      <c r="H3" s="13" t="str">
        <f>+VLOOKUP(E3,Participants!$A$1:$F$798,5,FALSE)</f>
        <v>Male</v>
      </c>
      <c r="I3" s="13">
        <f>+VLOOKUP(E3,Participants!$A$1:$F$798,3,FALSE)</f>
        <v>5</v>
      </c>
      <c r="J3" s="13" t="str">
        <f>+VLOOKUP(E3,Participants!$A$1:$G$798,7,FALSE)</f>
        <v>JV Boys</v>
      </c>
      <c r="K3" s="74">
        <f>K2+1</f>
        <v>2</v>
      </c>
      <c r="L3" s="74">
        <v>8</v>
      </c>
    </row>
    <row r="4" spans="1:27" ht="14.25" customHeight="1" x14ac:dyDescent="0.35">
      <c r="A4" s="93" t="s">
        <v>849</v>
      </c>
      <c r="B4" s="54">
        <v>6</v>
      </c>
      <c r="C4" s="54">
        <v>31.15</v>
      </c>
      <c r="D4" s="54">
        <v>1</v>
      </c>
      <c r="E4" s="74">
        <v>1380</v>
      </c>
      <c r="F4" s="13" t="str">
        <f>+VLOOKUP(E4,Participants!$A$1:$F$798,2,FALSE)</f>
        <v>Mark Swift</v>
      </c>
      <c r="G4" s="13" t="str">
        <f>+VLOOKUP(E4,Participants!$A$1:$F$798,4,FALSE)</f>
        <v>AAC</v>
      </c>
      <c r="H4" s="13" t="str">
        <f>+VLOOKUP(E4,Participants!$A$1:$F$798,5,FALSE)</f>
        <v>Male</v>
      </c>
      <c r="I4" s="13">
        <f>+VLOOKUP(E4,Participants!$A$1:$F$798,3,FALSE)</f>
        <v>6</v>
      </c>
      <c r="J4" s="13" t="str">
        <f>+VLOOKUP(E4,Participants!$A$1:$G$798,7,FALSE)</f>
        <v>JV Boys</v>
      </c>
      <c r="K4" s="74">
        <f t="shared" ref="K4:K30" si="0">K3+1</f>
        <v>3</v>
      </c>
      <c r="L4" s="74">
        <v>6</v>
      </c>
    </row>
    <row r="5" spans="1:27" ht="14.25" customHeight="1" x14ac:dyDescent="0.35">
      <c r="A5" s="93" t="s">
        <v>849</v>
      </c>
      <c r="B5" s="54">
        <v>7</v>
      </c>
      <c r="C5" s="54">
        <v>31.52</v>
      </c>
      <c r="D5" s="54">
        <v>8</v>
      </c>
      <c r="E5" s="74">
        <v>1018</v>
      </c>
      <c r="F5" s="13" t="str">
        <f>+VLOOKUP(E5,Participants!$A$1:$F$798,2,FALSE)</f>
        <v>Josiah Couch</v>
      </c>
      <c r="G5" s="13" t="str">
        <f>+VLOOKUP(E5,Participants!$A$1:$F$798,4,FALSE)</f>
        <v>HCA</v>
      </c>
      <c r="H5" s="13" t="str">
        <f>+VLOOKUP(E5,Participants!$A$1:$F$798,5,FALSE)</f>
        <v>Male</v>
      </c>
      <c r="I5" s="13">
        <f>+VLOOKUP(E5,Participants!$A$1:$F$798,3,FALSE)</f>
        <v>6</v>
      </c>
      <c r="J5" s="13" t="str">
        <f>+VLOOKUP(E5,Participants!$A$1:$G$798,7,FALSE)</f>
        <v>JV Boys</v>
      </c>
      <c r="K5" s="74">
        <f t="shared" si="0"/>
        <v>4</v>
      </c>
      <c r="L5" s="74">
        <v>5</v>
      </c>
    </row>
    <row r="6" spans="1:27" ht="14.25" customHeight="1" x14ac:dyDescent="0.35">
      <c r="A6" s="93" t="s">
        <v>849</v>
      </c>
      <c r="B6" s="54">
        <v>6</v>
      </c>
      <c r="C6" s="54">
        <v>31.58</v>
      </c>
      <c r="D6" s="54">
        <v>4</v>
      </c>
      <c r="E6" s="74">
        <v>620</v>
      </c>
      <c r="F6" s="13" t="str">
        <f>+VLOOKUP(E6,Participants!$A$1:$F$798,2,FALSE)</f>
        <v>Kolten Kumer</v>
      </c>
      <c r="G6" s="13" t="str">
        <f>+VLOOKUP(E6,Participants!$A$1:$F$798,4,FALSE)</f>
        <v>BFS</v>
      </c>
      <c r="H6" s="13" t="str">
        <f>+VLOOKUP(E6,Participants!$A$1:$F$798,5,FALSE)</f>
        <v>Male</v>
      </c>
      <c r="I6" s="13">
        <f>+VLOOKUP(E6,Participants!$A$1:$F$798,3,FALSE)</f>
        <v>6</v>
      </c>
      <c r="J6" s="13" t="str">
        <f>+VLOOKUP(E6,Participants!$A$1:$G$798,7,FALSE)</f>
        <v>JV BOYS</v>
      </c>
      <c r="K6" s="74">
        <f t="shared" si="0"/>
        <v>5</v>
      </c>
      <c r="L6" s="74">
        <v>4</v>
      </c>
    </row>
    <row r="7" spans="1:27" ht="14.25" customHeight="1" x14ac:dyDescent="0.35">
      <c r="A7" s="93" t="s">
        <v>849</v>
      </c>
      <c r="B7" s="54">
        <v>7</v>
      </c>
      <c r="C7" s="54">
        <v>31.76</v>
      </c>
      <c r="D7" s="54">
        <v>7</v>
      </c>
      <c r="E7" s="74">
        <v>978</v>
      </c>
      <c r="F7" s="13" t="str">
        <f>+VLOOKUP(E7,Participants!$A$1:$F$798,2,FALSE)</f>
        <v>Ian Hamilton</v>
      </c>
      <c r="G7" s="13" t="str">
        <f>+VLOOKUP(E7,Participants!$A$1:$F$798,4,FALSE)</f>
        <v>SJS</v>
      </c>
      <c r="H7" s="13" t="str">
        <f>+VLOOKUP(E7,Participants!$A$1:$F$798,5,FALSE)</f>
        <v>Male</v>
      </c>
      <c r="I7" s="13">
        <f>+VLOOKUP(E7,Participants!$A$1:$F$798,3,FALSE)</f>
        <v>5</v>
      </c>
      <c r="J7" s="13" t="str">
        <f>+VLOOKUP(E7,Participants!$A$1:$G$798,7,FALSE)</f>
        <v>JV Boys</v>
      </c>
      <c r="K7" s="74">
        <f t="shared" si="0"/>
        <v>6</v>
      </c>
      <c r="L7" s="74">
        <v>3</v>
      </c>
    </row>
    <row r="8" spans="1:27" ht="14.25" customHeight="1" x14ac:dyDescent="0.35">
      <c r="A8" s="93" t="s">
        <v>849</v>
      </c>
      <c r="B8" s="54">
        <v>6</v>
      </c>
      <c r="C8" s="54">
        <v>31.78</v>
      </c>
      <c r="D8" s="54">
        <v>3</v>
      </c>
      <c r="E8" s="74">
        <v>1222</v>
      </c>
      <c r="F8" s="13" t="str">
        <f>+VLOOKUP(E8,Participants!$A$1:$F$798,2,FALSE)</f>
        <v>Landon Bell</v>
      </c>
      <c r="G8" s="13" t="str">
        <f>+VLOOKUP(E8,Participants!$A$1:$F$798,4,FALSE)</f>
        <v>OLF</v>
      </c>
      <c r="H8" s="13" t="str">
        <f>+VLOOKUP(E8,Participants!$A$1:$F$798,5,FALSE)</f>
        <v>Male</v>
      </c>
      <c r="I8" s="13">
        <f>+VLOOKUP(E8,Participants!$A$1:$F$798,3,FALSE)</f>
        <v>6</v>
      </c>
      <c r="J8" s="13" t="str">
        <f>+VLOOKUP(E8,Participants!$A$1:$G$798,7,FALSE)</f>
        <v>JV Boys</v>
      </c>
      <c r="K8" s="74">
        <f t="shared" si="0"/>
        <v>7</v>
      </c>
      <c r="L8" s="74">
        <v>2</v>
      </c>
    </row>
    <row r="9" spans="1:27" ht="14.25" customHeight="1" x14ac:dyDescent="0.35">
      <c r="A9" s="93" t="s">
        <v>849</v>
      </c>
      <c r="B9" s="54">
        <v>6</v>
      </c>
      <c r="C9" s="54">
        <v>33.619999999999997</v>
      </c>
      <c r="D9" s="54">
        <v>7</v>
      </c>
      <c r="E9" s="74">
        <v>718</v>
      </c>
      <c r="F9" s="13" t="str">
        <f>+VLOOKUP(E9,Participants!$A$1:$F$798,2,FALSE)</f>
        <v>Grady Molinero</v>
      </c>
      <c r="G9" s="13" t="str">
        <f>+VLOOKUP(E9,Participants!$A$1:$F$798,4,FALSE)</f>
        <v>GAA</v>
      </c>
      <c r="H9" s="13" t="str">
        <f>+VLOOKUP(E9,Participants!$A$1:$F$798,5,FALSE)</f>
        <v>Male</v>
      </c>
      <c r="I9" s="13">
        <f>+VLOOKUP(E9,Participants!$A$1:$F$798,3,FALSE)</f>
        <v>6</v>
      </c>
      <c r="J9" s="13" t="str">
        <f>+VLOOKUP(E9,Participants!$A$1:$G$798,7,FALSE)</f>
        <v>JV BOYS</v>
      </c>
      <c r="K9" s="74">
        <f t="shared" si="0"/>
        <v>8</v>
      </c>
      <c r="L9" s="74">
        <v>1</v>
      </c>
    </row>
    <row r="10" spans="1:27" ht="14.25" customHeight="1" x14ac:dyDescent="0.35">
      <c r="A10" s="93" t="s">
        <v>849</v>
      </c>
      <c r="B10" s="54">
        <v>8</v>
      </c>
      <c r="C10" s="54">
        <v>33.74</v>
      </c>
      <c r="D10" s="54">
        <v>7</v>
      </c>
      <c r="E10" s="74">
        <v>1016</v>
      </c>
      <c r="F10" s="13" t="str">
        <f>+VLOOKUP(E10,Participants!$A$1:$F$798,2,FALSE)</f>
        <v>Dillon Carter</v>
      </c>
      <c r="G10" s="13" t="str">
        <f>+VLOOKUP(E10,Participants!$A$1:$F$798,4,FALSE)</f>
        <v>HCA</v>
      </c>
      <c r="H10" s="13" t="str">
        <f>+VLOOKUP(E10,Participants!$A$1:$F$798,5,FALSE)</f>
        <v>Male</v>
      </c>
      <c r="I10" s="13">
        <f>+VLOOKUP(E10,Participants!$A$1:$F$798,3,FALSE)</f>
        <v>6</v>
      </c>
      <c r="J10" s="13" t="str">
        <f>+VLOOKUP(E10,Participants!$A$1:$G$798,7,FALSE)</f>
        <v>JV Boys</v>
      </c>
      <c r="K10" s="74">
        <f t="shared" si="0"/>
        <v>9</v>
      </c>
      <c r="L10" s="74"/>
    </row>
    <row r="11" spans="1:27" ht="14.25" customHeight="1" x14ac:dyDescent="0.35">
      <c r="A11" s="93" t="s">
        <v>849</v>
      </c>
      <c r="B11" s="54">
        <v>6</v>
      </c>
      <c r="C11" s="54">
        <v>33.75</v>
      </c>
      <c r="D11" s="54">
        <v>5</v>
      </c>
      <c r="E11" s="74">
        <v>1102</v>
      </c>
      <c r="F11" s="13" t="str">
        <f>+VLOOKUP(E11,Participants!$A$1:$F$798,2,FALSE)</f>
        <v>Robbie Singer</v>
      </c>
      <c r="G11" s="13" t="str">
        <f>+VLOOKUP(E11,Participants!$A$1:$F$798,4,FALSE)</f>
        <v>KIL</v>
      </c>
      <c r="H11" s="13" t="str">
        <f>+VLOOKUP(E11,Participants!$A$1:$F$798,5,FALSE)</f>
        <v>Male</v>
      </c>
      <c r="I11" s="13">
        <f>+VLOOKUP(E11,Participants!$A$1:$F$798,3,FALSE)</f>
        <v>5</v>
      </c>
      <c r="J11" s="13" t="str">
        <f>+VLOOKUP(E11,Participants!$A$1:$G$798,7,FALSE)</f>
        <v>JV Boys</v>
      </c>
      <c r="K11" s="74">
        <f t="shared" si="0"/>
        <v>10</v>
      </c>
      <c r="L11" s="74"/>
    </row>
    <row r="12" spans="1:27" ht="14.25" customHeight="1" x14ac:dyDescent="0.35">
      <c r="A12" s="93" t="s">
        <v>849</v>
      </c>
      <c r="B12" s="54">
        <v>8</v>
      </c>
      <c r="C12" s="54">
        <v>34.58</v>
      </c>
      <c r="D12" s="54">
        <v>2</v>
      </c>
      <c r="E12" s="74">
        <v>1223</v>
      </c>
      <c r="F12" s="13" t="str">
        <f>+VLOOKUP(E12,Participants!$A$1:$F$798,2,FALSE)</f>
        <v>Tyler Poynar</v>
      </c>
      <c r="G12" s="13" t="str">
        <f>+VLOOKUP(E12,Participants!$A$1:$F$798,4,FALSE)</f>
        <v>OLF</v>
      </c>
      <c r="H12" s="13" t="str">
        <f>+VLOOKUP(E12,Participants!$A$1:$F$798,5,FALSE)</f>
        <v>Male</v>
      </c>
      <c r="I12" s="13">
        <f>+VLOOKUP(E12,Participants!$A$1:$F$798,3,FALSE)</f>
        <v>6</v>
      </c>
      <c r="J12" s="13" t="str">
        <f>+VLOOKUP(E12,Participants!$A$1:$G$798,7,FALSE)</f>
        <v>JV Boys</v>
      </c>
      <c r="K12" s="74">
        <f t="shared" si="0"/>
        <v>11</v>
      </c>
      <c r="L12" s="74"/>
    </row>
    <row r="13" spans="1:27" ht="14.25" customHeight="1" x14ac:dyDescent="0.35">
      <c r="A13" s="93" t="s">
        <v>849</v>
      </c>
      <c r="B13" s="54">
        <v>8</v>
      </c>
      <c r="C13" s="54">
        <v>35.01</v>
      </c>
      <c r="D13" s="54">
        <v>6</v>
      </c>
      <c r="E13" s="74">
        <v>977</v>
      </c>
      <c r="F13" s="13" t="str">
        <f>+VLOOKUP(E13,Participants!$A$1:$F$798,2,FALSE)</f>
        <v>Asa Grubbs</v>
      </c>
      <c r="G13" s="13" t="str">
        <f>+VLOOKUP(E13,Participants!$A$1:$F$798,4,FALSE)</f>
        <v>SJS</v>
      </c>
      <c r="H13" s="13" t="str">
        <f>+VLOOKUP(E13,Participants!$A$1:$F$798,5,FALSE)</f>
        <v>Male</v>
      </c>
      <c r="I13" s="13">
        <f>+VLOOKUP(E13,Participants!$A$1:$F$798,3,FALSE)</f>
        <v>5</v>
      </c>
      <c r="J13" s="13" t="str">
        <f>+VLOOKUP(E13,Participants!$A$1:$G$798,7,FALSE)</f>
        <v>JV Boys</v>
      </c>
      <c r="K13" s="74">
        <f t="shared" si="0"/>
        <v>12</v>
      </c>
      <c r="L13" s="74"/>
    </row>
    <row r="14" spans="1:27" ht="14.25" customHeight="1" x14ac:dyDescent="0.35">
      <c r="A14" s="93" t="s">
        <v>849</v>
      </c>
      <c r="B14" s="54">
        <v>7</v>
      </c>
      <c r="C14" s="54">
        <v>35.18</v>
      </c>
      <c r="D14" s="54">
        <v>2</v>
      </c>
      <c r="E14" s="74">
        <v>1229</v>
      </c>
      <c r="F14" s="13" t="str">
        <f>+VLOOKUP(E14,Participants!$A$1:$F$798,2,FALSE)</f>
        <v>Kalel Daniel</v>
      </c>
      <c r="G14" s="13" t="str">
        <f>+VLOOKUP(E14,Participants!$A$1:$F$798,4,FALSE)</f>
        <v>OLF</v>
      </c>
      <c r="H14" s="13" t="str">
        <f>+VLOOKUP(E14,Participants!$A$1:$F$798,5,FALSE)</f>
        <v>Male</v>
      </c>
      <c r="I14" s="13">
        <f>+VLOOKUP(E14,Participants!$A$1:$F$798,3,FALSE)</f>
        <v>6</v>
      </c>
      <c r="J14" s="13" t="str">
        <f>+VLOOKUP(E14,Participants!$A$1:$G$798,7,FALSE)</f>
        <v>JV Boys</v>
      </c>
      <c r="K14" s="74">
        <f t="shared" si="0"/>
        <v>13</v>
      </c>
      <c r="L14" s="74"/>
    </row>
    <row r="15" spans="1:27" ht="14.25" customHeight="1" x14ac:dyDescent="0.35">
      <c r="A15" s="93" t="s">
        <v>849</v>
      </c>
      <c r="B15" s="54">
        <v>7</v>
      </c>
      <c r="C15" s="54">
        <v>36.020000000000003</v>
      </c>
      <c r="D15" s="54">
        <v>3</v>
      </c>
      <c r="E15" s="74">
        <v>1437</v>
      </c>
      <c r="F15" s="13" t="str">
        <f>+VLOOKUP(E15,Participants!$A$1:$F$798,2,FALSE)</f>
        <v>Mathieu Sloka</v>
      </c>
      <c r="G15" s="13" t="str">
        <f>+VLOOKUP(E15,Participants!$A$1:$F$798,4,FALSE)</f>
        <v>GRE</v>
      </c>
      <c r="H15" s="13" t="str">
        <f>+VLOOKUP(E15,Participants!$A$1:$F$798,5,FALSE)</f>
        <v>Male</v>
      </c>
      <c r="I15" s="13">
        <f>+VLOOKUP(E15,Participants!$A$1:$F$798,3,FALSE)</f>
        <v>5</v>
      </c>
      <c r="J15" s="13" t="str">
        <f>+VLOOKUP(E15,Participants!$A$1:$G$798,7,FALSE)</f>
        <v>JV Boys</v>
      </c>
      <c r="K15" s="74">
        <f t="shared" si="0"/>
        <v>14</v>
      </c>
      <c r="L15" s="74"/>
    </row>
    <row r="16" spans="1:27" ht="14.25" customHeight="1" x14ac:dyDescent="0.35">
      <c r="A16" s="93" t="s">
        <v>849</v>
      </c>
      <c r="B16" s="54">
        <v>7</v>
      </c>
      <c r="C16" s="54">
        <v>36.201000000000001</v>
      </c>
      <c r="D16" s="54">
        <v>5</v>
      </c>
      <c r="E16" s="74">
        <v>1097</v>
      </c>
      <c r="F16" s="13" t="str">
        <f>+VLOOKUP(E16,Participants!$A$1:$F$798,2,FALSE)</f>
        <v>Jaxson Niemeier</v>
      </c>
      <c r="G16" s="13" t="str">
        <f>+VLOOKUP(E16,Participants!$A$1:$F$798,4,FALSE)</f>
        <v>KIL</v>
      </c>
      <c r="H16" s="13" t="str">
        <f>+VLOOKUP(E16,Participants!$A$1:$F$798,5,FALSE)</f>
        <v>Male</v>
      </c>
      <c r="I16" s="13">
        <f>+VLOOKUP(E16,Participants!$A$1:$F$798,3,FALSE)</f>
        <v>5</v>
      </c>
      <c r="J16" s="13" t="str">
        <f>+VLOOKUP(E16,Participants!$A$1:$G$798,7,FALSE)</f>
        <v>JV Boys</v>
      </c>
      <c r="K16" s="74">
        <f t="shared" si="0"/>
        <v>15</v>
      </c>
      <c r="L16" s="74"/>
    </row>
    <row r="17" spans="1:12" ht="14.25" customHeight="1" x14ac:dyDescent="0.35">
      <c r="A17" s="93" t="s">
        <v>849</v>
      </c>
      <c r="B17" s="54">
        <v>7</v>
      </c>
      <c r="C17" s="54">
        <v>36.869999999999997</v>
      </c>
      <c r="D17" s="54">
        <v>4</v>
      </c>
      <c r="E17" s="74">
        <v>614</v>
      </c>
      <c r="F17" s="13" t="str">
        <f>+VLOOKUP(E17,Participants!$A$1:$F$798,2,FALSE)</f>
        <v>Leo Nasiadka</v>
      </c>
      <c r="G17" s="13" t="str">
        <f>+VLOOKUP(E17,Participants!$A$1:$F$798,4,FALSE)</f>
        <v>BFS</v>
      </c>
      <c r="H17" s="13" t="str">
        <f>+VLOOKUP(E17,Participants!$A$1:$F$798,5,FALSE)</f>
        <v>Male</v>
      </c>
      <c r="I17" s="13">
        <f>+VLOOKUP(E17,Participants!$A$1:$F$798,3,FALSE)</f>
        <v>5</v>
      </c>
      <c r="J17" s="13" t="str">
        <f>+VLOOKUP(E17,Participants!$A$1:$G$798,7,FALSE)</f>
        <v>JV BOYS</v>
      </c>
      <c r="K17" s="74">
        <f t="shared" si="0"/>
        <v>16</v>
      </c>
      <c r="L17" s="74"/>
    </row>
    <row r="18" spans="1:12" ht="14.25" customHeight="1" x14ac:dyDescent="0.35">
      <c r="A18" s="93" t="s">
        <v>849</v>
      </c>
      <c r="B18" s="54">
        <v>9</v>
      </c>
      <c r="C18" s="54">
        <v>36.96</v>
      </c>
      <c r="D18" s="54">
        <v>3</v>
      </c>
      <c r="E18" s="74">
        <v>976</v>
      </c>
      <c r="F18" s="13" t="str">
        <f>+VLOOKUP(E18,Participants!$A$1:$F$798,2,FALSE)</f>
        <v>Dominic Gauntner</v>
      </c>
      <c r="G18" s="13" t="str">
        <f>+VLOOKUP(E18,Participants!$A$1:$F$798,4,FALSE)</f>
        <v>SJS</v>
      </c>
      <c r="H18" s="13" t="str">
        <f>+VLOOKUP(E18,Participants!$A$1:$F$798,5,FALSE)</f>
        <v>Male</v>
      </c>
      <c r="I18" s="13">
        <f>+VLOOKUP(E18,Participants!$A$1:$F$798,3,FALSE)</f>
        <v>5</v>
      </c>
      <c r="J18" s="13" t="str">
        <f>+VLOOKUP(E18,Participants!$A$1:$G$798,7,FALSE)</f>
        <v>JV Boys</v>
      </c>
      <c r="K18" s="74">
        <f t="shared" si="0"/>
        <v>17</v>
      </c>
      <c r="L18" s="74"/>
    </row>
    <row r="19" spans="1:12" ht="14.25" customHeight="1" x14ac:dyDescent="0.35">
      <c r="A19" s="93" t="s">
        <v>849</v>
      </c>
      <c r="B19" s="54">
        <v>7</v>
      </c>
      <c r="C19" s="54">
        <v>38</v>
      </c>
      <c r="D19" s="54">
        <v>1</v>
      </c>
      <c r="E19" s="74">
        <v>1340</v>
      </c>
      <c r="F19" s="13" t="str">
        <f>+VLOOKUP(E19,Participants!$A$1:$F$798,2,FALSE)</f>
        <v>Teddy Burchill</v>
      </c>
      <c r="G19" s="13" t="str">
        <f>+VLOOKUP(E19,Participants!$A$1:$F$798,4,FALSE)</f>
        <v>AAC</v>
      </c>
      <c r="H19" s="13" t="str">
        <f>+VLOOKUP(E19,Participants!$A$1:$F$798,5,FALSE)</f>
        <v>Male</v>
      </c>
      <c r="I19" s="13">
        <f>+VLOOKUP(E19,Participants!$A$1:$F$798,3,FALSE)</f>
        <v>5</v>
      </c>
      <c r="J19" s="13" t="str">
        <f>+VLOOKUP(E19,Participants!$A$1:$G$798,7,FALSE)</f>
        <v>JV Boys</v>
      </c>
      <c r="K19" s="74">
        <f t="shared" si="0"/>
        <v>18</v>
      </c>
      <c r="L19" s="74"/>
    </row>
    <row r="20" spans="1:12" ht="14.25" customHeight="1" x14ac:dyDescent="0.35">
      <c r="A20" s="93" t="s">
        <v>849</v>
      </c>
      <c r="B20" s="54">
        <v>6</v>
      </c>
      <c r="C20" s="54">
        <v>38.31</v>
      </c>
      <c r="D20" s="54">
        <v>6</v>
      </c>
      <c r="E20" s="74">
        <v>1249</v>
      </c>
      <c r="F20" s="13" t="str">
        <f>+VLOOKUP(E20,Participants!$A$1:$F$798,2,FALSE)</f>
        <v>Luke Martin</v>
      </c>
      <c r="G20" s="13" t="str">
        <f>+VLOOKUP(E20,Participants!$A$1:$F$798,4,FALSE)</f>
        <v>SSPP</v>
      </c>
      <c r="H20" s="13" t="str">
        <f>+VLOOKUP(E20,Participants!$A$1:$F$798,5,FALSE)</f>
        <v>Male</v>
      </c>
      <c r="I20" s="13">
        <f>+VLOOKUP(E20,Participants!$A$1:$F$798,3,FALSE)</f>
        <v>6</v>
      </c>
      <c r="J20" s="13" t="str">
        <f>+VLOOKUP(E20,Participants!$A$1:$G$798,7,FALSE)</f>
        <v>JV Boys</v>
      </c>
      <c r="K20" s="74">
        <f t="shared" si="0"/>
        <v>19</v>
      </c>
      <c r="L20" s="74"/>
    </row>
    <row r="21" spans="1:12" ht="14.25" customHeight="1" x14ac:dyDescent="0.35">
      <c r="A21" s="93" t="s">
        <v>849</v>
      </c>
      <c r="B21" s="54">
        <v>6</v>
      </c>
      <c r="C21" s="54">
        <v>38.43</v>
      </c>
      <c r="D21" s="54">
        <v>2</v>
      </c>
      <c r="E21" s="74">
        <v>167</v>
      </c>
      <c r="F21" s="13" t="str">
        <f>+VLOOKUP(E21,Participants!$A$1:$F$798,2,FALSE)</f>
        <v>Raymond Kelly</v>
      </c>
      <c r="G21" s="13" t="str">
        <f>+VLOOKUP(E21,Participants!$A$1:$F$798,4,FALSE)</f>
        <v>NCA</v>
      </c>
      <c r="H21" s="13" t="str">
        <f>+VLOOKUP(E21,Participants!$A$1:$F$798,5,FALSE)</f>
        <v>Male</v>
      </c>
      <c r="I21" s="13">
        <f>+VLOOKUP(E21,Participants!$A$1:$F$798,3,FALSE)</f>
        <v>6</v>
      </c>
      <c r="J21" s="13" t="str">
        <f>+VLOOKUP(E21,Participants!$A$1:$G$798,7,FALSE)</f>
        <v>JV Boys</v>
      </c>
      <c r="K21" s="74">
        <f t="shared" si="0"/>
        <v>20</v>
      </c>
      <c r="L21" s="74"/>
    </row>
    <row r="22" spans="1:12" ht="14.25" customHeight="1" x14ac:dyDescent="0.35">
      <c r="A22" s="93" t="s">
        <v>849</v>
      </c>
      <c r="B22" s="54">
        <v>8</v>
      </c>
      <c r="C22" s="54">
        <v>39.08</v>
      </c>
      <c r="D22" s="54">
        <v>4</v>
      </c>
      <c r="E22" s="74">
        <v>617</v>
      </c>
      <c r="F22" s="13" t="str">
        <f>+VLOOKUP(E22,Participants!$A$1:$F$798,2,FALSE)</f>
        <v>Liam Straub</v>
      </c>
      <c r="G22" s="13" t="str">
        <f>+VLOOKUP(E22,Participants!$A$1:$F$798,4,FALSE)</f>
        <v>BFS</v>
      </c>
      <c r="H22" s="13" t="str">
        <f>+VLOOKUP(E22,Participants!$A$1:$F$798,5,FALSE)</f>
        <v>Male</v>
      </c>
      <c r="I22" s="13">
        <f>+VLOOKUP(E22,Participants!$A$1:$F$798,3,FALSE)</f>
        <v>5</v>
      </c>
      <c r="J22" s="13" t="str">
        <f>+VLOOKUP(E22,Participants!$A$1:$G$798,7,FALSE)</f>
        <v>JV BOYS</v>
      </c>
      <c r="K22" s="74">
        <f t="shared" si="0"/>
        <v>21</v>
      </c>
      <c r="L22" s="74"/>
    </row>
    <row r="23" spans="1:12" ht="14.25" customHeight="1" x14ac:dyDescent="0.35">
      <c r="A23" s="93" t="s">
        <v>849</v>
      </c>
      <c r="B23" s="54">
        <v>8</v>
      </c>
      <c r="C23" s="54">
        <v>39.869999999999997</v>
      </c>
      <c r="D23" s="54">
        <v>1</v>
      </c>
      <c r="E23" s="74">
        <v>1355</v>
      </c>
      <c r="F23" s="13" t="str">
        <f>+VLOOKUP(E23,Participants!$A$1:$F$798,2,FALSE)</f>
        <v>Thomas Lee</v>
      </c>
      <c r="G23" s="13" t="str">
        <f>+VLOOKUP(E23,Participants!$A$1:$F$798,4,FALSE)</f>
        <v>AAC</v>
      </c>
      <c r="H23" s="13" t="str">
        <f>+VLOOKUP(E23,Participants!$A$1:$F$798,5,FALSE)</f>
        <v>Male</v>
      </c>
      <c r="I23" s="13">
        <f>+VLOOKUP(E23,Participants!$A$1:$F$798,3,FALSE)</f>
        <v>5</v>
      </c>
      <c r="J23" s="13" t="str">
        <f>+VLOOKUP(E23,Participants!$A$1:$G$798,7,FALSE)</f>
        <v>JV Boys</v>
      </c>
      <c r="K23" s="74">
        <f t="shared" si="0"/>
        <v>22</v>
      </c>
      <c r="L23" s="74"/>
    </row>
    <row r="24" spans="1:12" ht="14.25" customHeight="1" x14ac:dyDescent="0.35">
      <c r="A24" s="93" t="s">
        <v>849</v>
      </c>
      <c r="B24" s="54">
        <v>9</v>
      </c>
      <c r="C24" s="54">
        <v>40.06</v>
      </c>
      <c r="D24" s="54">
        <v>2</v>
      </c>
      <c r="E24" s="74">
        <v>1101</v>
      </c>
      <c r="F24" s="13" t="str">
        <f>+VLOOKUP(E24,Participants!$A$1:$F$798,2,FALSE)</f>
        <v>Michael Scaltz</v>
      </c>
      <c r="G24" s="13" t="str">
        <f>+VLOOKUP(E24,Participants!$A$1:$F$798,4,FALSE)</f>
        <v>KIL</v>
      </c>
      <c r="H24" s="13" t="str">
        <f>+VLOOKUP(E24,Participants!$A$1:$F$798,5,FALSE)</f>
        <v>Male</v>
      </c>
      <c r="I24" s="13">
        <f>+VLOOKUP(E24,Participants!$A$1:$F$798,3,FALSE)</f>
        <v>5</v>
      </c>
      <c r="J24" s="13" t="str">
        <f>+VLOOKUP(E24,Participants!$A$1:$G$798,7,FALSE)</f>
        <v>JV Boys</v>
      </c>
      <c r="K24" s="74">
        <f t="shared" si="0"/>
        <v>23</v>
      </c>
      <c r="L24" s="74"/>
    </row>
    <row r="25" spans="1:12" ht="14.25" customHeight="1" x14ac:dyDescent="0.35">
      <c r="A25" s="93" t="s">
        <v>849</v>
      </c>
      <c r="B25" s="54">
        <v>9</v>
      </c>
      <c r="C25" s="54">
        <v>40.28</v>
      </c>
      <c r="D25" s="54">
        <v>1</v>
      </c>
      <c r="E25" s="74">
        <v>975</v>
      </c>
      <c r="F25" s="13" t="str">
        <f>+VLOOKUP(E25,Participants!$A$1:$F$798,2,FALSE)</f>
        <v>Thomas Feczko</v>
      </c>
      <c r="G25" s="13" t="str">
        <f>+VLOOKUP(E25,Participants!$A$1:$F$798,4,FALSE)</f>
        <v>SJS</v>
      </c>
      <c r="H25" s="13" t="str">
        <f>+VLOOKUP(E25,Participants!$A$1:$F$798,5,FALSE)</f>
        <v>Male</v>
      </c>
      <c r="I25" s="13">
        <f>+VLOOKUP(E25,Participants!$A$1:$F$798,3,FALSE)</f>
        <v>5</v>
      </c>
      <c r="J25" s="13" t="str">
        <f>+VLOOKUP(E25,Participants!$A$1:$G$798,7,FALSE)</f>
        <v>JV Boys</v>
      </c>
      <c r="K25" s="74">
        <f t="shared" si="0"/>
        <v>24</v>
      </c>
      <c r="L25" s="74"/>
    </row>
    <row r="26" spans="1:12" ht="14.25" customHeight="1" x14ac:dyDescent="0.35">
      <c r="A26" s="93" t="s">
        <v>849</v>
      </c>
      <c r="B26" s="54">
        <v>9</v>
      </c>
      <c r="C26" s="54">
        <v>42.93</v>
      </c>
      <c r="D26" s="54">
        <v>5</v>
      </c>
      <c r="E26" s="74">
        <v>1014</v>
      </c>
      <c r="F26" s="13" t="str">
        <f>+VLOOKUP(E26,Participants!$A$1:$F$798,2,FALSE)</f>
        <v>Jack Mahony</v>
      </c>
      <c r="G26" s="13" t="str">
        <f>+VLOOKUP(E26,Participants!$A$1:$F$798,4,FALSE)</f>
        <v>HCA</v>
      </c>
      <c r="H26" s="13" t="str">
        <f>+VLOOKUP(E26,Participants!$A$1:$F$798,5,FALSE)</f>
        <v>Male</v>
      </c>
      <c r="I26" s="13">
        <f>+VLOOKUP(E26,Participants!$A$1:$F$798,3,FALSE)</f>
        <v>5</v>
      </c>
      <c r="J26" s="13" t="str">
        <f>+VLOOKUP(E26,Participants!$A$1:$G$798,7,FALSE)</f>
        <v>JV Boys</v>
      </c>
      <c r="K26" s="74">
        <f t="shared" si="0"/>
        <v>25</v>
      </c>
      <c r="L26" s="74"/>
    </row>
    <row r="27" spans="1:12" ht="14.25" customHeight="1" x14ac:dyDescent="0.35">
      <c r="A27" s="93" t="s">
        <v>849</v>
      </c>
      <c r="B27" s="54">
        <v>9</v>
      </c>
      <c r="C27" s="54">
        <v>43.02</v>
      </c>
      <c r="D27" s="54">
        <v>4</v>
      </c>
      <c r="E27" s="74">
        <v>612</v>
      </c>
      <c r="F27" s="13" t="str">
        <f>+VLOOKUP(E27,Participants!$A$1:$F$798,2,FALSE)</f>
        <v>Jackson Hawes</v>
      </c>
      <c r="G27" s="13" t="str">
        <f>+VLOOKUP(E27,Participants!$A$1:$F$798,4,FALSE)</f>
        <v>BFS</v>
      </c>
      <c r="H27" s="13" t="str">
        <f>+VLOOKUP(E27,Participants!$A$1:$F$798,5,FALSE)</f>
        <v>Male</v>
      </c>
      <c r="I27" s="13">
        <f>+VLOOKUP(E27,Participants!$A$1:$F$798,3,FALSE)</f>
        <v>5</v>
      </c>
      <c r="J27" s="13" t="str">
        <f>+VLOOKUP(E27,Participants!$A$1:$G$798,7,FALSE)</f>
        <v>JV BOYS</v>
      </c>
      <c r="K27" s="74">
        <f t="shared" si="0"/>
        <v>26</v>
      </c>
      <c r="L27" s="74"/>
    </row>
    <row r="28" spans="1:12" ht="14.25" customHeight="1" x14ac:dyDescent="0.35">
      <c r="A28" s="93" t="s">
        <v>849</v>
      </c>
      <c r="B28" s="54">
        <v>6</v>
      </c>
      <c r="C28" s="54">
        <v>44.97</v>
      </c>
      <c r="D28" s="54">
        <v>8</v>
      </c>
      <c r="E28" s="74">
        <v>217</v>
      </c>
      <c r="F28" s="13" t="str">
        <f>+VLOOKUP(E28,Participants!$A$1:$F$798,2,FALSE)</f>
        <v>Isaac Townsend</v>
      </c>
      <c r="G28" s="13" t="str">
        <f>+VLOOKUP(E28,Participants!$A$1:$F$798,4,FALSE)</f>
        <v>MQA</v>
      </c>
      <c r="H28" s="13" t="str">
        <f>+VLOOKUP(E28,Participants!$A$1:$F$798,5,FALSE)</f>
        <v>Male</v>
      </c>
      <c r="I28" s="13">
        <f>+VLOOKUP(E28,Participants!$A$1:$F$798,3,FALSE)</f>
        <v>5</v>
      </c>
      <c r="J28" s="13" t="str">
        <f>+VLOOKUP(E28,Participants!$A$1:$G$798,7,FALSE)</f>
        <v>JV Boys</v>
      </c>
      <c r="K28" s="74">
        <f t="shared" si="0"/>
        <v>27</v>
      </c>
      <c r="L28" s="74"/>
    </row>
    <row r="29" spans="1:12" ht="14.25" customHeight="1" x14ac:dyDescent="0.35">
      <c r="A29" s="93" t="s">
        <v>849</v>
      </c>
      <c r="B29" s="54">
        <v>7</v>
      </c>
      <c r="C29" s="54">
        <v>45.5</v>
      </c>
      <c r="D29" s="54">
        <v>6</v>
      </c>
      <c r="E29" s="74">
        <v>715</v>
      </c>
      <c r="F29" s="13" t="str">
        <f>+VLOOKUP(E29,Participants!$A$1:$F$798,2,FALSE)</f>
        <v>Wilder Sargent</v>
      </c>
      <c r="G29" s="13" t="str">
        <f>+VLOOKUP(E29,Participants!$A$1:$F$798,4,FALSE)</f>
        <v>GAA</v>
      </c>
      <c r="H29" s="13" t="str">
        <f>+VLOOKUP(E29,Participants!$A$1:$F$798,5,FALSE)</f>
        <v>Male</v>
      </c>
      <c r="I29" s="13">
        <f>+VLOOKUP(E29,Participants!$A$1:$F$798,3,FALSE)</f>
        <v>5</v>
      </c>
      <c r="J29" s="13" t="str">
        <f>+VLOOKUP(E29,Participants!$A$1:$G$798,7,FALSE)</f>
        <v>JV BOYS</v>
      </c>
      <c r="K29" s="74">
        <f t="shared" si="0"/>
        <v>28</v>
      </c>
      <c r="L29" s="74"/>
    </row>
    <row r="30" spans="1:12" ht="14.25" customHeight="1" x14ac:dyDescent="0.35">
      <c r="A30" s="93" t="s">
        <v>849</v>
      </c>
      <c r="B30" s="54">
        <v>8</v>
      </c>
      <c r="C30" s="54">
        <v>48.81</v>
      </c>
      <c r="D30" s="54">
        <v>5</v>
      </c>
      <c r="E30" s="74">
        <v>1100</v>
      </c>
      <c r="F30" s="13" t="str">
        <f>+VLOOKUP(E30,Participants!$A$1:$F$798,2,FALSE)</f>
        <v>Jesse Ronnenberg</v>
      </c>
      <c r="G30" s="13" t="str">
        <f>+VLOOKUP(E30,Participants!$A$1:$F$798,4,FALSE)</f>
        <v>KIL</v>
      </c>
      <c r="H30" s="13" t="str">
        <f>+VLOOKUP(E30,Participants!$A$1:$F$798,5,FALSE)</f>
        <v>Male</v>
      </c>
      <c r="I30" s="13">
        <f>+VLOOKUP(E30,Participants!$A$1:$F$798,3,FALSE)</f>
        <v>5</v>
      </c>
      <c r="J30" s="13" t="str">
        <f>+VLOOKUP(E30,Participants!$A$1:$G$798,7,FALSE)</f>
        <v>JV Boys</v>
      </c>
      <c r="K30" s="74">
        <f t="shared" si="0"/>
        <v>29</v>
      </c>
      <c r="L30" s="74"/>
    </row>
    <row r="31" spans="1:12" ht="14.25" customHeight="1" x14ac:dyDescent="0.35">
      <c r="A31" s="93"/>
      <c r="B31" s="54"/>
      <c r="C31" s="54"/>
      <c r="D31" s="54"/>
      <c r="E31" s="74"/>
      <c r="F31" s="13"/>
      <c r="G31" s="13"/>
      <c r="H31" s="13"/>
      <c r="I31" s="13"/>
      <c r="J31" s="13"/>
      <c r="K31" s="74"/>
      <c r="L31" s="74"/>
    </row>
    <row r="32" spans="1:12" ht="14.25" customHeight="1" x14ac:dyDescent="0.35">
      <c r="A32" s="93" t="s">
        <v>849</v>
      </c>
      <c r="B32" s="54">
        <v>1</v>
      </c>
      <c r="C32" s="54">
        <v>28.84</v>
      </c>
      <c r="D32" s="54">
        <v>7</v>
      </c>
      <c r="E32" s="74">
        <v>811</v>
      </c>
      <c r="F32" s="13" t="str">
        <f>+VLOOKUP(E32,Participants!$A$1:$F$798,2,FALSE)</f>
        <v>Ashlyn Murray</v>
      </c>
      <c r="G32" s="13" t="str">
        <f>+VLOOKUP(E32,Participants!$A$1:$F$798,4,FALSE)</f>
        <v>BTA</v>
      </c>
      <c r="H32" s="13" t="str">
        <f>+VLOOKUP(E32,Participants!$A$1:$F$798,5,FALSE)</f>
        <v>Female</v>
      </c>
      <c r="I32" s="13">
        <f>+VLOOKUP(E32,Participants!$A$1:$F$798,3,FALSE)</f>
        <v>6</v>
      </c>
      <c r="J32" s="13" t="str">
        <f>+VLOOKUP(E32,Participants!$A$1:$G$798,7,FALSE)</f>
        <v>JV Girls</v>
      </c>
      <c r="K32" s="74">
        <v>1</v>
      </c>
      <c r="L32" s="74">
        <v>10</v>
      </c>
    </row>
    <row r="33" spans="1:12" ht="14.25" customHeight="1" x14ac:dyDescent="0.35">
      <c r="A33" s="93" t="s">
        <v>849</v>
      </c>
      <c r="B33" s="54">
        <v>1</v>
      </c>
      <c r="C33" s="54">
        <v>29.18</v>
      </c>
      <c r="D33" s="54">
        <v>6</v>
      </c>
      <c r="E33" s="74">
        <v>218</v>
      </c>
      <c r="F33" s="13" t="str">
        <f>+VLOOKUP(E33,Participants!$A$1:$F$798,2,FALSE)</f>
        <v>Mara Brell</v>
      </c>
      <c r="G33" s="13" t="str">
        <f>+VLOOKUP(E33,Participants!$A$1:$F$798,4,FALSE)</f>
        <v>MQA</v>
      </c>
      <c r="H33" s="13" t="str">
        <f>+VLOOKUP(E33,Participants!$A$1:$F$798,5,FALSE)</f>
        <v>Female</v>
      </c>
      <c r="I33" s="13">
        <f>+VLOOKUP(E33,Participants!$A$1:$F$798,3,FALSE)</f>
        <v>5</v>
      </c>
      <c r="J33" s="13" t="str">
        <f>+VLOOKUP(E33,Participants!$A$1:$G$798,7,FALSE)</f>
        <v>JV Girls</v>
      </c>
      <c r="K33" s="74">
        <f>K32+1</f>
        <v>2</v>
      </c>
      <c r="L33" s="74">
        <v>8</v>
      </c>
    </row>
    <row r="34" spans="1:12" ht="14.25" customHeight="1" x14ac:dyDescent="0.35">
      <c r="A34" s="93" t="s">
        <v>849</v>
      </c>
      <c r="B34" s="54">
        <v>1</v>
      </c>
      <c r="C34" s="54">
        <v>31.37</v>
      </c>
      <c r="D34" s="54">
        <v>1</v>
      </c>
      <c r="E34" s="74">
        <v>606</v>
      </c>
      <c r="F34" s="13" t="str">
        <f>+VLOOKUP(E34,Participants!$A$1:$F$798,2,FALSE)</f>
        <v>Kaitlyn Lindenfelser</v>
      </c>
      <c r="G34" s="13" t="str">
        <f>+VLOOKUP(E34,Participants!$A$1:$F$798,4,FALSE)</f>
        <v>BFS</v>
      </c>
      <c r="H34" s="13" t="str">
        <f>+VLOOKUP(E34,Participants!$A$1:$F$798,5,FALSE)</f>
        <v>Female</v>
      </c>
      <c r="I34" s="13">
        <f>+VLOOKUP(E34,Participants!$A$1:$F$798,3,FALSE)</f>
        <v>6</v>
      </c>
      <c r="J34" s="13" t="str">
        <f>+VLOOKUP(E34,Participants!$A$1:$G$798,7,FALSE)</f>
        <v>JV GIRLS</v>
      </c>
      <c r="K34" s="74">
        <f t="shared" ref="K34:K71" si="1">K33+1</f>
        <v>3</v>
      </c>
      <c r="L34" s="74">
        <v>6</v>
      </c>
    </row>
    <row r="35" spans="1:12" ht="14.25" customHeight="1" x14ac:dyDescent="0.35">
      <c r="A35" s="93" t="s">
        <v>849</v>
      </c>
      <c r="B35" s="54">
        <v>1</v>
      </c>
      <c r="C35" s="54">
        <v>33.520000000000003</v>
      </c>
      <c r="D35" s="54">
        <v>3</v>
      </c>
      <c r="E35" s="74">
        <v>166</v>
      </c>
      <c r="F35" s="13" t="str">
        <f>+VLOOKUP(E35,Participants!$A$1:$F$798,2,FALSE)</f>
        <v>Ellie Green</v>
      </c>
      <c r="G35" s="13" t="str">
        <f>+VLOOKUP(E35,Participants!$A$1:$F$798,4,FALSE)</f>
        <v>NCA</v>
      </c>
      <c r="H35" s="13" t="str">
        <f>+VLOOKUP(E35,Participants!$A$1:$F$798,5,FALSE)</f>
        <v>Female</v>
      </c>
      <c r="I35" s="13">
        <f>+VLOOKUP(E35,Participants!$A$1:$F$798,3,FALSE)</f>
        <v>6</v>
      </c>
      <c r="J35" s="13" t="str">
        <f>+VLOOKUP(E35,Participants!$A$1:$G$798,7,FALSE)</f>
        <v>JV Girls</v>
      </c>
      <c r="K35" s="74">
        <f t="shared" si="1"/>
        <v>4</v>
      </c>
      <c r="L35" s="74">
        <v>5</v>
      </c>
    </row>
    <row r="36" spans="1:12" ht="14.25" customHeight="1" x14ac:dyDescent="0.35">
      <c r="A36" s="93" t="s">
        <v>849</v>
      </c>
      <c r="B36" s="54">
        <v>1</v>
      </c>
      <c r="C36" s="54">
        <v>33.619999999999997</v>
      </c>
      <c r="D36" s="54">
        <v>4</v>
      </c>
      <c r="E36" s="74">
        <v>762</v>
      </c>
      <c r="F36" s="13" t="str">
        <f>+VLOOKUP(E36,Participants!$A$1:$F$798,2,FALSE)</f>
        <v>Isla Spinelli</v>
      </c>
      <c r="G36" s="13" t="str">
        <f>+VLOOKUP(E36,Participants!$A$1:$F$798,4,FALSE)</f>
        <v>GAA</v>
      </c>
      <c r="H36" s="13" t="str">
        <f>+VLOOKUP(E36,Participants!$A$1:$F$798,5,FALSE)</f>
        <v>Female</v>
      </c>
      <c r="I36" s="13">
        <f>+VLOOKUP(E36,Participants!$A$1:$F$798,3,FALSE)</f>
        <v>6</v>
      </c>
      <c r="J36" s="13" t="str">
        <f>+VLOOKUP(E36,Participants!$A$1:$G$798,7,FALSE)</f>
        <v>JV GIRLS</v>
      </c>
      <c r="K36" s="74">
        <f t="shared" si="1"/>
        <v>5</v>
      </c>
      <c r="L36" s="74">
        <v>4</v>
      </c>
    </row>
    <row r="37" spans="1:12" ht="14.25" customHeight="1" x14ac:dyDescent="0.35">
      <c r="A37" s="93" t="s">
        <v>849</v>
      </c>
      <c r="B37" s="54">
        <v>1</v>
      </c>
      <c r="C37" s="54">
        <v>33.9</v>
      </c>
      <c r="D37" s="54">
        <v>8</v>
      </c>
      <c r="E37" s="74">
        <v>1226</v>
      </c>
      <c r="F37" s="13" t="str">
        <f>+VLOOKUP(E37,Participants!$A$1:$F$798,2,FALSE)</f>
        <v>DiIanna DelTondo</v>
      </c>
      <c r="G37" s="13" t="str">
        <f>+VLOOKUP(E37,Participants!$A$1:$F$798,4,FALSE)</f>
        <v>OLF</v>
      </c>
      <c r="H37" s="13" t="str">
        <f>+VLOOKUP(E37,Participants!$A$1:$F$798,5,FALSE)</f>
        <v>Female</v>
      </c>
      <c r="I37" s="13">
        <f>+VLOOKUP(E37,Participants!$A$1:$F$798,3,FALSE)</f>
        <v>6</v>
      </c>
      <c r="J37" s="13" t="str">
        <f>+VLOOKUP(E37,Participants!$A$1:$G$798,7,FALSE)</f>
        <v>JV Girls</v>
      </c>
      <c r="K37" s="74">
        <f t="shared" si="1"/>
        <v>6</v>
      </c>
      <c r="L37" s="74">
        <v>3</v>
      </c>
    </row>
    <row r="38" spans="1:12" ht="14.25" customHeight="1" x14ac:dyDescent="0.35">
      <c r="A38" s="93" t="s">
        <v>849</v>
      </c>
      <c r="B38" s="54">
        <v>2</v>
      </c>
      <c r="C38" s="54">
        <v>33.9</v>
      </c>
      <c r="D38" s="54">
        <v>8</v>
      </c>
      <c r="E38" s="74">
        <v>216</v>
      </c>
      <c r="F38" s="13" t="str">
        <f>+VLOOKUP(E38,Participants!$A$1:$F$798,2,FALSE)</f>
        <v>Danica Jones</v>
      </c>
      <c r="G38" s="13" t="str">
        <f>+VLOOKUP(E38,Participants!$A$1:$F$798,4,FALSE)</f>
        <v>MQA</v>
      </c>
      <c r="H38" s="13" t="str">
        <f>+VLOOKUP(E38,Participants!$A$1:$F$798,5,FALSE)</f>
        <v>Female</v>
      </c>
      <c r="I38" s="13">
        <f>+VLOOKUP(E38,Participants!$A$1:$F$798,3,FALSE)</f>
        <v>5</v>
      </c>
      <c r="J38" s="13" t="str">
        <f>+VLOOKUP(E38,Participants!$A$1:$G$798,7,FALSE)</f>
        <v>JV Girls</v>
      </c>
      <c r="K38" s="74">
        <f t="shared" si="1"/>
        <v>7</v>
      </c>
      <c r="L38" s="74">
        <v>2</v>
      </c>
    </row>
    <row r="39" spans="1:12" ht="14.25" customHeight="1" x14ac:dyDescent="0.35">
      <c r="A39" s="93" t="s">
        <v>849</v>
      </c>
      <c r="B39" s="54">
        <v>1</v>
      </c>
      <c r="C39" s="54">
        <v>34.299999999999997</v>
      </c>
      <c r="D39" s="54">
        <v>2</v>
      </c>
      <c r="E39" s="74">
        <v>1088</v>
      </c>
      <c r="F39" s="13" t="str">
        <f>+VLOOKUP(E39,Participants!$A$1:$F$798,2,FALSE)</f>
        <v>Stella Suisham</v>
      </c>
      <c r="G39" s="13" t="str">
        <f>+VLOOKUP(E39,Participants!$A$1:$F$798,4,FALSE)</f>
        <v>KIL</v>
      </c>
      <c r="H39" s="13" t="str">
        <f>+VLOOKUP(E39,Participants!$A$1:$F$798,5,FALSE)</f>
        <v>Female</v>
      </c>
      <c r="I39" s="13">
        <f>+VLOOKUP(E39,Participants!$A$1:$F$798,3,FALSE)</f>
        <v>6</v>
      </c>
      <c r="J39" s="13" t="str">
        <f>+VLOOKUP(E39,Participants!$A$1:$G$798,7,FALSE)</f>
        <v>JV Girls</v>
      </c>
      <c r="K39" s="74">
        <f t="shared" si="1"/>
        <v>8</v>
      </c>
      <c r="L39" s="74">
        <v>1</v>
      </c>
    </row>
    <row r="40" spans="1:12" ht="14.25" customHeight="1" x14ac:dyDescent="0.35">
      <c r="A40" s="93" t="s">
        <v>849</v>
      </c>
      <c r="B40" s="54">
        <v>2</v>
      </c>
      <c r="C40" s="54">
        <v>34.340000000000003</v>
      </c>
      <c r="D40" s="54">
        <v>7</v>
      </c>
      <c r="E40" s="74">
        <v>1388</v>
      </c>
      <c r="F40" s="13" t="str">
        <f>+VLOOKUP(E40,Participants!$A$1:$F$798,2,FALSE)</f>
        <v>Rosa Yuo</v>
      </c>
      <c r="G40" s="13" t="str">
        <f>+VLOOKUP(E40,Participants!$A$1:$F$798,4,FALSE)</f>
        <v>AAC</v>
      </c>
      <c r="H40" s="13" t="str">
        <f>+VLOOKUP(E40,Participants!$A$1:$F$798,5,FALSE)</f>
        <v>Female</v>
      </c>
      <c r="I40" s="13">
        <f>+VLOOKUP(E40,Participants!$A$1:$F$798,3,FALSE)</f>
        <v>5</v>
      </c>
      <c r="J40" s="13" t="str">
        <f>+VLOOKUP(E40,Participants!$A$1:$G$798,7,FALSE)</f>
        <v>JV Girls</v>
      </c>
      <c r="K40" s="74">
        <f t="shared" si="1"/>
        <v>9</v>
      </c>
      <c r="L40" s="74"/>
    </row>
    <row r="41" spans="1:12" ht="14.25" customHeight="1" x14ac:dyDescent="0.35">
      <c r="A41" s="93" t="s">
        <v>849</v>
      </c>
      <c r="B41" s="54">
        <v>2</v>
      </c>
      <c r="C41" s="54">
        <v>35.15</v>
      </c>
      <c r="D41" s="54">
        <v>2</v>
      </c>
      <c r="E41" s="74">
        <v>1081</v>
      </c>
      <c r="F41" s="13" t="str">
        <f>+VLOOKUP(E41,Participants!$A$1:$F$798,2,FALSE)</f>
        <v>Hannah Kaminski</v>
      </c>
      <c r="G41" s="13" t="str">
        <f>+VLOOKUP(E41,Participants!$A$1:$F$798,4,FALSE)</f>
        <v>KIL</v>
      </c>
      <c r="H41" s="13" t="str">
        <f>+VLOOKUP(E41,Participants!$A$1:$F$798,5,FALSE)</f>
        <v>Female</v>
      </c>
      <c r="I41" s="13">
        <f>+VLOOKUP(E41,Participants!$A$1:$F$798,3,FALSE)</f>
        <v>6</v>
      </c>
      <c r="J41" s="13" t="str">
        <f>+VLOOKUP(E41,Participants!$A$1:$G$798,7,FALSE)</f>
        <v>JV Girls</v>
      </c>
      <c r="K41" s="74">
        <f t="shared" si="1"/>
        <v>10</v>
      </c>
      <c r="L41" s="74"/>
    </row>
    <row r="42" spans="1:12" ht="14.25" customHeight="1" x14ac:dyDescent="0.35">
      <c r="A42" s="93" t="s">
        <v>849</v>
      </c>
      <c r="B42" s="54">
        <v>4</v>
      </c>
      <c r="C42" s="54">
        <v>35.9</v>
      </c>
      <c r="D42" s="54">
        <v>6</v>
      </c>
      <c r="E42" s="74">
        <v>1330</v>
      </c>
      <c r="F42" s="13" t="str">
        <f>+VLOOKUP(E42,Participants!$A$1:$F$798,2,FALSE)</f>
        <v>Charlotte Austin</v>
      </c>
      <c r="G42" s="13" t="str">
        <f>+VLOOKUP(E42,Participants!$A$1:$F$798,4,FALSE)</f>
        <v>AAC</v>
      </c>
      <c r="H42" s="13" t="str">
        <f>+VLOOKUP(E42,Participants!$A$1:$F$798,5,FALSE)</f>
        <v>Female</v>
      </c>
      <c r="I42" s="13">
        <f>+VLOOKUP(E42,Participants!$A$1:$F$798,3,FALSE)</f>
        <v>5</v>
      </c>
      <c r="J42" s="13" t="str">
        <f>+VLOOKUP(E42,Participants!$A$1:$G$798,7,FALSE)</f>
        <v>JV Girls</v>
      </c>
      <c r="K42" s="74">
        <f t="shared" si="1"/>
        <v>11</v>
      </c>
      <c r="L42" s="74"/>
    </row>
    <row r="43" spans="1:12" ht="14.25" customHeight="1" x14ac:dyDescent="0.35">
      <c r="A43" s="93" t="s">
        <v>849</v>
      </c>
      <c r="B43" s="54">
        <v>2</v>
      </c>
      <c r="C43" s="54">
        <v>36.020000000000003</v>
      </c>
      <c r="D43" s="54">
        <v>4</v>
      </c>
      <c r="E43" s="74">
        <v>755</v>
      </c>
      <c r="F43" s="13" t="str">
        <f>+VLOOKUP(E43,Participants!$A$1:$F$798,2,FALSE)</f>
        <v>Elsie Gorchok</v>
      </c>
      <c r="G43" s="13" t="str">
        <f>+VLOOKUP(E43,Participants!$A$1:$F$798,4,FALSE)</f>
        <v>GAA</v>
      </c>
      <c r="H43" s="13" t="str">
        <f>+VLOOKUP(E43,Participants!$A$1:$F$798,5,FALSE)</f>
        <v>Female</v>
      </c>
      <c r="I43" s="13">
        <f>+VLOOKUP(E43,Participants!$A$1:$F$798,3,FALSE)</f>
        <v>5</v>
      </c>
      <c r="J43" s="13" t="str">
        <f>+VLOOKUP(E43,Participants!$A$1:$G$798,7,FALSE)</f>
        <v>JV GIRLS</v>
      </c>
      <c r="K43" s="74">
        <f t="shared" si="1"/>
        <v>12</v>
      </c>
      <c r="L43" s="74"/>
    </row>
    <row r="44" spans="1:12" ht="14.25" customHeight="1" x14ac:dyDescent="0.35">
      <c r="A44" s="93" t="s">
        <v>849</v>
      </c>
      <c r="B44" s="54">
        <v>2</v>
      </c>
      <c r="C44" s="54">
        <v>36.06</v>
      </c>
      <c r="D44" s="54">
        <v>5</v>
      </c>
      <c r="E44" s="74">
        <v>808</v>
      </c>
      <c r="F44" s="13" t="str">
        <f>+VLOOKUP(E44,Participants!$A$1:$F$798,2,FALSE)</f>
        <v>Whitney Luka</v>
      </c>
      <c r="G44" s="13" t="str">
        <f>+VLOOKUP(E44,Participants!$A$1:$F$798,4,FALSE)</f>
        <v>BTA</v>
      </c>
      <c r="H44" s="13" t="str">
        <f>+VLOOKUP(E44,Participants!$A$1:$F$798,5,FALSE)</f>
        <v>Female</v>
      </c>
      <c r="I44" s="13">
        <f>+VLOOKUP(E44,Participants!$A$1:$F$798,3,FALSE)</f>
        <v>5</v>
      </c>
      <c r="J44" s="13" t="str">
        <f>+VLOOKUP(E44,Participants!$A$1:$G$798,7,FALSE)</f>
        <v>JV Girls</v>
      </c>
      <c r="K44" s="74">
        <f t="shared" si="1"/>
        <v>13</v>
      </c>
      <c r="L44" s="74"/>
    </row>
    <row r="45" spans="1:12" ht="14.25" customHeight="1" x14ac:dyDescent="0.35">
      <c r="A45" s="93" t="s">
        <v>849</v>
      </c>
      <c r="B45" s="54">
        <v>5</v>
      </c>
      <c r="C45" s="54">
        <v>36.19</v>
      </c>
      <c r="D45" s="54">
        <v>1</v>
      </c>
      <c r="E45" s="74">
        <v>596</v>
      </c>
      <c r="F45" s="13" t="str">
        <f>+VLOOKUP(E45,Participants!$A$1:$F$798,2,FALSE)</f>
        <v>Arianna Lheureau</v>
      </c>
      <c r="G45" s="13" t="str">
        <f>+VLOOKUP(E45,Participants!$A$1:$F$798,4,FALSE)</f>
        <v>BFS</v>
      </c>
      <c r="H45" s="13" t="str">
        <f>+VLOOKUP(E45,Participants!$A$1:$F$798,5,FALSE)</f>
        <v>Female</v>
      </c>
      <c r="I45" s="13">
        <f>+VLOOKUP(E45,Participants!$A$1:$F$798,3,FALSE)</f>
        <v>5</v>
      </c>
      <c r="J45" s="13" t="str">
        <f>+VLOOKUP(E45,Participants!$A$1:$G$798,7,FALSE)</f>
        <v>JV GIRLS</v>
      </c>
      <c r="K45" s="74">
        <f t="shared" si="1"/>
        <v>14</v>
      </c>
      <c r="L45" s="74"/>
    </row>
    <row r="46" spans="1:12" ht="14.25" customHeight="1" x14ac:dyDescent="0.35">
      <c r="A46" s="93" t="s">
        <v>849</v>
      </c>
      <c r="B46" s="54">
        <v>3</v>
      </c>
      <c r="C46" s="54">
        <v>36.270000000000003</v>
      </c>
      <c r="D46" s="54">
        <v>5</v>
      </c>
      <c r="E46" s="74">
        <v>1427</v>
      </c>
      <c r="F46" s="13" t="str">
        <f>+VLOOKUP(E46,Participants!$A$1:$F$798,2,FALSE)</f>
        <v>Alexis Birchok</v>
      </c>
      <c r="G46" s="13" t="str">
        <f>+VLOOKUP(E46,Participants!$A$1:$F$798,4,FALSE)</f>
        <v>GRE</v>
      </c>
      <c r="H46" s="13" t="str">
        <f>+VLOOKUP(E46,Participants!$A$1:$F$798,5,FALSE)</f>
        <v>Female</v>
      </c>
      <c r="I46" s="13">
        <f>+VLOOKUP(E46,Participants!$A$1:$F$798,3,FALSE)</f>
        <v>5</v>
      </c>
      <c r="J46" s="13" t="str">
        <f>+VLOOKUP(E46,Participants!$A$1:$G$798,7,FALSE)</f>
        <v>JV Girls</v>
      </c>
      <c r="K46" s="74">
        <f t="shared" si="1"/>
        <v>15</v>
      </c>
      <c r="L46" s="74"/>
    </row>
    <row r="47" spans="1:12" ht="14.25" customHeight="1" x14ac:dyDescent="0.35">
      <c r="A47" s="93" t="s">
        <v>849</v>
      </c>
      <c r="B47" s="54">
        <v>3</v>
      </c>
      <c r="C47" s="54">
        <v>36.43</v>
      </c>
      <c r="D47" s="54">
        <v>2</v>
      </c>
      <c r="E47" s="74">
        <v>599</v>
      </c>
      <c r="F47" s="13" t="str">
        <f>+VLOOKUP(E47,Participants!$A$1:$F$798,2,FALSE)</f>
        <v>Ella Notte</v>
      </c>
      <c r="G47" s="13" t="str">
        <f>+VLOOKUP(E47,Participants!$A$1:$F$798,4,FALSE)</f>
        <v>BFS</v>
      </c>
      <c r="H47" s="13" t="str">
        <f>+VLOOKUP(E47,Participants!$A$1:$F$798,5,FALSE)</f>
        <v>Female</v>
      </c>
      <c r="I47" s="13">
        <f>+VLOOKUP(E47,Participants!$A$1:$F$798,3,FALSE)</f>
        <v>5</v>
      </c>
      <c r="J47" s="13" t="str">
        <f>+VLOOKUP(E47,Participants!$A$1:$G$798,7,FALSE)</f>
        <v>JV GIRLS</v>
      </c>
      <c r="K47" s="74">
        <f t="shared" si="1"/>
        <v>16</v>
      </c>
      <c r="L47" s="74"/>
    </row>
    <row r="48" spans="1:12" ht="14.25" customHeight="1" x14ac:dyDescent="0.35">
      <c r="A48" s="93" t="s">
        <v>849</v>
      </c>
      <c r="B48" s="54">
        <v>4</v>
      </c>
      <c r="C48" s="54">
        <v>36.47</v>
      </c>
      <c r="D48" s="54">
        <v>8</v>
      </c>
      <c r="E48" s="74">
        <v>1378</v>
      </c>
      <c r="F48" s="13" t="str">
        <f>+VLOOKUP(E48,Participants!$A$1:$F$798,2,FALSE)</f>
        <v>Rachel Sauber</v>
      </c>
      <c r="G48" s="13" t="str">
        <f>+VLOOKUP(E48,Participants!$A$1:$F$798,4,FALSE)</f>
        <v>AAC</v>
      </c>
      <c r="H48" s="13" t="str">
        <f>+VLOOKUP(E48,Participants!$A$1:$F$798,5,FALSE)</f>
        <v>Female</v>
      </c>
      <c r="I48" s="13">
        <f>+VLOOKUP(E48,Participants!$A$1:$F$798,3,FALSE)</f>
        <v>6</v>
      </c>
      <c r="J48" s="13" t="str">
        <f>+VLOOKUP(E48,Participants!$A$1:$G$798,7,FALSE)</f>
        <v>JV Girls</v>
      </c>
      <c r="K48" s="74">
        <f t="shared" si="1"/>
        <v>17</v>
      </c>
      <c r="L48" s="74"/>
    </row>
    <row r="49" spans="1:12" ht="14.25" customHeight="1" x14ac:dyDescent="0.35">
      <c r="A49" s="93" t="s">
        <v>849</v>
      </c>
      <c r="B49" s="54">
        <v>3</v>
      </c>
      <c r="C49" s="54">
        <v>36.619999999999997</v>
      </c>
      <c r="D49" s="54">
        <v>6</v>
      </c>
      <c r="E49" s="74">
        <v>810</v>
      </c>
      <c r="F49" s="13" t="str">
        <f>+VLOOKUP(E49,Participants!$A$1:$F$798,2,FALSE)</f>
        <v>Arria Shannon</v>
      </c>
      <c r="G49" s="13" t="str">
        <f>+VLOOKUP(E49,Participants!$A$1:$F$798,4,FALSE)</f>
        <v>BTA</v>
      </c>
      <c r="H49" s="13" t="str">
        <f>+VLOOKUP(E49,Participants!$A$1:$F$798,5,FALSE)</f>
        <v>Female</v>
      </c>
      <c r="I49" s="13">
        <f>+VLOOKUP(E49,Participants!$A$1:$F$798,3,FALSE)</f>
        <v>5</v>
      </c>
      <c r="J49" s="13" t="str">
        <f>+VLOOKUP(E49,Participants!$A$1:$G$798,7,FALSE)</f>
        <v>JV Girls</v>
      </c>
      <c r="K49" s="74">
        <f t="shared" si="1"/>
        <v>18</v>
      </c>
      <c r="L49" s="74"/>
    </row>
    <row r="50" spans="1:12" ht="14.25" customHeight="1" x14ac:dyDescent="0.35">
      <c r="A50" s="93" t="s">
        <v>849</v>
      </c>
      <c r="B50" s="54">
        <v>5</v>
      </c>
      <c r="C50" s="54">
        <v>36.700000000000003</v>
      </c>
      <c r="D50" s="54">
        <v>3</v>
      </c>
      <c r="E50" s="74">
        <v>809</v>
      </c>
      <c r="F50" s="13" t="str">
        <f>+VLOOKUP(E50,Participants!$A$1:$F$798,2,FALSE)</f>
        <v>Franchesca Rudl</v>
      </c>
      <c r="G50" s="13" t="str">
        <f>+VLOOKUP(E50,Participants!$A$1:$F$798,4,FALSE)</f>
        <v>BTA</v>
      </c>
      <c r="H50" s="13" t="str">
        <f>+VLOOKUP(E50,Participants!$A$1:$F$798,5,FALSE)</f>
        <v>Female</v>
      </c>
      <c r="I50" s="13">
        <f>+VLOOKUP(E50,Participants!$A$1:$F$798,3,FALSE)</f>
        <v>5</v>
      </c>
      <c r="J50" s="13" t="str">
        <f>+VLOOKUP(E50,Participants!$A$1:$G$798,7,FALSE)</f>
        <v>JV Girls</v>
      </c>
      <c r="K50" s="74">
        <f t="shared" si="1"/>
        <v>19</v>
      </c>
      <c r="L50" s="74"/>
    </row>
    <row r="51" spans="1:12" ht="14.25" customHeight="1" x14ac:dyDescent="0.35">
      <c r="A51" s="93" t="s">
        <v>849</v>
      </c>
      <c r="B51" s="54">
        <v>4</v>
      </c>
      <c r="C51" s="54">
        <v>37.03</v>
      </c>
      <c r="D51" s="54">
        <v>1</v>
      </c>
      <c r="E51" s="74">
        <v>601</v>
      </c>
      <c r="F51" s="13" t="str">
        <f>+VLOOKUP(E51,Participants!$A$1:$F$798,2,FALSE)</f>
        <v>Bridie Straub</v>
      </c>
      <c r="G51" s="13" t="str">
        <f>+VLOOKUP(E51,Participants!$A$1:$F$798,4,FALSE)</f>
        <v>BFS</v>
      </c>
      <c r="H51" s="13" t="str">
        <f>+VLOOKUP(E51,Participants!$A$1:$F$798,5,FALSE)</f>
        <v>Female</v>
      </c>
      <c r="I51" s="13">
        <f>+VLOOKUP(E51,Participants!$A$1:$F$798,3,FALSE)</f>
        <v>5</v>
      </c>
      <c r="J51" s="13" t="str">
        <f>+VLOOKUP(E51,Participants!$A$1:$G$798,7,FALSE)</f>
        <v>JV GIRLS</v>
      </c>
      <c r="K51" s="74">
        <f t="shared" si="1"/>
        <v>20</v>
      </c>
      <c r="L51" s="74"/>
    </row>
    <row r="52" spans="1:12" ht="14.25" customHeight="1" x14ac:dyDescent="0.35">
      <c r="A52" s="93" t="s">
        <v>849</v>
      </c>
      <c r="B52" s="54">
        <v>2</v>
      </c>
      <c r="C52" s="54">
        <v>37.369999999999997</v>
      </c>
      <c r="D52" s="54">
        <v>1</v>
      </c>
      <c r="E52" s="74">
        <v>806</v>
      </c>
      <c r="F52" s="13" t="str">
        <f>+VLOOKUP(E52,Participants!$A$1:$F$798,2,FALSE)</f>
        <v>Caroline Lutz</v>
      </c>
      <c r="G52" s="13" t="str">
        <f>+VLOOKUP(E52,Participants!$A$1:$F$798,4,FALSE)</f>
        <v>BTA</v>
      </c>
      <c r="H52" s="13" t="str">
        <f>+VLOOKUP(E52,Participants!$A$1:$F$798,5,FALSE)</f>
        <v>Female</v>
      </c>
      <c r="I52" s="13">
        <f>+VLOOKUP(E52,Participants!$A$1:$F$798,3,FALSE)</f>
        <v>5</v>
      </c>
      <c r="J52" s="13" t="str">
        <f>+VLOOKUP(E52,Participants!$A$1:$G$798,7,FALSE)</f>
        <v>JV Girls</v>
      </c>
      <c r="K52" s="74">
        <f t="shared" si="1"/>
        <v>21</v>
      </c>
      <c r="L52" s="74"/>
    </row>
    <row r="53" spans="1:12" ht="14.25" customHeight="1" x14ac:dyDescent="0.35">
      <c r="A53" s="93" t="s">
        <v>849</v>
      </c>
      <c r="B53" s="54">
        <v>1</v>
      </c>
      <c r="C53" s="54">
        <v>37.68</v>
      </c>
      <c r="D53" s="54">
        <v>5</v>
      </c>
      <c r="E53" s="74">
        <v>1575</v>
      </c>
      <c r="F53" s="13" t="str">
        <f>+VLOOKUP(E53,Participants!$A$1:$F$798,2,FALSE)</f>
        <v>Isabella Krahe</v>
      </c>
      <c r="G53" s="13" t="str">
        <f>+VLOOKUP(E53,Participants!$A$1:$F$798,4,FALSE)</f>
        <v>BCS</v>
      </c>
      <c r="H53" s="13" t="str">
        <f>+VLOOKUP(E53,Participants!$A$1:$F$798,5,FALSE)</f>
        <v>Female</v>
      </c>
      <c r="I53" s="13">
        <f>+VLOOKUP(E53,Participants!$A$1:$F$798,3,FALSE)</f>
        <v>6</v>
      </c>
      <c r="J53" s="13" t="str">
        <f>+VLOOKUP(E53,Participants!$A$1:$G$798,7,FALSE)</f>
        <v>JV Girls</v>
      </c>
      <c r="K53" s="74">
        <f t="shared" si="1"/>
        <v>22</v>
      </c>
      <c r="L53" s="74"/>
    </row>
    <row r="54" spans="1:12" ht="14.25" customHeight="1" x14ac:dyDescent="0.35">
      <c r="A54" s="93" t="s">
        <v>849</v>
      </c>
      <c r="B54" s="54">
        <v>5</v>
      </c>
      <c r="C54" s="54">
        <v>37.76</v>
      </c>
      <c r="D54" s="54">
        <v>4</v>
      </c>
      <c r="E54" s="74">
        <v>1363</v>
      </c>
      <c r="F54" s="13" t="str">
        <f>+VLOOKUP(E54,Participants!$A$1:$F$798,2,FALSE)</f>
        <v>Alessandra Park</v>
      </c>
      <c r="G54" s="13" t="str">
        <f>+VLOOKUP(E54,Participants!$A$1:$F$798,4,FALSE)</f>
        <v>AAC</v>
      </c>
      <c r="H54" s="13" t="str">
        <f>+VLOOKUP(E54,Participants!$A$1:$F$798,5,FALSE)</f>
        <v>Female</v>
      </c>
      <c r="I54" s="13">
        <f>+VLOOKUP(E54,Participants!$A$1:$F$798,3,FALSE)</f>
        <v>6</v>
      </c>
      <c r="J54" s="13" t="str">
        <f>+VLOOKUP(E54,Participants!$A$1:$G$798,7,FALSE)</f>
        <v>JV Girls</v>
      </c>
      <c r="K54" s="74">
        <f t="shared" si="1"/>
        <v>23</v>
      </c>
      <c r="L54" s="74"/>
    </row>
    <row r="55" spans="1:12" ht="14.25" customHeight="1" x14ac:dyDescent="0.35">
      <c r="A55" s="93" t="s">
        <v>849</v>
      </c>
      <c r="B55" s="54">
        <v>5</v>
      </c>
      <c r="C55" s="54">
        <v>37.9</v>
      </c>
      <c r="D55" s="54">
        <v>8</v>
      </c>
      <c r="E55" s="74">
        <v>1358</v>
      </c>
      <c r="F55" s="13" t="str">
        <f>+VLOOKUP(E55,Participants!$A$1:$F$798,2,FALSE)</f>
        <v>Isabella Marcotulio</v>
      </c>
      <c r="G55" s="13" t="str">
        <f>+VLOOKUP(E55,Participants!$A$1:$F$798,4,FALSE)</f>
        <v>AAC</v>
      </c>
      <c r="H55" s="13" t="str">
        <f>+VLOOKUP(E55,Participants!$A$1:$F$798,5,FALSE)</f>
        <v>Female</v>
      </c>
      <c r="I55" s="13">
        <f>+VLOOKUP(E55,Participants!$A$1:$F$798,3,FALSE)</f>
        <v>6</v>
      </c>
      <c r="J55" s="13" t="str">
        <f>+VLOOKUP(E55,Participants!$A$1:$G$798,7,FALSE)</f>
        <v>JV Girls</v>
      </c>
      <c r="K55" s="74">
        <f t="shared" si="1"/>
        <v>24</v>
      </c>
      <c r="L55" s="74"/>
    </row>
    <row r="56" spans="1:12" ht="14.25" customHeight="1" x14ac:dyDescent="0.35">
      <c r="A56" s="93" t="s">
        <v>849</v>
      </c>
      <c r="B56" s="54">
        <v>2</v>
      </c>
      <c r="C56" s="54">
        <v>37.96</v>
      </c>
      <c r="D56" s="54">
        <v>6</v>
      </c>
      <c r="E56" s="74">
        <v>1224</v>
      </c>
      <c r="F56" s="13" t="str">
        <f>+VLOOKUP(E56,Participants!$A$1:$F$798,2,FALSE)</f>
        <v>Sophia Catanzarite</v>
      </c>
      <c r="G56" s="13" t="str">
        <f>+VLOOKUP(E56,Participants!$A$1:$F$798,4,FALSE)</f>
        <v>OLF</v>
      </c>
      <c r="H56" s="13" t="str">
        <f>+VLOOKUP(E56,Participants!$A$1:$F$798,5,FALSE)</f>
        <v>Female</v>
      </c>
      <c r="I56" s="13">
        <f>+VLOOKUP(E56,Participants!$A$1:$F$798,3,FALSE)</f>
        <v>6</v>
      </c>
      <c r="J56" s="13" t="str">
        <f>+VLOOKUP(E56,Participants!$A$1:$G$798,7,FALSE)</f>
        <v>JV Girls</v>
      </c>
      <c r="K56" s="74">
        <f t="shared" si="1"/>
        <v>25</v>
      </c>
      <c r="L56" s="74"/>
    </row>
    <row r="57" spans="1:12" ht="14.25" customHeight="1" x14ac:dyDescent="0.35">
      <c r="A57" s="93" t="s">
        <v>849</v>
      </c>
      <c r="B57" s="54">
        <v>3</v>
      </c>
      <c r="C57" s="54">
        <v>38.369999999999997</v>
      </c>
      <c r="D57" s="54">
        <v>1</v>
      </c>
      <c r="E57" s="74">
        <v>1430</v>
      </c>
      <c r="F57" s="13" t="str">
        <f>+VLOOKUP(E57,Participants!$A$1:$F$798,2,FALSE)</f>
        <v>Ayla Espey</v>
      </c>
      <c r="G57" s="13" t="str">
        <f>+VLOOKUP(E57,Participants!$A$1:$F$798,4,FALSE)</f>
        <v>GRE</v>
      </c>
      <c r="H57" s="13" t="str">
        <f>+VLOOKUP(E57,Participants!$A$1:$F$798,5,FALSE)</f>
        <v>Female</v>
      </c>
      <c r="I57" s="13">
        <f>+VLOOKUP(E57,Participants!$A$1:$F$798,3,FALSE)</f>
        <v>5</v>
      </c>
      <c r="J57" s="13" t="str">
        <f>+VLOOKUP(E57,Participants!$A$1:$G$798,7,FALSE)</f>
        <v>JV Girls</v>
      </c>
      <c r="K57" s="74">
        <f t="shared" si="1"/>
        <v>26</v>
      </c>
      <c r="L57" s="74"/>
    </row>
    <row r="58" spans="1:12" ht="14.25" customHeight="1" x14ac:dyDescent="0.35">
      <c r="A58" s="93" t="s">
        <v>849</v>
      </c>
      <c r="B58" s="54">
        <v>3</v>
      </c>
      <c r="C58" s="54">
        <v>38.43</v>
      </c>
      <c r="D58" s="54">
        <v>3</v>
      </c>
      <c r="E58" s="74">
        <v>1080</v>
      </c>
      <c r="F58" s="13" t="str">
        <f>+VLOOKUP(E58,Participants!$A$1:$F$798,2,FALSE)</f>
        <v>Avery Hunt</v>
      </c>
      <c r="G58" s="13" t="str">
        <f>+VLOOKUP(E58,Participants!$A$1:$F$798,4,FALSE)</f>
        <v>KIL</v>
      </c>
      <c r="H58" s="13" t="str">
        <f>+VLOOKUP(E58,Participants!$A$1:$F$798,5,FALSE)</f>
        <v>Female</v>
      </c>
      <c r="I58" s="13">
        <f>+VLOOKUP(E58,Participants!$A$1:$F$798,3,FALSE)</f>
        <v>6</v>
      </c>
      <c r="J58" s="13" t="str">
        <f>+VLOOKUP(E58,Participants!$A$1:$G$798,7,FALSE)</f>
        <v>JV Girls</v>
      </c>
      <c r="K58" s="74">
        <f t="shared" si="1"/>
        <v>27</v>
      </c>
      <c r="L58" s="74"/>
    </row>
    <row r="59" spans="1:12" ht="14.25" customHeight="1" x14ac:dyDescent="0.35">
      <c r="A59" s="93" t="s">
        <v>849</v>
      </c>
      <c r="B59" s="54">
        <v>4</v>
      </c>
      <c r="C59" s="54">
        <v>39.28</v>
      </c>
      <c r="D59" s="54">
        <v>5</v>
      </c>
      <c r="E59" s="74">
        <v>807</v>
      </c>
      <c r="F59" s="13" t="str">
        <f>+VLOOKUP(E59,Participants!$A$1:$F$798,2,FALSE)</f>
        <v>Reagan Straub</v>
      </c>
      <c r="G59" s="13" t="str">
        <f>+VLOOKUP(E59,Participants!$A$1:$F$798,4,FALSE)</f>
        <v>BTA</v>
      </c>
      <c r="H59" s="13" t="str">
        <f>+VLOOKUP(E59,Participants!$A$1:$F$798,5,FALSE)</f>
        <v>Female</v>
      </c>
      <c r="I59" s="13">
        <f>+VLOOKUP(E59,Participants!$A$1:$F$798,3,FALSE)</f>
        <v>5</v>
      </c>
      <c r="J59" s="13" t="str">
        <f>+VLOOKUP(E59,Participants!$A$1:$G$798,7,FALSE)</f>
        <v>JV Girls</v>
      </c>
      <c r="K59" s="74">
        <f t="shared" si="1"/>
        <v>28</v>
      </c>
      <c r="L59" s="74"/>
    </row>
    <row r="60" spans="1:12" ht="14.25" customHeight="1" x14ac:dyDescent="0.35">
      <c r="A60" s="93" t="s">
        <v>849</v>
      </c>
      <c r="B60" s="54">
        <v>4</v>
      </c>
      <c r="C60" s="54">
        <v>39.380000000000003</v>
      </c>
      <c r="D60" s="54">
        <v>4</v>
      </c>
      <c r="E60" s="74">
        <v>595</v>
      </c>
      <c r="F60" s="13" t="str">
        <f>+VLOOKUP(E60,Participants!$A$1:$F$798,2,FALSE)</f>
        <v>Avery Holtzman</v>
      </c>
      <c r="G60" s="13" t="str">
        <f>+VLOOKUP(E60,Participants!$A$1:$F$798,4,FALSE)</f>
        <v>BFS</v>
      </c>
      <c r="H60" s="13" t="str">
        <f>+VLOOKUP(E60,Participants!$A$1:$F$798,5,FALSE)</f>
        <v>Female</v>
      </c>
      <c r="I60" s="13">
        <f>+VLOOKUP(E60,Participants!$A$1:$F$798,3,FALSE)</f>
        <v>5</v>
      </c>
      <c r="J60" s="13" t="str">
        <f>+VLOOKUP(E60,Participants!$A$1:$G$798,7,FALSE)</f>
        <v>JV GIRLS</v>
      </c>
      <c r="K60" s="74">
        <f t="shared" si="1"/>
        <v>29</v>
      </c>
      <c r="L60" s="74"/>
    </row>
    <row r="61" spans="1:12" ht="14.25" customHeight="1" x14ac:dyDescent="0.35">
      <c r="A61" s="93" t="s">
        <v>849</v>
      </c>
      <c r="B61" s="54">
        <v>4</v>
      </c>
      <c r="C61" s="54">
        <v>40.94</v>
      </c>
      <c r="D61" s="54">
        <v>7</v>
      </c>
      <c r="E61" s="74">
        <v>1429</v>
      </c>
      <c r="F61" s="13" t="str">
        <f>+VLOOKUP(E61,Participants!$A$1:$F$798,2,FALSE)</f>
        <v>Madelyn Dunn</v>
      </c>
      <c r="G61" s="13" t="str">
        <f>+VLOOKUP(E61,Participants!$A$1:$F$798,4,FALSE)</f>
        <v>GRE</v>
      </c>
      <c r="H61" s="13" t="str">
        <f>+VLOOKUP(E61,Participants!$A$1:$F$798,5,FALSE)</f>
        <v>Female</v>
      </c>
      <c r="I61" s="13">
        <f>+VLOOKUP(E61,Participants!$A$1:$F$798,3,FALSE)</f>
        <v>6</v>
      </c>
      <c r="J61" s="13" t="str">
        <f>+VLOOKUP(E61,Participants!$A$1:$G$798,7,FALSE)</f>
        <v>JV Girls</v>
      </c>
      <c r="K61" s="74">
        <f t="shared" si="1"/>
        <v>30</v>
      </c>
      <c r="L61" s="74"/>
    </row>
    <row r="62" spans="1:12" ht="14.25" customHeight="1" x14ac:dyDescent="0.35">
      <c r="A62" s="93" t="s">
        <v>849</v>
      </c>
      <c r="B62" s="54">
        <v>5</v>
      </c>
      <c r="C62" s="54">
        <v>41.03</v>
      </c>
      <c r="D62" s="54">
        <v>6</v>
      </c>
      <c r="E62" s="74">
        <v>597</v>
      </c>
      <c r="F62" s="13" t="str">
        <f>+VLOOKUP(E62,Participants!$A$1:$F$798,2,FALSE)</f>
        <v>Sage Liberati</v>
      </c>
      <c r="G62" s="13" t="str">
        <f>+VLOOKUP(E62,Participants!$A$1:$F$798,4,FALSE)</f>
        <v>BFS</v>
      </c>
      <c r="H62" s="13" t="str">
        <f>+VLOOKUP(E62,Participants!$A$1:$F$798,5,FALSE)</f>
        <v>Female</v>
      </c>
      <c r="I62" s="13">
        <f>+VLOOKUP(E62,Participants!$A$1:$F$798,3,FALSE)</f>
        <v>5</v>
      </c>
      <c r="J62" s="13" t="str">
        <f>+VLOOKUP(E62,Participants!$A$1:$G$798,7,FALSE)</f>
        <v>JV GIRLS</v>
      </c>
      <c r="K62" s="74">
        <f t="shared" si="1"/>
        <v>31</v>
      </c>
      <c r="L62" s="74"/>
    </row>
    <row r="63" spans="1:12" ht="14.25" customHeight="1" x14ac:dyDescent="0.35">
      <c r="A63" s="93" t="s">
        <v>849</v>
      </c>
      <c r="B63" s="54">
        <v>2</v>
      </c>
      <c r="C63" s="54">
        <v>41.96</v>
      </c>
      <c r="D63" s="54">
        <v>3</v>
      </c>
      <c r="E63" s="74">
        <v>165</v>
      </c>
      <c r="F63" s="13" t="str">
        <f>+VLOOKUP(E63,Participants!$A$1:$F$798,2,FALSE)</f>
        <v>Maggie Pyle</v>
      </c>
      <c r="G63" s="13" t="str">
        <f>+VLOOKUP(E63,Participants!$A$1:$F$798,4,FALSE)</f>
        <v>NCA</v>
      </c>
      <c r="H63" s="13" t="str">
        <f>+VLOOKUP(E63,Participants!$A$1:$F$798,5,FALSE)</f>
        <v>Female</v>
      </c>
      <c r="I63" s="13">
        <f>+VLOOKUP(E63,Participants!$A$1:$F$798,3,FALSE)</f>
        <v>5</v>
      </c>
      <c r="J63" s="13" t="str">
        <f>+VLOOKUP(E63,Participants!$A$1:$G$798,7,FALSE)</f>
        <v>JV Girls</v>
      </c>
      <c r="K63" s="74">
        <f t="shared" si="1"/>
        <v>32</v>
      </c>
      <c r="L63" s="74"/>
    </row>
    <row r="64" spans="1:12" ht="14.25" customHeight="1" x14ac:dyDescent="0.35">
      <c r="A64" s="93" t="s">
        <v>849</v>
      </c>
      <c r="B64" s="54">
        <v>5</v>
      </c>
      <c r="C64" s="54">
        <v>42.25</v>
      </c>
      <c r="D64" s="54">
        <v>2</v>
      </c>
      <c r="E64" s="74">
        <v>1082</v>
      </c>
      <c r="F64" s="13" t="str">
        <f>+VLOOKUP(E64,Participants!$A$1:$F$798,2,FALSE)</f>
        <v>Gabriella McDonough</v>
      </c>
      <c r="G64" s="13" t="str">
        <f>+VLOOKUP(E64,Participants!$A$1:$F$798,4,FALSE)</f>
        <v>KIL</v>
      </c>
      <c r="H64" s="13" t="str">
        <f>+VLOOKUP(E64,Participants!$A$1:$F$798,5,FALSE)</f>
        <v>Female</v>
      </c>
      <c r="I64" s="13">
        <f>+VLOOKUP(E64,Participants!$A$1:$F$798,3,FALSE)</f>
        <v>5</v>
      </c>
      <c r="J64" s="13" t="str">
        <f>+VLOOKUP(E64,Participants!$A$1:$G$798,7,FALSE)</f>
        <v>JV Girls</v>
      </c>
      <c r="K64" s="74">
        <f t="shared" si="1"/>
        <v>33</v>
      </c>
      <c r="L64" s="74"/>
    </row>
    <row r="65" spans="1:12" ht="14.25" customHeight="1" x14ac:dyDescent="0.35">
      <c r="A65" s="93" t="s">
        <v>849</v>
      </c>
      <c r="B65" s="54">
        <v>3</v>
      </c>
      <c r="C65" s="54">
        <v>42.31</v>
      </c>
      <c r="D65" s="54">
        <v>4</v>
      </c>
      <c r="E65" s="74">
        <v>759</v>
      </c>
      <c r="F65" s="13" t="str">
        <f>+VLOOKUP(E65,Participants!$A$1:$F$798,2,FALSE)</f>
        <v>Chelsey Harris</v>
      </c>
      <c r="G65" s="13" t="str">
        <f>+VLOOKUP(E65,Participants!$A$1:$F$798,4,FALSE)</f>
        <v>GAA</v>
      </c>
      <c r="H65" s="13" t="str">
        <f>+VLOOKUP(E65,Participants!$A$1:$F$798,5,FALSE)</f>
        <v>Female</v>
      </c>
      <c r="I65" s="13">
        <f>+VLOOKUP(E65,Participants!$A$1:$F$798,3,FALSE)</f>
        <v>6</v>
      </c>
      <c r="J65" s="13" t="str">
        <f>+VLOOKUP(E65,Participants!$A$1:$G$798,7,FALSE)</f>
        <v>JV GIRLS</v>
      </c>
      <c r="K65" s="74">
        <f t="shared" si="1"/>
        <v>34</v>
      </c>
      <c r="L65" s="74"/>
    </row>
    <row r="66" spans="1:12" ht="14.25" customHeight="1" x14ac:dyDescent="0.35">
      <c r="A66" s="93" t="s">
        <v>849</v>
      </c>
      <c r="B66" s="54">
        <v>3</v>
      </c>
      <c r="C66" s="54">
        <v>42.9</v>
      </c>
      <c r="D66" s="54">
        <v>8</v>
      </c>
      <c r="E66" s="74">
        <v>1079</v>
      </c>
      <c r="F66" s="13" t="str">
        <f>+VLOOKUP(E66,Participants!$A$1:$F$798,2,FALSE)</f>
        <v>Olivia Costigan</v>
      </c>
      <c r="G66" s="13" t="str">
        <f>+VLOOKUP(E66,Participants!$A$1:$F$798,4,FALSE)</f>
        <v>KIL</v>
      </c>
      <c r="H66" s="13" t="str">
        <f>+VLOOKUP(E66,Participants!$A$1:$F$798,5,FALSE)</f>
        <v>Female</v>
      </c>
      <c r="I66" s="13">
        <f>+VLOOKUP(E66,Participants!$A$1:$F$798,3,FALSE)</f>
        <v>6</v>
      </c>
      <c r="J66" s="13" t="str">
        <f>+VLOOKUP(E66,Participants!$A$1:$G$798,7,FALSE)</f>
        <v>JV Girls</v>
      </c>
      <c r="K66" s="74">
        <f t="shared" si="1"/>
        <v>35</v>
      </c>
      <c r="L66" s="74"/>
    </row>
    <row r="67" spans="1:12" ht="14.25" customHeight="1" x14ac:dyDescent="0.35">
      <c r="A67" s="93" t="s">
        <v>849</v>
      </c>
      <c r="B67" s="54">
        <v>5</v>
      </c>
      <c r="C67" s="54">
        <v>43.18</v>
      </c>
      <c r="D67" s="54">
        <v>5</v>
      </c>
      <c r="E67" s="74">
        <v>1428</v>
      </c>
      <c r="F67" s="13" t="str">
        <f>+VLOOKUP(E67,Participants!$A$1:$F$798,2,FALSE)</f>
        <v>Chloe Boosel</v>
      </c>
      <c r="G67" s="13" t="str">
        <f>+VLOOKUP(E67,Participants!$A$1:$F$798,4,FALSE)</f>
        <v>GRE</v>
      </c>
      <c r="H67" s="13" t="str">
        <f>+VLOOKUP(E67,Participants!$A$1:$F$798,5,FALSE)</f>
        <v>Female</v>
      </c>
      <c r="I67" s="13">
        <f>+VLOOKUP(E67,Participants!$A$1:$F$798,3,FALSE)</f>
        <v>6</v>
      </c>
      <c r="J67" s="13" t="str">
        <f>+VLOOKUP(E67,Participants!$A$1:$G$798,7,FALSE)</f>
        <v>JV Girls</v>
      </c>
      <c r="K67" s="74">
        <f t="shared" si="1"/>
        <v>36</v>
      </c>
      <c r="L67" s="74"/>
    </row>
    <row r="68" spans="1:12" ht="14.25" customHeight="1" x14ac:dyDescent="0.35">
      <c r="A68" s="93" t="s">
        <v>849</v>
      </c>
      <c r="B68" s="54">
        <v>3</v>
      </c>
      <c r="C68" s="54">
        <v>43.4</v>
      </c>
      <c r="D68" s="54">
        <v>7</v>
      </c>
      <c r="E68" s="74">
        <v>1230</v>
      </c>
      <c r="F68" s="13" t="str">
        <f>+VLOOKUP(E68,Participants!$A$1:$F$798,2,FALSE)</f>
        <v>Londyn Daniel</v>
      </c>
      <c r="G68" s="13" t="str">
        <f>+VLOOKUP(E68,Participants!$A$1:$F$798,4,FALSE)</f>
        <v>OLF</v>
      </c>
      <c r="H68" s="13" t="str">
        <f>+VLOOKUP(E68,Participants!$A$1:$F$798,5,FALSE)</f>
        <v>Female</v>
      </c>
      <c r="I68" s="13">
        <f>+VLOOKUP(E68,Participants!$A$1:$F$798,3,FALSE)</f>
        <v>5</v>
      </c>
      <c r="J68" s="13" t="str">
        <f>+VLOOKUP(E68,Participants!$A$1:$G$798,7,FALSE)</f>
        <v>JV Girls</v>
      </c>
      <c r="K68" s="74">
        <f t="shared" si="1"/>
        <v>37</v>
      </c>
      <c r="L68" s="74"/>
    </row>
    <row r="69" spans="1:12" ht="14.25" customHeight="1" x14ac:dyDescent="0.35">
      <c r="A69" s="93" t="s">
        <v>849</v>
      </c>
      <c r="B69" s="54">
        <v>4</v>
      </c>
      <c r="C69" s="54">
        <v>44.25</v>
      </c>
      <c r="D69" s="54">
        <v>3</v>
      </c>
      <c r="E69" s="74">
        <v>753</v>
      </c>
      <c r="F69" s="13" t="str">
        <f>+VLOOKUP(E69,Participants!$A$1:$F$798,2,FALSE)</f>
        <v>Haley Stickman</v>
      </c>
      <c r="G69" s="13" t="str">
        <f>+VLOOKUP(E69,Participants!$A$1:$F$798,4,FALSE)</f>
        <v>GAA</v>
      </c>
      <c r="H69" s="13" t="str">
        <f>+VLOOKUP(E69,Participants!$A$1:$F$798,5,FALSE)</f>
        <v>Female</v>
      </c>
      <c r="I69" s="13">
        <f>+VLOOKUP(E69,Participants!$A$1:$F$798,3,FALSE)</f>
        <v>5</v>
      </c>
      <c r="J69" s="13" t="str">
        <f>+VLOOKUP(E69,Participants!$A$1:$G$798,7,FALSE)</f>
        <v>JV GIRLS</v>
      </c>
      <c r="K69" s="74">
        <f t="shared" si="1"/>
        <v>38</v>
      </c>
      <c r="L69" s="74"/>
    </row>
    <row r="70" spans="1:12" ht="14.25" customHeight="1" x14ac:dyDescent="0.35">
      <c r="A70" s="93" t="s">
        <v>849</v>
      </c>
      <c r="B70" s="54">
        <v>5</v>
      </c>
      <c r="C70" s="54">
        <v>46.82</v>
      </c>
      <c r="D70" s="54">
        <v>7</v>
      </c>
      <c r="E70" s="74">
        <v>1074</v>
      </c>
      <c r="F70" s="13" t="str">
        <f>+VLOOKUP(E70,Participants!$A$1:$F$798,2,FALSE)</f>
        <v>Morgan Blevins</v>
      </c>
      <c r="G70" s="13" t="str">
        <f>+VLOOKUP(E70,Participants!$A$1:$F$798,4,FALSE)</f>
        <v>KIL</v>
      </c>
      <c r="H70" s="13" t="str">
        <f>+VLOOKUP(E70,Participants!$A$1:$F$798,5,FALSE)</f>
        <v>Female</v>
      </c>
      <c r="I70" s="13">
        <f>+VLOOKUP(E70,Participants!$A$1:$F$798,3,FALSE)</f>
        <v>5</v>
      </c>
      <c r="J70" s="13" t="str">
        <f>+VLOOKUP(E70,Participants!$A$1:$G$798,7,FALSE)</f>
        <v>JV Girls</v>
      </c>
      <c r="K70" s="74">
        <f t="shared" si="1"/>
        <v>39</v>
      </c>
      <c r="L70" s="74"/>
    </row>
    <row r="71" spans="1:12" ht="14.25" customHeight="1" x14ac:dyDescent="0.35">
      <c r="A71" s="93" t="s">
        <v>849</v>
      </c>
      <c r="B71" s="54">
        <v>4</v>
      </c>
      <c r="C71" s="54">
        <v>47.15</v>
      </c>
      <c r="D71" s="54">
        <v>2</v>
      </c>
      <c r="E71" s="74">
        <v>1078</v>
      </c>
      <c r="F71" s="13" t="str">
        <f>+VLOOKUP(E71,Participants!$A$1:$F$798,2,FALSE)</f>
        <v>Audrey Costigan</v>
      </c>
      <c r="G71" s="13" t="str">
        <f>+VLOOKUP(E71,Participants!$A$1:$F$798,4,FALSE)</f>
        <v>KIL</v>
      </c>
      <c r="H71" s="13" t="str">
        <f>+VLOOKUP(E71,Participants!$A$1:$F$798,5,FALSE)</f>
        <v>Female</v>
      </c>
      <c r="I71" s="13">
        <f>+VLOOKUP(E71,Participants!$A$1:$F$798,3,FALSE)</f>
        <v>6</v>
      </c>
      <c r="J71" s="13" t="str">
        <f>+VLOOKUP(E71,Participants!$A$1:$G$798,7,FALSE)</f>
        <v>JV Girls</v>
      </c>
      <c r="K71" s="74">
        <f t="shared" si="1"/>
        <v>40</v>
      </c>
      <c r="L71" s="74"/>
    </row>
    <row r="72" spans="1:12" ht="14.25" customHeight="1" x14ac:dyDescent="0.35">
      <c r="A72" s="93"/>
      <c r="B72" s="54"/>
      <c r="C72" s="54"/>
      <c r="D72" s="54"/>
      <c r="E72" s="74"/>
      <c r="F72" s="13"/>
      <c r="G72" s="13"/>
      <c r="H72" s="13"/>
      <c r="I72" s="13"/>
      <c r="J72" s="13"/>
      <c r="K72" s="74"/>
      <c r="L72" s="74"/>
    </row>
    <row r="73" spans="1:12" ht="14.25" customHeight="1" x14ac:dyDescent="0.35">
      <c r="A73" s="93" t="s">
        <v>849</v>
      </c>
      <c r="B73" s="54">
        <v>11</v>
      </c>
      <c r="C73" s="54">
        <v>28.87</v>
      </c>
      <c r="D73" s="54">
        <v>6</v>
      </c>
      <c r="E73" s="74">
        <v>816</v>
      </c>
      <c r="F73" s="13" t="str">
        <f>+VLOOKUP(E73,Participants!$A$1:$F$798,2,FALSE)</f>
        <v>Alana Eiler</v>
      </c>
      <c r="G73" s="13" t="str">
        <f>+VLOOKUP(E73,Participants!$A$1:$F$798,4,FALSE)</f>
        <v>BTA</v>
      </c>
      <c r="H73" s="13" t="str">
        <f>+VLOOKUP(E73,Participants!$A$1:$F$798,5,FALSE)</f>
        <v>Female</v>
      </c>
      <c r="I73" s="13">
        <f>+VLOOKUP(E73,Participants!$A$1:$F$798,3,FALSE)</f>
        <v>7</v>
      </c>
      <c r="J73" s="13" t="str">
        <f>+VLOOKUP(E73,Participants!$A$1:$G$798,7,FALSE)</f>
        <v>Varsity Girls</v>
      </c>
      <c r="K73" s="74">
        <v>1</v>
      </c>
      <c r="L73" s="74">
        <v>10</v>
      </c>
    </row>
    <row r="74" spans="1:12" ht="14.25" customHeight="1" x14ac:dyDescent="0.35">
      <c r="A74" s="93" t="s">
        <v>849</v>
      </c>
      <c r="B74" s="54">
        <v>13</v>
      </c>
      <c r="C74" s="54">
        <v>29.62</v>
      </c>
      <c r="D74" s="54">
        <v>1</v>
      </c>
      <c r="E74" s="74">
        <v>815</v>
      </c>
      <c r="F74" s="13" t="str">
        <f>+VLOOKUP(E74,Participants!$A$1:$F$798,2,FALSE)</f>
        <v>Callie Kandravy</v>
      </c>
      <c r="G74" s="13" t="str">
        <f>+VLOOKUP(E74,Participants!$A$1:$F$798,4,FALSE)</f>
        <v>BTA</v>
      </c>
      <c r="H74" s="13" t="str">
        <f>+VLOOKUP(E74,Participants!$A$1:$F$798,5,FALSE)</f>
        <v>Female</v>
      </c>
      <c r="I74" s="13">
        <f>+VLOOKUP(E74,Participants!$A$1:$F$798,3,FALSE)</f>
        <v>7</v>
      </c>
      <c r="J74" s="13" t="str">
        <f>+VLOOKUP(E74,Participants!$A$1:$G$798,7,FALSE)</f>
        <v>Varsity Girls</v>
      </c>
      <c r="K74" s="74">
        <f t="shared" ref="K74:K89" si="2">K73+1</f>
        <v>2</v>
      </c>
      <c r="L74" s="74">
        <v>8</v>
      </c>
    </row>
    <row r="75" spans="1:12" ht="14.25" customHeight="1" x14ac:dyDescent="0.35">
      <c r="A75" s="93" t="s">
        <v>849</v>
      </c>
      <c r="B75" s="54">
        <v>10</v>
      </c>
      <c r="C75" s="54">
        <v>30.16</v>
      </c>
      <c r="D75" s="54">
        <v>7</v>
      </c>
      <c r="E75" s="74">
        <v>1445</v>
      </c>
      <c r="F75" s="13" t="str">
        <f>+VLOOKUP(E75,Participants!$A$1:$F$798,2,FALSE)</f>
        <v>Lydia Pierce</v>
      </c>
      <c r="G75" s="13" t="str">
        <f>+VLOOKUP(E75,Participants!$A$1:$F$798,4,FALSE)</f>
        <v>GRE</v>
      </c>
      <c r="H75" s="13" t="str">
        <f>+VLOOKUP(E75,Participants!$A$1:$F$798,5,FALSE)</f>
        <v>Female</v>
      </c>
      <c r="I75" s="13">
        <f>+VLOOKUP(E75,Participants!$A$1:$F$798,3,FALSE)</f>
        <v>8</v>
      </c>
      <c r="J75" s="13" t="str">
        <f>+VLOOKUP(E75,Participants!$A$1:$G$798,7,FALSE)</f>
        <v>Varsity Girls</v>
      </c>
      <c r="K75" s="74">
        <f t="shared" si="2"/>
        <v>3</v>
      </c>
      <c r="L75" s="74">
        <v>6</v>
      </c>
    </row>
    <row r="76" spans="1:12" ht="14.25" customHeight="1" x14ac:dyDescent="0.35">
      <c r="A76" s="93" t="s">
        <v>849</v>
      </c>
      <c r="B76" s="54">
        <v>12</v>
      </c>
      <c r="C76" s="54">
        <v>30.9</v>
      </c>
      <c r="D76" s="54">
        <v>7</v>
      </c>
      <c r="E76" s="74">
        <v>1444</v>
      </c>
      <c r="F76" s="13" t="str">
        <f>+VLOOKUP(E76,Participants!$A$1:$F$798,2,FALSE)</f>
        <v>Sara Palmer</v>
      </c>
      <c r="G76" s="13" t="str">
        <f>+VLOOKUP(E76,Participants!$A$1:$F$798,4,FALSE)</f>
        <v>GRE</v>
      </c>
      <c r="H76" s="13" t="str">
        <f>+VLOOKUP(E76,Participants!$A$1:$F$798,5,FALSE)</f>
        <v>Female</v>
      </c>
      <c r="I76" s="13">
        <f>+VLOOKUP(E76,Participants!$A$1:$F$798,3,FALSE)</f>
        <v>8</v>
      </c>
      <c r="J76" s="13" t="str">
        <f>+VLOOKUP(E76,Participants!$A$1:$G$798,7,FALSE)</f>
        <v>Varsity Girls</v>
      </c>
      <c r="K76" s="74">
        <f t="shared" si="2"/>
        <v>4</v>
      </c>
      <c r="L76" s="74">
        <v>5</v>
      </c>
    </row>
    <row r="77" spans="1:12" ht="14.25" customHeight="1" x14ac:dyDescent="0.35">
      <c r="A77" s="93" t="s">
        <v>849</v>
      </c>
      <c r="B77" s="54">
        <v>13</v>
      </c>
      <c r="C77" s="54">
        <v>31.18</v>
      </c>
      <c r="D77" s="54">
        <v>2</v>
      </c>
      <c r="E77" s="74">
        <v>1114</v>
      </c>
      <c r="F77" s="13" t="str">
        <f>+VLOOKUP(E77,Participants!$A$1:$F$798,2,FALSE)</f>
        <v>Payton McElravy</v>
      </c>
      <c r="G77" s="13" t="str">
        <f>+VLOOKUP(E77,Participants!$A$1:$F$798,4,FALSE)</f>
        <v>KIL</v>
      </c>
      <c r="H77" s="13" t="str">
        <f>+VLOOKUP(E77,Participants!$A$1:$F$798,5,FALSE)</f>
        <v>Female</v>
      </c>
      <c r="I77" s="13">
        <f>+VLOOKUP(E77,Participants!$A$1:$F$798,3,FALSE)</f>
        <v>7</v>
      </c>
      <c r="J77" s="13" t="str">
        <f>+VLOOKUP(E77,Participants!$A$1:$G$798,7,FALSE)</f>
        <v>Varsity Girls</v>
      </c>
      <c r="K77" s="74">
        <f t="shared" si="2"/>
        <v>5</v>
      </c>
      <c r="L77" s="74">
        <v>4</v>
      </c>
    </row>
    <row r="78" spans="1:12" ht="14.25" customHeight="1" x14ac:dyDescent="0.35">
      <c r="A78" s="93" t="s">
        <v>849</v>
      </c>
      <c r="B78" s="54">
        <v>12</v>
      </c>
      <c r="C78" s="54">
        <v>31.21</v>
      </c>
      <c r="D78" s="54">
        <v>6</v>
      </c>
      <c r="E78" s="74">
        <v>1113</v>
      </c>
      <c r="F78" s="13" t="str">
        <f>+VLOOKUP(E78,Participants!$A$1:$F$798,2,FALSE)</f>
        <v>Mia Liscinsky</v>
      </c>
      <c r="G78" s="13" t="str">
        <f>+VLOOKUP(E78,Participants!$A$1:$F$798,4,FALSE)</f>
        <v>KIL</v>
      </c>
      <c r="H78" s="13" t="str">
        <f>+VLOOKUP(E78,Participants!$A$1:$F$798,5,FALSE)</f>
        <v>Female</v>
      </c>
      <c r="I78" s="13">
        <f>+VLOOKUP(E78,Participants!$A$1:$F$798,3,FALSE)</f>
        <v>7</v>
      </c>
      <c r="J78" s="13" t="str">
        <f>+VLOOKUP(E78,Participants!$A$1:$G$798,7,FALSE)</f>
        <v>Varsity Girls</v>
      </c>
      <c r="K78" s="74">
        <f t="shared" si="2"/>
        <v>6</v>
      </c>
      <c r="L78" s="74">
        <v>3</v>
      </c>
    </row>
    <row r="79" spans="1:12" ht="14.25" customHeight="1" x14ac:dyDescent="0.35">
      <c r="A79" s="93" t="s">
        <v>849</v>
      </c>
      <c r="B79" s="54">
        <v>11</v>
      </c>
      <c r="C79" s="54">
        <v>31.39</v>
      </c>
      <c r="D79" s="54">
        <v>2</v>
      </c>
      <c r="E79" s="74">
        <v>632</v>
      </c>
      <c r="F79" s="13" t="str">
        <f>+VLOOKUP(E79,Participants!$A$1:$F$798,2,FALSE)</f>
        <v>Claire Karsman</v>
      </c>
      <c r="G79" s="13" t="str">
        <f>+VLOOKUP(E79,Participants!$A$1:$F$798,4,FALSE)</f>
        <v>BFS</v>
      </c>
      <c r="H79" s="13" t="str">
        <f>+VLOOKUP(E79,Participants!$A$1:$F$798,5,FALSE)</f>
        <v>Female</v>
      </c>
      <c r="I79" s="13">
        <f>+VLOOKUP(E79,Participants!$A$1:$F$798,3,FALSE)</f>
        <v>7</v>
      </c>
      <c r="J79" s="13" t="str">
        <f>+VLOOKUP(E79,Participants!$A$1:$G$798,7,FALSE)</f>
        <v>VARSITY GIRLS</v>
      </c>
      <c r="K79" s="74">
        <f t="shared" si="2"/>
        <v>7</v>
      </c>
      <c r="L79" s="74">
        <v>2</v>
      </c>
    </row>
    <row r="80" spans="1:12" ht="14.25" customHeight="1" x14ac:dyDescent="0.35">
      <c r="A80" s="93" t="s">
        <v>849</v>
      </c>
      <c r="B80" s="54">
        <v>13</v>
      </c>
      <c r="C80" s="54">
        <v>31.44</v>
      </c>
      <c r="D80" s="54">
        <v>4</v>
      </c>
      <c r="E80" s="74">
        <v>640</v>
      </c>
      <c r="F80" s="13" t="str">
        <f>+VLOOKUP(E80,Participants!$A$1:$F$798,2,FALSE)</f>
        <v>Alexandra Wagner</v>
      </c>
      <c r="G80" s="13" t="str">
        <f>+VLOOKUP(E80,Participants!$A$1:$F$798,4,FALSE)</f>
        <v>BFS</v>
      </c>
      <c r="H80" s="13" t="str">
        <f>+VLOOKUP(E80,Participants!$A$1:$F$798,5,FALSE)</f>
        <v>Female</v>
      </c>
      <c r="I80" s="13">
        <f>+VLOOKUP(E80,Participants!$A$1:$F$798,3,FALSE)</f>
        <v>7</v>
      </c>
      <c r="J80" s="13" t="str">
        <f>+VLOOKUP(E80,Participants!$A$1:$G$798,7,FALSE)</f>
        <v>VARSITY GIRLS</v>
      </c>
      <c r="K80" s="74">
        <f t="shared" si="2"/>
        <v>8</v>
      </c>
      <c r="L80" s="74">
        <v>1</v>
      </c>
    </row>
    <row r="81" spans="1:12" ht="14.25" customHeight="1" x14ac:dyDescent="0.35">
      <c r="A81" s="93" t="s">
        <v>849</v>
      </c>
      <c r="B81" s="54">
        <v>10</v>
      </c>
      <c r="C81" s="54">
        <v>31.91</v>
      </c>
      <c r="D81" s="54">
        <v>3</v>
      </c>
      <c r="E81" s="74">
        <v>634</v>
      </c>
      <c r="F81" s="13" t="str">
        <f>+VLOOKUP(E81,Participants!$A$1:$F$798,2,FALSE)</f>
        <v>Tessa Liberati</v>
      </c>
      <c r="G81" s="13" t="str">
        <f>+VLOOKUP(E81,Participants!$A$1:$F$798,4,FALSE)</f>
        <v>BFS</v>
      </c>
      <c r="H81" s="13" t="str">
        <f>+VLOOKUP(E81,Participants!$A$1:$F$798,5,FALSE)</f>
        <v>Female</v>
      </c>
      <c r="I81" s="13">
        <f>+VLOOKUP(E81,Participants!$A$1:$F$798,3,FALSE)</f>
        <v>7</v>
      </c>
      <c r="J81" s="13" t="str">
        <f>+VLOOKUP(E81,Participants!$A$1:$G$798,7,FALSE)</f>
        <v>VARSITY GIRLS</v>
      </c>
      <c r="K81" s="74">
        <f t="shared" si="2"/>
        <v>9</v>
      </c>
      <c r="L81" s="74"/>
    </row>
    <row r="82" spans="1:12" ht="14.25" customHeight="1" x14ac:dyDescent="0.35">
      <c r="A82" s="93" t="s">
        <v>849</v>
      </c>
      <c r="B82" s="54">
        <v>10</v>
      </c>
      <c r="C82" s="54">
        <v>31.92</v>
      </c>
      <c r="D82" s="54">
        <v>6</v>
      </c>
      <c r="E82" s="74">
        <v>1105</v>
      </c>
      <c r="F82" s="13" t="str">
        <f>+VLOOKUP(E82,Participants!$A$1:$F$798,2,FALSE)</f>
        <v>Mia Battalini</v>
      </c>
      <c r="G82" s="13" t="str">
        <f>+VLOOKUP(E82,Participants!$A$1:$F$798,4,FALSE)</f>
        <v>KIL</v>
      </c>
      <c r="H82" s="13" t="str">
        <f>+VLOOKUP(E82,Participants!$A$1:$F$798,5,FALSE)</f>
        <v>Female</v>
      </c>
      <c r="I82" s="13">
        <f>+VLOOKUP(E82,Participants!$A$1:$F$798,3,FALSE)</f>
        <v>7</v>
      </c>
      <c r="J82" s="13" t="str">
        <f>+VLOOKUP(E82,Participants!$A$1:$G$798,7,FALSE)</f>
        <v>Varsity Girls</v>
      </c>
      <c r="K82" s="74">
        <f t="shared" si="2"/>
        <v>10</v>
      </c>
      <c r="L82" s="74"/>
    </row>
    <row r="83" spans="1:12" ht="14.25" customHeight="1" x14ac:dyDescent="0.35">
      <c r="A83" s="93" t="s">
        <v>849</v>
      </c>
      <c r="B83" s="54">
        <v>12</v>
      </c>
      <c r="C83" s="54">
        <v>32.24</v>
      </c>
      <c r="D83" s="54">
        <v>3</v>
      </c>
      <c r="E83" s="74">
        <v>637</v>
      </c>
      <c r="F83" s="13" t="str">
        <f>+VLOOKUP(E83,Participants!$A$1:$F$798,2,FALSE)</f>
        <v>Kate Mulzet</v>
      </c>
      <c r="G83" s="13" t="str">
        <f>+VLOOKUP(E83,Participants!$A$1:$F$798,4,FALSE)</f>
        <v>BFS</v>
      </c>
      <c r="H83" s="13" t="str">
        <f>+VLOOKUP(E83,Participants!$A$1:$F$798,5,FALSE)</f>
        <v>Female</v>
      </c>
      <c r="I83" s="13">
        <f>+VLOOKUP(E83,Participants!$A$1:$F$798,3,FALSE)</f>
        <v>7</v>
      </c>
      <c r="J83" s="13" t="str">
        <f>+VLOOKUP(E83,Participants!$A$1:$G$798,7,FALSE)</f>
        <v>VARSITY GIRLS</v>
      </c>
      <c r="K83" s="74">
        <f t="shared" si="2"/>
        <v>11</v>
      </c>
      <c r="L83" s="74"/>
    </row>
    <row r="84" spans="1:12" ht="14.25" customHeight="1" x14ac:dyDescent="0.35">
      <c r="A84" s="93" t="s">
        <v>849</v>
      </c>
      <c r="B84" s="54">
        <v>10</v>
      </c>
      <c r="C84" s="54">
        <v>32.28</v>
      </c>
      <c r="D84" s="54">
        <v>4</v>
      </c>
      <c r="E84" s="74">
        <v>1373</v>
      </c>
      <c r="F84" s="13" t="str">
        <f>+VLOOKUP(E84,Participants!$A$1:$F$798,2,FALSE)</f>
        <v>Teresa Ravotti</v>
      </c>
      <c r="G84" s="13" t="str">
        <f>+VLOOKUP(E84,Participants!$A$1:$F$798,4,FALSE)</f>
        <v>AAC</v>
      </c>
      <c r="H84" s="13" t="str">
        <f>+VLOOKUP(E84,Participants!$A$1:$F$798,5,FALSE)</f>
        <v>Female</v>
      </c>
      <c r="I84" s="13">
        <f>+VLOOKUP(E84,Participants!$A$1:$F$798,3,FALSE)</f>
        <v>7</v>
      </c>
      <c r="J84" s="13" t="str">
        <f>+VLOOKUP(E84,Participants!$A$1:$G$798,7,FALSE)</f>
        <v>Varsity Girls</v>
      </c>
      <c r="K84" s="74">
        <f t="shared" si="2"/>
        <v>12</v>
      </c>
      <c r="L84" s="74"/>
    </row>
    <row r="85" spans="1:12" ht="14.25" customHeight="1" x14ac:dyDescent="0.35">
      <c r="A85" s="93" t="s">
        <v>849</v>
      </c>
      <c r="B85" s="54">
        <v>13</v>
      </c>
      <c r="C85" s="54">
        <v>32.549999999999997</v>
      </c>
      <c r="D85" s="54">
        <v>3</v>
      </c>
      <c r="E85" s="74">
        <v>776</v>
      </c>
      <c r="F85" s="13" t="str">
        <f>+VLOOKUP(E85,Participants!$A$1:$F$798,2,FALSE)</f>
        <v>Elsa Snover</v>
      </c>
      <c r="G85" s="13" t="str">
        <f>+VLOOKUP(E85,Participants!$A$1:$F$798,4,FALSE)</f>
        <v>GAA</v>
      </c>
      <c r="H85" s="13" t="str">
        <f>+VLOOKUP(E85,Participants!$A$1:$F$798,5,FALSE)</f>
        <v>Female</v>
      </c>
      <c r="I85" s="13">
        <f>+VLOOKUP(E85,Participants!$A$1:$F$798,3,FALSE)</f>
        <v>8</v>
      </c>
      <c r="J85" s="13" t="str">
        <f>+VLOOKUP(E85,Participants!$A$1:$G$798,7,FALSE)</f>
        <v>VARSITY GIRLS</v>
      </c>
      <c r="K85" s="74">
        <f t="shared" si="2"/>
        <v>13</v>
      </c>
      <c r="L85" s="74"/>
    </row>
    <row r="86" spans="1:12" ht="14.25" customHeight="1" x14ac:dyDescent="0.35">
      <c r="A86" s="93" t="s">
        <v>849</v>
      </c>
      <c r="B86" s="54">
        <v>12</v>
      </c>
      <c r="C86" s="54">
        <v>32.86</v>
      </c>
      <c r="D86" s="54">
        <v>8</v>
      </c>
      <c r="E86" s="74">
        <v>642</v>
      </c>
      <c r="F86" s="13" t="str">
        <f>+VLOOKUP(E86,Participants!$A$1:$F$798,2,FALSE)</f>
        <v>Isla Buccigrossi</v>
      </c>
      <c r="G86" s="13" t="str">
        <f>+VLOOKUP(E86,Participants!$A$1:$F$798,4,FALSE)</f>
        <v>BFS</v>
      </c>
      <c r="H86" s="13" t="str">
        <f>+VLOOKUP(E86,Participants!$A$1:$F$798,5,FALSE)</f>
        <v>Female</v>
      </c>
      <c r="I86" s="13">
        <f>+VLOOKUP(E86,Participants!$A$1:$F$798,3,FALSE)</f>
        <v>8</v>
      </c>
      <c r="J86" s="13" t="str">
        <f>+VLOOKUP(E86,Participants!$A$1:$G$798,7,FALSE)</f>
        <v>VARSITY GIRLS</v>
      </c>
      <c r="K86" s="74">
        <f t="shared" si="2"/>
        <v>14</v>
      </c>
      <c r="L86" s="74"/>
    </row>
    <row r="87" spans="1:12" ht="14.25" customHeight="1" x14ac:dyDescent="0.35">
      <c r="A87" s="93" t="s">
        <v>849</v>
      </c>
      <c r="B87" s="54">
        <v>11</v>
      </c>
      <c r="C87" s="54">
        <v>33.14</v>
      </c>
      <c r="D87" s="54">
        <v>4</v>
      </c>
      <c r="E87" s="74">
        <v>1104</v>
      </c>
      <c r="F87" s="13" t="str">
        <f>+VLOOKUP(E87,Participants!$A$1:$F$798,2,FALSE)</f>
        <v>Kaitlyn Abel</v>
      </c>
      <c r="G87" s="13" t="str">
        <f>+VLOOKUP(E87,Participants!$A$1:$F$798,4,FALSE)</f>
        <v>KIL</v>
      </c>
      <c r="H87" s="13" t="str">
        <f>+VLOOKUP(E87,Participants!$A$1:$F$798,5,FALSE)</f>
        <v>Female</v>
      </c>
      <c r="I87" s="13">
        <f>+VLOOKUP(E87,Participants!$A$1:$F$798,3,FALSE)</f>
        <v>8</v>
      </c>
      <c r="J87" s="13" t="str">
        <f>+VLOOKUP(E87,Participants!$A$1:$G$798,7,FALSE)</f>
        <v>Varsity Girls</v>
      </c>
      <c r="K87" s="74">
        <f t="shared" si="2"/>
        <v>15</v>
      </c>
      <c r="L87" s="74"/>
    </row>
    <row r="88" spans="1:12" ht="14.25" customHeight="1" x14ac:dyDescent="0.35">
      <c r="A88" s="93" t="s">
        <v>849</v>
      </c>
      <c r="B88" s="54">
        <v>13</v>
      </c>
      <c r="C88" s="54">
        <v>33.18</v>
      </c>
      <c r="D88" s="54">
        <v>5</v>
      </c>
      <c r="E88" s="74">
        <v>1443</v>
      </c>
      <c r="F88" s="13" t="str">
        <f>+VLOOKUP(E88,Participants!$A$1:$F$798,2,FALSE)</f>
        <v>Meredith Dunn</v>
      </c>
      <c r="G88" s="13" t="str">
        <f>+VLOOKUP(E88,Participants!$A$1:$F$798,4,FALSE)</f>
        <v>GRE</v>
      </c>
      <c r="H88" s="13" t="str">
        <f>+VLOOKUP(E88,Participants!$A$1:$F$798,5,FALSE)</f>
        <v>Female</v>
      </c>
      <c r="I88" s="13">
        <f>+VLOOKUP(E88,Participants!$A$1:$F$798,3,FALSE)</f>
        <v>7</v>
      </c>
      <c r="J88" s="13" t="str">
        <f>+VLOOKUP(E88,Participants!$A$1:$G$798,7,FALSE)</f>
        <v>Varsity Girls</v>
      </c>
      <c r="K88" s="74">
        <f t="shared" si="2"/>
        <v>16</v>
      </c>
      <c r="L88" s="74"/>
    </row>
    <row r="89" spans="1:12" ht="14.25" customHeight="1" x14ac:dyDescent="0.35">
      <c r="A89" s="93" t="s">
        <v>849</v>
      </c>
      <c r="B89" s="54">
        <v>10</v>
      </c>
      <c r="C89" s="54">
        <v>33.32</v>
      </c>
      <c r="D89" s="54">
        <v>2</v>
      </c>
      <c r="E89" s="74">
        <v>1106</v>
      </c>
      <c r="F89" s="13" t="str">
        <f>+VLOOKUP(E89,Participants!$A$1:$F$798,2,FALSE)</f>
        <v>Gigi Colafella</v>
      </c>
      <c r="G89" s="13" t="str">
        <f>+VLOOKUP(E89,Participants!$A$1:$F$798,4,FALSE)</f>
        <v>KIL</v>
      </c>
      <c r="H89" s="13" t="str">
        <f>+VLOOKUP(E89,Participants!$A$1:$F$798,5,FALSE)</f>
        <v>Female</v>
      </c>
      <c r="I89" s="13">
        <f>+VLOOKUP(E89,Participants!$A$1:$F$798,3,FALSE)</f>
        <v>8</v>
      </c>
      <c r="J89" s="13" t="str">
        <f>+VLOOKUP(E89,Participants!$A$1:$G$798,7,FALSE)</f>
        <v>Varsity Girls</v>
      </c>
      <c r="K89" s="74">
        <f t="shared" si="2"/>
        <v>17</v>
      </c>
      <c r="L89" s="74"/>
    </row>
    <row r="90" spans="1:12" ht="14.25" customHeight="1" x14ac:dyDescent="0.35">
      <c r="A90" s="93" t="s">
        <v>849</v>
      </c>
      <c r="B90" s="54">
        <v>14</v>
      </c>
      <c r="C90" s="54">
        <v>33.53</v>
      </c>
      <c r="D90" s="54">
        <v>3</v>
      </c>
      <c r="E90" s="74">
        <v>1441</v>
      </c>
      <c r="F90" s="13" t="str">
        <f>+VLOOKUP(E90,Participants!$A$1:$F$798,2,FALSE)</f>
        <v>Emily Birchok</v>
      </c>
      <c r="G90" s="13" t="str">
        <f>+VLOOKUP(E90,Participants!$A$1:$F$798,4,FALSE)</f>
        <v>GRE</v>
      </c>
      <c r="H90" s="13" t="str">
        <f>+VLOOKUP(E90,Participants!$A$1:$F$798,5,FALSE)</f>
        <v>Female</v>
      </c>
      <c r="I90" s="13">
        <f>+VLOOKUP(E90,Participants!$A$1:$F$798,3,FALSE)</f>
        <v>7</v>
      </c>
      <c r="J90" s="13" t="str">
        <f>+VLOOKUP(E90,Participants!$A$1:$G$798,7,FALSE)</f>
        <v>Varsity Girls</v>
      </c>
      <c r="K90" s="74">
        <f t="shared" ref="K90:K106" si="3">K89+1</f>
        <v>18</v>
      </c>
      <c r="L90" s="74"/>
    </row>
    <row r="91" spans="1:12" ht="14.25" customHeight="1" x14ac:dyDescent="0.35">
      <c r="A91" s="93" t="s">
        <v>849</v>
      </c>
      <c r="B91" s="54">
        <v>14</v>
      </c>
      <c r="C91" s="54">
        <v>33.659999999999997</v>
      </c>
      <c r="D91" s="54">
        <v>1</v>
      </c>
      <c r="E91" s="74">
        <v>626</v>
      </c>
      <c r="F91" s="13" t="str">
        <f>+VLOOKUP(E91,Participants!$A$1:$F$798,2,FALSE)</f>
        <v>Olivia Chimenti</v>
      </c>
      <c r="G91" s="13" t="str">
        <f>+VLOOKUP(E91,Participants!$A$1:$F$798,4,FALSE)</f>
        <v>BFS</v>
      </c>
      <c r="H91" s="13" t="str">
        <f>+VLOOKUP(E91,Participants!$A$1:$F$798,5,FALSE)</f>
        <v>Female</v>
      </c>
      <c r="I91" s="13">
        <f>+VLOOKUP(E91,Participants!$A$1:$F$798,3,FALSE)</f>
        <v>7</v>
      </c>
      <c r="J91" s="13" t="str">
        <f>+VLOOKUP(E91,Participants!$A$1:$G$798,7,FALSE)</f>
        <v>VARSITY GIRLS</v>
      </c>
      <c r="K91" s="74">
        <f t="shared" si="3"/>
        <v>19</v>
      </c>
      <c r="L91" s="74"/>
    </row>
    <row r="92" spans="1:12" ht="14.25" customHeight="1" x14ac:dyDescent="0.35">
      <c r="A92" s="93" t="s">
        <v>849</v>
      </c>
      <c r="B92" s="54">
        <v>14</v>
      </c>
      <c r="C92" s="54">
        <v>33.661000000000001</v>
      </c>
      <c r="D92" s="54">
        <v>4</v>
      </c>
      <c r="E92" s="74">
        <v>628</v>
      </c>
      <c r="F92" s="13" t="str">
        <f>+VLOOKUP(E92,Participants!$A$1:$F$798,2,FALSE)</f>
        <v>Elena Farrah</v>
      </c>
      <c r="G92" s="13" t="str">
        <f>+VLOOKUP(E92,Participants!$A$1:$F$798,4,FALSE)</f>
        <v>BFS</v>
      </c>
      <c r="H92" s="13" t="str">
        <f>+VLOOKUP(E92,Participants!$A$1:$F$798,5,FALSE)</f>
        <v>Female</v>
      </c>
      <c r="I92" s="13">
        <f>+VLOOKUP(E92,Participants!$A$1:$F$798,3,FALSE)</f>
        <v>7</v>
      </c>
      <c r="J92" s="13" t="str">
        <f>+VLOOKUP(E92,Participants!$A$1:$G$798,7,FALSE)</f>
        <v>VARSITY GIRLS</v>
      </c>
      <c r="K92" s="74">
        <f t="shared" si="3"/>
        <v>20</v>
      </c>
      <c r="L92" s="74"/>
    </row>
    <row r="93" spans="1:12" ht="14.25" customHeight="1" x14ac:dyDescent="0.35">
      <c r="A93" s="93" t="s">
        <v>849</v>
      </c>
      <c r="B93" s="54">
        <v>14</v>
      </c>
      <c r="C93" s="54">
        <v>33.68</v>
      </c>
      <c r="D93" s="54">
        <v>2</v>
      </c>
      <c r="E93" s="74">
        <v>1112</v>
      </c>
      <c r="F93" s="13" t="str">
        <f>+VLOOKUP(E93,Participants!$A$1:$F$798,2,FALSE)</f>
        <v>Jada Lichtenwalter</v>
      </c>
      <c r="G93" s="13" t="str">
        <f>+VLOOKUP(E93,Participants!$A$1:$F$798,4,FALSE)</f>
        <v>KIL</v>
      </c>
      <c r="H93" s="13" t="str">
        <f>+VLOOKUP(E93,Participants!$A$1:$F$798,5,FALSE)</f>
        <v>Female</v>
      </c>
      <c r="I93" s="13">
        <f>+VLOOKUP(E93,Participants!$A$1:$F$798,3,FALSE)</f>
        <v>7</v>
      </c>
      <c r="J93" s="13" t="str">
        <f>+VLOOKUP(E93,Participants!$A$1:$G$798,7,FALSE)</f>
        <v>Varsity Girls</v>
      </c>
      <c r="K93" s="74">
        <f t="shared" si="3"/>
        <v>21</v>
      </c>
      <c r="L93" s="74"/>
    </row>
    <row r="94" spans="1:12" ht="14.25" customHeight="1" x14ac:dyDescent="0.35">
      <c r="A94" s="93" t="s">
        <v>849</v>
      </c>
      <c r="B94" s="54">
        <v>12</v>
      </c>
      <c r="C94" s="54">
        <v>34.68</v>
      </c>
      <c r="D94" s="54">
        <v>4</v>
      </c>
      <c r="E94" s="74">
        <v>770</v>
      </c>
      <c r="F94" s="13" t="str">
        <f>+VLOOKUP(E94,Participants!$A$1:$F$798,2,FALSE)</f>
        <v>Juliet Snover</v>
      </c>
      <c r="G94" s="13" t="str">
        <f>+VLOOKUP(E94,Participants!$A$1:$F$798,4,FALSE)</f>
        <v>GAA</v>
      </c>
      <c r="H94" s="13" t="str">
        <f>+VLOOKUP(E94,Participants!$A$1:$F$798,5,FALSE)</f>
        <v>Female</v>
      </c>
      <c r="I94" s="13">
        <f>+VLOOKUP(E94,Participants!$A$1:$F$798,3,FALSE)</f>
        <v>7</v>
      </c>
      <c r="J94" s="13" t="str">
        <f>+VLOOKUP(E94,Participants!$A$1:$G$798,7,FALSE)</f>
        <v>VARSITY GIRLS</v>
      </c>
      <c r="K94" s="74">
        <f t="shared" si="3"/>
        <v>22</v>
      </c>
      <c r="L94" s="74"/>
    </row>
    <row r="95" spans="1:12" ht="14.25" customHeight="1" x14ac:dyDescent="0.35">
      <c r="A95" s="93" t="s">
        <v>849</v>
      </c>
      <c r="B95" s="54">
        <v>11</v>
      </c>
      <c r="C95" s="54">
        <v>34.770000000000003</v>
      </c>
      <c r="D95" s="54">
        <v>3</v>
      </c>
      <c r="E95" s="74">
        <v>226</v>
      </c>
      <c r="F95" s="13" t="str">
        <f>+VLOOKUP(E95,Participants!$A$1:$F$798,2,FALSE)</f>
        <v>Ava Shumaker</v>
      </c>
      <c r="G95" s="13" t="str">
        <f>+VLOOKUP(E95,Participants!$A$1:$F$798,4,FALSE)</f>
        <v>MQA</v>
      </c>
      <c r="H95" s="13" t="str">
        <f>+VLOOKUP(E95,Participants!$A$1:$F$798,5,FALSE)</f>
        <v>Female</v>
      </c>
      <c r="I95" s="13">
        <f>+VLOOKUP(E95,Participants!$A$1:$F$798,3,FALSE)</f>
        <v>8</v>
      </c>
      <c r="J95" s="13" t="str">
        <f>+VLOOKUP(E95,Participants!$A$1:$G$798,7,FALSE)</f>
        <v>VARSITY Girls</v>
      </c>
      <c r="K95" s="74">
        <f t="shared" si="3"/>
        <v>23</v>
      </c>
      <c r="L95" s="74"/>
    </row>
    <row r="96" spans="1:12" ht="14.25" customHeight="1" x14ac:dyDescent="0.35">
      <c r="A96" s="93" t="s">
        <v>849</v>
      </c>
      <c r="B96" s="54">
        <v>13</v>
      </c>
      <c r="C96" s="54">
        <v>35.090000000000003</v>
      </c>
      <c r="D96" s="54">
        <v>6</v>
      </c>
      <c r="E96" s="74">
        <v>1110</v>
      </c>
      <c r="F96" s="13" t="str">
        <f>+VLOOKUP(E96,Participants!$A$1:$F$798,2,FALSE)</f>
        <v>Olivia Kaminski</v>
      </c>
      <c r="G96" s="13" t="str">
        <f>+VLOOKUP(E96,Participants!$A$1:$F$798,4,FALSE)</f>
        <v>KIL</v>
      </c>
      <c r="H96" s="13" t="str">
        <f>+VLOOKUP(E96,Participants!$A$1:$F$798,5,FALSE)</f>
        <v>Female</v>
      </c>
      <c r="I96" s="13">
        <f>+VLOOKUP(E96,Participants!$A$1:$F$798,3,FALSE)</f>
        <v>7</v>
      </c>
      <c r="J96" s="13" t="str">
        <f>+VLOOKUP(E96,Participants!$A$1:$G$798,7,FALSE)</f>
        <v>Varsity Girls</v>
      </c>
      <c r="K96" s="74">
        <f t="shared" si="3"/>
        <v>24</v>
      </c>
      <c r="L96" s="74"/>
    </row>
    <row r="97" spans="1:12" ht="14.25" customHeight="1" x14ac:dyDescent="0.35">
      <c r="A97" s="93" t="s">
        <v>849</v>
      </c>
      <c r="B97" s="54">
        <v>12</v>
      </c>
      <c r="C97" s="54">
        <v>35.4</v>
      </c>
      <c r="D97" s="54">
        <v>5</v>
      </c>
      <c r="E97" s="74">
        <v>1356</v>
      </c>
      <c r="F97" s="13" t="str">
        <f>+VLOOKUP(E97,Participants!$A$1:$F$798,2,FALSE)</f>
        <v>Victoria Lee</v>
      </c>
      <c r="G97" s="13" t="str">
        <f>+VLOOKUP(E97,Participants!$A$1:$F$798,4,FALSE)</f>
        <v>AAC</v>
      </c>
      <c r="H97" s="13" t="str">
        <f>+VLOOKUP(E97,Participants!$A$1:$F$798,5,FALSE)</f>
        <v>Female</v>
      </c>
      <c r="I97" s="13">
        <f>+VLOOKUP(E97,Participants!$A$1:$F$798,3,FALSE)</f>
        <v>8</v>
      </c>
      <c r="J97" s="13" t="str">
        <f>+VLOOKUP(E97,Participants!$A$1:$G$798,7,FALSE)</f>
        <v>Varsity Girls</v>
      </c>
      <c r="K97" s="74">
        <f t="shared" si="3"/>
        <v>25</v>
      </c>
      <c r="L97" s="74"/>
    </row>
    <row r="98" spans="1:12" ht="14.25" customHeight="1" x14ac:dyDescent="0.35">
      <c r="A98" s="93" t="s">
        <v>849</v>
      </c>
      <c r="B98" s="54">
        <v>10</v>
      </c>
      <c r="C98" s="54">
        <v>35.97</v>
      </c>
      <c r="D98" s="54">
        <v>8</v>
      </c>
      <c r="E98" s="74">
        <v>768</v>
      </c>
      <c r="F98" s="13" t="str">
        <f>+VLOOKUP(E98,Participants!$A$1:$F$798,2,FALSE)</f>
        <v>Julia Piaggesi</v>
      </c>
      <c r="G98" s="13" t="str">
        <f>+VLOOKUP(E98,Participants!$A$1:$F$798,4,FALSE)</f>
        <v>GAA</v>
      </c>
      <c r="H98" s="13" t="str">
        <f>+VLOOKUP(E98,Participants!$A$1:$F$798,5,FALSE)</f>
        <v>Female</v>
      </c>
      <c r="I98" s="13">
        <f>+VLOOKUP(E98,Participants!$A$1:$F$798,3,FALSE)</f>
        <v>7</v>
      </c>
      <c r="J98" s="13" t="str">
        <f>+VLOOKUP(E98,Participants!$A$1:$G$798,7,FALSE)</f>
        <v>VARSITY GIRLS</v>
      </c>
      <c r="K98" s="74">
        <f t="shared" si="3"/>
        <v>26</v>
      </c>
      <c r="L98" s="74"/>
    </row>
    <row r="99" spans="1:12" ht="14.25" customHeight="1" x14ac:dyDescent="0.35">
      <c r="A99" s="93" t="s">
        <v>849</v>
      </c>
      <c r="B99" s="54">
        <v>11</v>
      </c>
      <c r="C99" s="54">
        <v>36.340000000000003</v>
      </c>
      <c r="D99" s="54">
        <v>5</v>
      </c>
      <c r="E99" s="74">
        <v>984</v>
      </c>
      <c r="F99" s="13" t="str">
        <f>+VLOOKUP(E99,Participants!$A$1:$F$798,2,FALSE)</f>
        <v>Gabby Vilcheck</v>
      </c>
      <c r="G99" s="13" t="str">
        <f>+VLOOKUP(E99,Participants!$A$1:$F$798,4,FALSE)</f>
        <v>SJS</v>
      </c>
      <c r="H99" s="13" t="str">
        <f>+VLOOKUP(E99,Participants!$A$1:$F$798,5,FALSE)</f>
        <v>Female</v>
      </c>
      <c r="I99" s="13">
        <f>+VLOOKUP(E99,Participants!$A$1:$F$798,3,FALSE)</f>
        <v>8</v>
      </c>
      <c r="J99" s="13" t="str">
        <f>+VLOOKUP(E99,Participants!$A$1:$G$798,7,FALSE)</f>
        <v>Varsity Girls</v>
      </c>
      <c r="K99" s="74">
        <f t="shared" si="3"/>
        <v>27</v>
      </c>
      <c r="L99" s="74"/>
    </row>
    <row r="100" spans="1:12" ht="14.25" customHeight="1" x14ac:dyDescent="0.35">
      <c r="A100" s="93" t="s">
        <v>849</v>
      </c>
      <c r="B100" s="54">
        <v>12</v>
      </c>
      <c r="C100" s="54">
        <v>36.65</v>
      </c>
      <c r="D100" s="54">
        <v>1</v>
      </c>
      <c r="E100" s="74">
        <v>1308</v>
      </c>
      <c r="F100" s="13" t="str">
        <f>+VLOOKUP(E100,Participants!$A$1:$F$798,2,FALSE)</f>
        <v>McKenzie Grissom</v>
      </c>
      <c r="G100" s="13" t="str">
        <f>+VLOOKUP(E100,Participants!$A$1:$F$798,4,FALSE)</f>
        <v>CDT</v>
      </c>
      <c r="H100" s="13" t="str">
        <f>+VLOOKUP(E100,Participants!$A$1:$F$798,5,FALSE)</f>
        <v>Female</v>
      </c>
      <c r="I100" s="13">
        <f>+VLOOKUP(E100,Participants!$A$1:$F$798,3,FALSE)</f>
        <v>7</v>
      </c>
      <c r="J100" s="13" t="str">
        <f>+VLOOKUP(E100,Participants!$A$1:$G$798,7,FALSE)</f>
        <v>Varsity Girls</v>
      </c>
      <c r="K100" s="74">
        <f t="shared" si="3"/>
        <v>28</v>
      </c>
      <c r="L100" s="74"/>
    </row>
    <row r="101" spans="1:12" ht="14.25" customHeight="1" x14ac:dyDescent="0.35">
      <c r="A101" s="93" t="s">
        <v>849</v>
      </c>
      <c r="B101" s="54">
        <v>10</v>
      </c>
      <c r="C101" s="54">
        <v>36.69</v>
      </c>
      <c r="D101" s="54">
        <v>5</v>
      </c>
      <c r="E101" s="74">
        <v>1026</v>
      </c>
      <c r="F101" s="13" t="str">
        <f>+VLOOKUP(E101,Participants!$A$1:$F$798,2,FALSE)</f>
        <v>Rhyan Dvorsky</v>
      </c>
      <c r="G101" s="13" t="str">
        <f>+VLOOKUP(E101,Participants!$A$1:$F$798,4,FALSE)</f>
        <v>HCA</v>
      </c>
      <c r="H101" s="13" t="str">
        <f>+VLOOKUP(E101,Participants!$A$1:$F$798,5,FALSE)</f>
        <v>Female</v>
      </c>
      <c r="I101" s="13">
        <f>+VLOOKUP(E101,Participants!$A$1:$F$798,3,FALSE)</f>
        <v>7</v>
      </c>
      <c r="J101" s="13" t="str">
        <f>+VLOOKUP(E101,Participants!$A$1:$G$798,7,FALSE)</f>
        <v>Varsity Girls</v>
      </c>
      <c r="K101" s="74">
        <f t="shared" si="3"/>
        <v>29</v>
      </c>
      <c r="L101" s="74"/>
    </row>
    <row r="102" spans="1:12" ht="14.25" customHeight="1" x14ac:dyDescent="0.35">
      <c r="A102" s="93" t="s">
        <v>849</v>
      </c>
      <c r="B102" s="54">
        <v>10</v>
      </c>
      <c r="C102" s="54">
        <v>36.729999999999997</v>
      </c>
      <c r="D102" s="54">
        <v>1</v>
      </c>
      <c r="E102" s="74">
        <v>771</v>
      </c>
      <c r="F102" s="13" t="str">
        <f>+VLOOKUP(E102,Participants!$A$1:$F$798,2,FALSE)</f>
        <v>Maria Fuchs</v>
      </c>
      <c r="G102" s="13" t="str">
        <f>+VLOOKUP(E102,Participants!$A$1:$F$798,4,FALSE)</f>
        <v>GAA</v>
      </c>
      <c r="H102" s="13" t="str">
        <f>+VLOOKUP(E102,Participants!$A$1:$F$798,5,FALSE)</f>
        <v>Female</v>
      </c>
      <c r="I102" s="13">
        <f>+VLOOKUP(E102,Participants!$A$1:$F$798,3,FALSE)</f>
        <v>7</v>
      </c>
      <c r="J102" s="13" t="str">
        <f>+VLOOKUP(E102,Participants!$A$1:$G$798,7,FALSE)</f>
        <v>VARSITY GIRLS</v>
      </c>
      <c r="K102" s="74">
        <f t="shared" si="3"/>
        <v>30</v>
      </c>
      <c r="L102" s="74"/>
    </row>
    <row r="103" spans="1:12" ht="14.25" customHeight="1" x14ac:dyDescent="0.35">
      <c r="A103" s="93" t="s">
        <v>849</v>
      </c>
      <c r="B103" s="54">
        <v>11</v>
      </c>
      <c r="C103" s="54">
        <v>37.42</v>
      </c>
      <c r="D103" s="54">
        <v>7</v>
      </c>
      <c r="E103" s="74">
        <v>779</v>
      </c>
      <c r="F103" s="13" t="str">
        <f>+VLOOKUP(E103,Participants!$A$1:$F$798,2,FALSE)</f>
        <v>Mayra Nee</v>
      </c>
      <c r="G103" s="13" t="str">
        <f>+VLOOKUP(E103,Participants!$A$1:$F$798,4,FALSE)</f>
        <v>GAA</v>
      </c>
      <c r="H103" s="13" t="str">
        <f>+VLOOKUP(E103,Participants!$A$1:$F$798,5,FALSE)</f>
        <v>Female</v>
      </c>
      <c r="I103" s="13">
        <f>+VLOOKUP(E103,Participants!$A$1:$F$798,3,FALSE)</f>
        <v>8</v>
      </c>
      <c r="J103" s="13" t="str">
        <f>+VLOOKUP(E103,Participants!$A$1:$G$798,7,FALSE)</f>
        <v>VARSITY GIRLS</v>
      </c>
      <c r="K103" s="74">
        <f t="shared" si="3"/>
        <v>31</v>
      </c>
      <c r="L103" s="74"/>
    </row>
    <row r="104" spans="1:12" ht="14.25" customHeight="1" x14ac:dyDescent="0.35">
      <c r="A104" s="93" t="s">
        <v>849</v>
      </c>
      <c r="B104" s="54">
        <v>11</v>
      </c>
      <c r="C104" s="54">
        <v>38.020000000000003</v>
      </c>
      <c r="D104" s="54">
        <v>8</v>
      </c>
      <c r="E104" s="74">
        <v>1332</v>
      </c>
      <c r="F104" s="13" t="str">
        <f>+VLOOKUP(E104,Participants!$A$1:$F$798,2,FALSE)</f>
        <v>Lizzie Austin</v>
      </c>
      <c r="G104" s="13" t="str">
        <f>+VLOOKUP(E104,Participants!$A$1:$F$798,4,FALSE)</f>
        <v>AAC</v>
      </c>
      <c r="H104" s="13" t="str">
        <f>+VLOOKUP(E104,Participants!$A$1:$F$798,5,FALSE)</f>
        <v>Female</v>
      </c>
      <c r="I104" s="13">
        <f>+VLOOKUP(E104,Participants!$A$1:$F$798,3,FALSE)</f>
        <v>7</v>
      </c>
      <c r="J104" s="13" t="str">
        <f>+VLOOKUP(E104,Participants!$A$1:$G$798,7,FALSE)</f>
        <v>Varsity Girls</v>
      </c>
      <c r="K104" s="74">
        <f t="shared" si="3"/>
        <v>32</v>
      </c>
      <c r="L104" s="74"/>
    </row>
    <row r="105" spans="1:12" ht="14.25" customHeight="1" x14ac:dyDescent="0.35">
      <c r="A105" s="93" t="s">
        <v>849</v>
      </c>
      <c r="B105" s="54">
        <v>12</v>
      </c>
      <c r="C105" s="54">
        <v>40.93</v>
      </c>
      <c r="D105" s="54">
        <v>2</v>
      </c>
      <c r="E105" s="74">
        <v>1269</v>
      </c>
      <c r="F105" s="13" t="str">
        <f>+VLOOKUP(E105,Participants!$A$1:$F$798,2,FALSE)</f>
        <v>Ava Martin</v>
      </c>
      <c r="G105" s="13" t="str">
        <f>+VLOOKUP(E105,Participants!$A$1:$F$798,4,FALSE)</f>
        <v>SSPP</v>
      </c>
      <c r="H105" s="13" t="str">
        <f>+VLOOKUP(E105,Participants!$A$1:$F$798,5,FALSE)</f>
        <v>Female</v>
      </c>
      <c r="I105" s="13">
        <f>+VLOOKUP(E105,Participants!$A$1:$F$798,3,FALSE)</f>
        <v>7</v>
      </c>
      <c r="J105" s="13" t="str">
        <f>+VLOOKUP(E105,Participants!$A$1:$G$798,7,FALSE)</f>
        <v>VARSITY Girls</v>
      </c>
      <c r="K105" s="74">
        <f t="shared" si="3"/>
        <v>33</v>
      </c>
      <c r="L105" s="74"/>
    </row>
    <row r="106" spans="1:12" ht="14.25" customHeight="1" x14ac:dyDescent="0.35">
      <c r="A106" s="93" t="s">
        <v>849</v>
      </c>
      <c r="B106" s="54">
        <v>11</v>
      </c>
      <c r="C106" s="54">
        <v>41.62</v>
      </c>
      <c r="D106" s="54">
        <v>1</v>
      </c>
      <c r="E106" s="74">
        <v>1022</v>
      </c>
      <c r="F106" s="13" t="str">
        <f>+VLOOKUP(E106,Participants!$A$1:$F$798,2,FALSE)</f>
        <v>Hailey Robinson</v>
      </c>
      <c r="G106" s="13" t="str">
        <f>+VLOOKUP(E106,Participants!$A$1:$F$798,4,FALSE)</f>
        <v>HCA</v>
      </c>
      <c r="H106" s="13" t="str">
        <f>+VLOOKUP(E106,Participants!$A$1:$F$798,5,FALSE)</f>
        <v>Female</v>
      </c>
      <c r="I106" s="13">
        <f>+VLOOKUP(E106,Participants!$A$1:$F$798,3,FALSE)</f>
        <v>7</v>
      </c>
      <c r="J106" s="13" t="str">
        <f>+VLOOKUP(E106,Participants!$A$1:$G$798,7,FALSE)</f>
        <v>Varsity Girls</v>
      </c>
      <c r="K106" s="74">
        <f t="shared" si="3"/>
        <v>34</v>
      </c>
      <c r="L106" s="74"/>
    </row>
    <row r="107" spans="1:12" ht="14.25" customHeight="1" x14ac:dyDescent="0.35">
      <c r="A107" s="93"/>
      <c r="B107" s="54"/>
      <c r="C107" s="54"/>
      <c r="D107" s="54"/>
      <c r="E107" s="74"/>
      <c r="F107" s="13"/>
      <c r="G107" s="13"/>
      <c r="H107" s="13"/>
      <c r="I107" s="13"/>
      <c r="J107" s="13"/>
      <c r="K107" s="74"/>
      <c r="L107" s="74"/>
    </row>
    <row r="108" spans="1:12" ht="14.25" customHeight="1" x14ac:dyDescent="0.35">
      <c r="A108" s="93" t="s">
        <v>849</v>
      </c>
      <c r="B108" s="54">
        <v>15</v>
      </c>
      <c r="C108" s="54">
        <v>26.79</v>
      </c>
      <c r="D108" s="54">
        <v>8</v>
      </c>
      <c r="E108" s="74">
        <v>170</v>
      </c>
      <c r="F108" s="13" t="str">
        <f>+VLOOKUP(E108,Participants!$A$1:$F$798,2,FALSE)</f>
        <v>Tony Montgomery</v>
      </c>
      <c r="G108" s="13" t="str">
        <f>+VLOOKUP(E108,Participants!$A$1:$F$798,4,FALSE)</f>
        <v>NCA</v>
      </c>
      <c r="H108" s="13" t="str">
        <f>+VLOOKUP(E108,Participants!$A$1:$F$798,5,FALSE)</f>
        <v>Male</v>
      </c>
      <c r="I108" s="13">
        <f>+VLOOKUP(E108,Participants!$A$1:$F$798,3,FALSE)</f>
        <v>8</v>
      </c>
      <c r="J108" s="13" t="str">
        <f>+VLOOKUP(E108,Participants!$A$1:$G$798,7,FALSE)</f>
        <v>VARSITY Boys</v>
      </c>
      <c r="K108" s="74">
        <v>1</v>
      </c>
      <c r="L108" s="74">
        <v>10</v>
      </c>
    </row>
    <row r="109" spans="1:12" ht="14.25" customHeight="1" x14ac:dyDescent="0.35">
      <c r="A109" s="93" t="s">
        <v>849</v>
      </c>
      <c r="B109" s="54">
        <v>15</v>
      </c>
      <c r="C109" s="54">
        <v>27.22</v>
      </c>
      <c r="D109" s="54">
        <v>4</v>
      </c>
      <c r="E109" s="74">
        <v>1447</v>
      </c>
      <c r="F109" s="13" t="str">
        <f>+VLOOKUP(E109,Participants!$A$1:$F$798,2,FALSE)</f>
        <v>Jacob Birchok</v>
      </c>
      <c r="G109" s="13" t="str">
        <f>+VLOOKUP(E109,Participants!$A$1:$F$798,4,FALSE)</f>
        <v>GRE</v>
      </c>
      <c r="H109" s="13" t="str">
        <f>+VLOOKUP(E109,Participants!$A$1:$F$798,5,FALSE)</f>
        <v>Male</v>
      </c>
      <c r="I109" s="13">
        <f>+VLOOKUP(E109,Participants!$A$1:$F$798,3,FALSE)</f>
        <v>8</v>
      </c>
      <c r="J109" s="13" t="str">
        <f>+VLOOKUP(E109,Participants!$A$1:$G$798,7,FALSE)</f>
        <v>VARSITY Boys</v>
      </c>
      <c r="K109" s="74">
        <f>K108+1</f>
        <v>2</v>
      </c>
      <c r="L109" s="74">
        <v>8</v>
      </c>
    </row>
    <row r="110" spans="1:12" ht="14.25" customHeight="1" x14ac:dyDescent="0.35">
      <c r="A110" s="93" t="s">
        <v>849</v>
      </c>
      <c r="B110" s="54">
        <v>15</v>
      </c>
      <c r="C110" s="54">
        <v>27.32</v>
      </c>
      <c r="D110" s="54">
        <v>1</v>
      </c>
      <c r="E110" s="74">
        <v>1134</v>
      </c>
      <c r="F110" s="13" t="str">
        <f>+VLOOKUP(E110,Participants!$A$1:$F$798,2,FALSE)</f>
        <v>Quentin Peterson</v>
      </c>
      <c r="G110" s="13" t="str">
        <f>+VLOOKUP(E110,Participants!$A$1:$F$798,4,FALSE)</f>
        <v>KIL</v>
      </c>
      <c r="H110" s="13" t="str">
        <f>+VLOOKUP(E110,Participants!$A$1:$F$798,5,FALSE)</f>
        <v>Male</v>
      </c>
      <c r="I110" s="13">
        <f>+VLOOKUP(E110,Participants!$A$1:$F$798,3,FALSE)</f>
        <v>7</v>
      </c>
      <c r="J110" s="13" t="str">
        <f>+VLOOKUP(E110,Participants!$A$1:$G$798,7,FALSE)</f>
        <v>VARSITY Boys</v>
      </c>
      <c r="K110" s="74">
        <f t="shared" ref="K110:K139" si="4">K109+1</f>
        <v>3</v>
      </c>
      <c r="L110" s="74">
        <v>6</v>
      </c>
    </row>
    <row r="111" spans="1:12" ht="14.25" customHeight="1" x14ac:dyDescent="0.35">
      <c r="A111" s="93" t="s">
        <v>849</v>
      </c>
      <c r="B111" s="54">
        <v>15</v>
      </c>
      <c r="C111" s="54">
        <v>28.38</v>
      </c>
      <c r="D111" s="54">
        <v>7</v>
      </c>
      <c r="E111" s="74">
        <v>670</v>
      </c>
      <c r="F111" s="13" t="str">
        <f>+VLOOKUP(E111,Participants!$A$1:$F$798,2,FALSE)</f>
        <v>Michael Pierro</v>
      </c>
      <c r="G111" s="13" t="str">
        <f>+VLOOKUP(E111,Participants!$A$1:$F$798,4,FALSE)</f>
        <v>BFS</v>
      </c>
      <c r="H111" s="13" t="str">
        <f>+VLOOKUP(E111,Participants!$A$1:$F$798,5,FALSE)</f>
        <v>Male</v>
      </c>
      <c r="I111" s="13">
        <f>+VLOOKUP(E111,Participants!$A$1:$F$798,3,FALSE)</f>
        <v>8</v>
      </c>
      <c r="J111" s="13" t="str">
        <f>+VLOOKUP(E111,Participants!$A$1:$G$798,7,FALSE)</f>
        <v>VARSITY Boys</v>
      </c>
      <c r="K111" s="74">
        <f t="shared" si="4"/>
        <v>4</v>
      </c>
      <c r="L111" s="74">
        <v>5</v>
      </c>
    </row>
    <row r="112" spans="1:12" ht="14.25" customHeight="1" x14ac:dyDescent="0.35">
      <c r="A112" s="93" t="s">
        <v>849</v>
      </c>
      <c r="B112" s="54">
        <v>15</v>
      </c>
      <c r="C112" s="54">
        <v>29.03</v>
      </c>
      <c r="D112" s="54">
        <v>6</v>
      </c>
      <c r="E112" s="74">
        <v>985</v>
      </c>
      <c r="F112" s="13" t="str">
        <f>+VLOOKUP(E112,Participants!$A$1:$F$798,2,FALSE)</f>
        <v>Ethan Engel</v>
      </c>
      <c r="G112" s="13" t="str">
        <f>+VLOOKUP(E112,Participants!$A$1:$F$798,4,FALSE)</f>
        <v>SJS</v>
      </c>
      <c r="H112" s="13" t="str">
        <f>+VLOOKUP(E112,Participants!$A$1:$F$798,5,FALSE)</f>
        <v>Male</v>
      </c>
      <c r="I112" s="13">
        <f>+VLOOKUP(E112,Participants!$A$1:$F$798,3,FALSE)</f>
        <v>8</v>
      </c>
      <c r="J112" s="13" t="str">
        <f>+VLOOKUP(E112,Participants!$A$1:$G$798,7,FALSE)</f>
        <v>VARSITY Boys</v>
      </c>
      <c r="K112" s="74">
        <f t="shared" si="4"/>
        <v>5</v>
      </c>
      <c r="L112" s="74">
        <v>4</v>
      </c>
    </row>
    <row r="113" spans="1:12" ht="14.25" customHeight="1" x14ac:dyDescent="0.35">
      <c r="A113" s="93" t="s">
        <v>849</v>
      </c>
      <c r="B113" s="54">
        <v>17</v>
      </c>
      <c r="C113" s="54">
        <v>29.37</v>
      </c>
      <c r="D113" s="54">
        <v>8</v>
      </c>
      <c r="E113" s="74">
        <v>1350</v>
      </c>
      <c r="F113" s="13" t="str">
        <f>+VLOOKUP(E113,Participants!$A$1:$F$798,2,FALSE)</f>
        <v>Reid Fowler</v>
      </c>
      <c r="G113" s="13" t="str">
        <f>+VLOOKUP(E113,Participants!$A$1:$F$798,4,FALSE)</f>
        <v>AAC</v>
      </c>
      <c r="H113" s="13" t="str">
        <f>+VLOOKUP(E113,Participants!$A$1:$F$798,5,FALSE)</f>
        <v>Male</v>
      </c>
      <c r="I113" s="13">
        <f>+VLOOKUP(E113,Participants!$A$1:$F$798,3,FALSE)</f>
        <v>7</v>
      </c>
      <c r="J113" s="13" t="str">
        <f>+VLOOKUP(E113,Participants!$A$1:$G$798,7,FALSE)</f>
        <v>VARSITY Boys</v>
      </c>
      <c r="K113" s="74">
        <f t="shared" si="4"/>
        <v>6</v>
      </c>
      <c r="L113" s="74">
        <v>3</v>
      </c>
    </row>
    <row r="114" spans="1:12" ht="14.25" customHeight="1" x14ac:dyDescent="0.35">
      <c r="A114" s="93" t="s">
        <v>849</v>
      </c>
      <c r="B114" s="54">
        <v>15</v>
      </c>
      <c r="C114" s="54">
        <v>29.5</v>
      </c>
      <c r="D114" s="54">
        <v>3</v>
      </c>
      <c r="E114" s="74">
        <v>724</v>
      </c>
      <c r="F114" s="13" t="str">
        <f>+VLOOKUP(E114,Participants!$A$1:$F$798,2,FALSE)</f>
        <v>Amari Wright</v>
      </c>
      <c r="G114" s="13" t="str">
        <f>+VLOOKUP(E114,Participants!$A$1:$F$798,4,FALSE)</f>
        <v>GAA</v>
      </c>
      <c r="H114" s="13" t="str">
        <f>+VLOOKUP(E114,Participants!$A$1:$F$798,5,FALSE)</f>
        <v>Male</v>
      </c>
      <c r="I114" s="13">
        <f>+VLOOKUP(E114,Participants!$A$1:$F$798,3,FALSE)</f>
        <v>7</v>
      </c>
      <c r="J114" s="13" t="str">
        <f>+VLOOKUP(E114,Participants!$A$1:$G$798,7,FALSE)</f>
        <v>VARSITY Boys</v>
      </c>
      <c r="K114" s="74">
        <f t="shared" si="4"/>
        <v>7</v>
      </c>
      <c r="L114" s="74">
        <v>2</v>
      </c>
    </row>
    <row r="115" spans="1:12" ht="14.25" customHeight="1" x14ac:dyDescent="0.35">
      <c r="A115" s="93" t="s">
        <v>849</v>
      </c>
      <c r="B115" s="54">
        <v>17</v>
      </c>
      <c r="C115" s="54">
        <v>29.65</v>
      </c>
      <c r="D115" s="54">
        <v>2</v>
      </c>
      <c r="E115" s="74">
        <v>1136</v>
      </c>
      <c r="F115" s="13" t="str">
        <f>+VLOOKUP(E115,Participants!$A$1:$F$798,2,FALSE)</f>
        <v>Dominic Verdi</v>
      </c>
      <c r="G115" s="13" t="str">
        <f>+VLOOKUP(E115,Participants!$A$1:$F$798,4,FALSE)</f>
        <v>KIL</v>
      </c>
      <c r="H115" s="13" t="str">
        <f>+VLOOKUP(E115,Participants!$A$1:$F$798,5,FALSE)</f>
        <v>Male</v>
      </c>
      <c r="I115" s="13">
        <f>+VLOOKUP(E115,Participants!$A$1:$F$798,3,FALSE)</f>
        <v>8</v>
      </c>
      <c r="J115" s="13" t="str">
        <f>+VLOOKUP(E115,Participants!$A$1:$G$798,7,FALSE)</f>
        <v>VARSITY Boys</v>
      </c>
      <c r="K115" s="74">
        <f t="shared" si="4"/>
        <v>8</v>
      </c>
      <c r="L115" s="74">
        <v>1</v>
      </c>
    </row>
    <row r="116" spans="1:12" ht="14.25" customHeight="1" x14ac:dyDescent="0.35">
      <c r="A116" s="93" t="s">
        <v>849</v>
      </c>
      <c r="B116" s="54">
        <v>16</v>
      </c>
      <c r="C116" s="54">
        <v>29.81</v>
      </c>
      <c r="D116" s="54">
        <v>3</v>
      </c>
      <c r="E116" s="74">
        <v>727</v>
      </c>
      <c r="F116" s="13" t="str">
        <f>+VLOOKUP(E116,Participants!$A$1:$F$798,2,FALSE)</f>
        <v>Hunter Smith</v>
      </c>
      <c r="G116" s="13" t="str">
        <f>+VLOOKUP(E116,Participants!$A$1:$F$798,4,FALSE)</f>
        <v>GAA</v>
      </c>
      <c r="H116" s="13" t="str">
        <f>+VLOOKUP(E116,Participants!$A$1:$F$798,5,FALSE)</f>
        <v>Male</v>
      </c>
      <c r="I116" s="13">
        <f>+VLOOKUP(E116,Participants!$A$1:$F$798,3,FALSE)</f>
        <v>7</v>
      </c>
      <c r="J116" s="13" t="str">
        <f>+VLOOKUP(E116,Participants!$A$1:$G$798,7,FALSE)</f>
        <v>VARSITY Boys</v>
      </c>
      <c r="K116" s="74">
        <f t="shared" si="4"/>
        <v>9</v>
      </c>
      <c r="L116" s="74"/>
    </row>
    <row r="117" spans="1:12" ht="14.25" customHeight="1" x14ac:dyDescent="0.35">
      <c r="A117" s="93" t="s">
        <v>849</v>
      </c>
      <c r="B117" s="54">
        <v>16</v>
      </c>
      <c r="C117" s="54">
        <v>30.36</v>
      </c>
      <c r="D117" s="54">
        <v>4</v>
      </c>
      <c r="E117" s="74">
        <v>979</v>
      </c>
      <c r="F117" s="13" t="str">
        <f>+VLOOKUP(E117,Participants!$A$1:$F$798,2,FALSE)</f>
        <v>Declan McCullough</v>
      </c>
      <c r="G117" s="13" t="str">
        <f>+VLOOKUP(E117,Participants!$A$1:$F$798,4,FALSE)</f>
        <v>SJS</v>
      </c>
      <c r="H117" s="13" t="str">
        <f>+VLOOKUP(E117,Participants!$A$1:$F$798,5,FALSE)</f>
        <v>Male</v>
      </c>
      <c r="I117" s="13">
        <f>+VLOOKUP(E117,Participants!$A$1:$F$798,3,FALSE)</f>
        <v>7</v>
      </c>
      <c r="J117" s="13" t="str">
        <f>+VLOOKUP(E117,Participants!$A$1:$G$798,7,FALSE)</f>
        <v>VARSITY Boys</v>
      </c>
      <c r="K117" s="74">
        <f t="shared" si="4"/>
        <v>10</v>
      </c>
      <c r="L117" s="74"/>
    </row>
    <row r="118" spans="1:12" ht="14.25" customHeight="1" x14ac:dyDescent="0.35">
      <c r="A118" s="93" t="s">
        <v>849</v>
      </c>
      <c r="B118" s="54">
        <v>16</v>
      </c>
      <c r="C118" s="54">
        <v>30.84</v>
      </c>
      <c r="D118" s="54">
        <v>7</v>
      </c>
      <c r="E118" s="74">
        <v>664</v>
      </c>
      <c r="F118" s="13" t="str">
        <f>+VLOOKUP(E118,Participants!$A$1:$F$798,2,FALSE)</f>
        <v>Eric Wheeler</v>
      </c>
      <c r="G118" s="13" t="str">
        <f>+VLOOKUP(E118,Participants!$A$1:$F$798,4,FALSE)</f>
        <v>BFS</v>
      </c>
      <c r="H118" s="13" t="str">
        <f>+VLOOKUP(E118,Participants!$A$1:$F$798,5,FALSE)</f>
        <v>Male</v>
      </c>
      <c r="I118" s="13">
        <f>+VLOOKUP(E118,Participants!$A$1:$F$798,3,FALSE)</f>
        <v>7</v>
      </c>
      <c r="J118" s="13" t="str">
        <f>+VLOOKUP(E118,Participants!$A$1:$G$798,7,FALSE)</f>
        <v>VARSITY Boys</v>
      </c>
      <c r="K118" s="74">
        <f t="shared" si="4"/>
        <v>11</v>
      </c>
      <c r="L118" s="74"/>
    </row>
    <row r="119" spans="1:12" ht="14.25" customHeight="1" x14ac:dyDescent="0.35">
      <c r="A119" s="93" t="s">
        <v>849</v>
      </c>
      <c r="B119" s="54">
        <v>16</v>
      </c>
      <c r="C119" s="54">
        <v>31.3</v>
      </c>
      <c r="D119" s="54">
        <v>1</v>
      </c>
      <c r="E119" s="74">
        <v>1129</v>
      </c>
      <c r="F119" s="13" t="str">
        <f>+VLOOKUP(E119,Participants!$A$1:$F$798,2,FALSE)</f>
        <v>Shaun Guyton Jr</v>
      </c>
      <c r="G119" s="13" t="str">
        <f>+VLOOKUP(E119,Participants!$A$1:$F$798,4,FALSE)</f>
        <v>KIL</v>
      </c>
      <c r="H119" s="13" t="str">
        <f>+VLOOKUP(E119,Participants!$A$1:$F$798,5,FALSE)</f>
        <v>Male</v>
      </c>
      <c r="I119" s="13">
        <f>+VLOOKUP(E119,Participants!$A$1:$F$798,3,FALSE)</f>
        <v>7</v>
      </c>
      <c r="J119" s="13" t="str">
        <f>+VLOOKUP(E119,Participants!$A$1:$G$798,7,FALSE)</f>
        <v>VARSITY Boys</v>
      </c>
      <c r="K119" s="74">
        <f t="shared" si="4"/>
        <v>12</v>
      </c>
      <c r="L119" s="74"/>
    </row>
    <row r="120" spans="1:12" ht="14.25" customHeight="1" x14ac:dyDescent="0.35">
      <c r="A120" s="93" t="s">
        <v>849</v>
      </c>
      <c r="B120" s="54">
        <v>15</v>
      </c>
      <c r="C120" s="54">
        <v>31.34</v>
      </c>
      <c r="D120" s="54">
        <v>5</v>
      </c>
      <c r="E120" s="74">
        <v>1031</v>
      </c>
      <c r="F120" s="13" t="str">
        <f>+VLOOKUP(E120,Participants!$A$1:$F$798,2,FALSE)</f>
        <v>Santino Studeny</v>
      </c>
      <c r="G120" s="13" t="str">
        <f>+VLOOKUP(E120,Participants!$A$1:$F$798,4,FALSE)</f>
        <v>HCA</v>
      </c>
      <c r="H120" s="13" t="str">
        <f>+VLOOKUP(E120,Participants!$A$1:$F$798,5,FALSE)</f>
        <v>Male</v>
      </c>
      <c r="I120" s="13">
        <f>+VLOOKUP(E120,Participants!$A$1:$F$798,3,FALSE)</f>
        <v>7</v>
      </c>
      <c r="J120" s="13" t="str">
        <f>+VLOOKUP(E120,Participants!$A$1:$G$798,7,FALSE)</f>
        <v>VARSITY Boys</v>
      </c>
      <c r="K120" s="74">
        <f t="shared" si="4"/>
        <v>13</v>
      </c>
      <c r="L120" s="74"/>
    </row>
    <row r="121" spans="1:12" ht="14.25" customHeight="1" x14ac:dyDescent="0.35">
      <c r="A121" s="93" t="s">
        <v>849</v>
      </c>
      <c r="B121" s="54">
        <v>17</v>
      </c>
      <c r="C121" s="54">
        <v>31.96</v>
      </c>
      <c r="D121" s="54">
        <v>3</v>
      </c>
      <c r="E121" s="74">
        <v>730</v>
      </c>
      <c r="F121" s="13" t="str">
        <f>+VLOOKUP(E121,Participants!$A$1:$F$798,2,FALSE)</f>
        <v>Xavier Mar</v>
      </c>
      <c r="G121" s="13" t="str">
        <f>+VLOOKUP(E121,Participants!$A$1:$F$798,4,FALSE)</f>
        <v>GAA</v>
      </c>
      <c r="H121" s="13" t="str">
        <f>+VLOOKUP(E121,Participants!$A$1:$F$798,5,FALSE)</f>
        <v>Male</v>
      </c>
      <c r="I121" s="13">
        <f>+VLOOKUP(E121,Participants!$A$1:$F$798,3,FALSE)</f>
        <v>7</v>
      </c>
      <c r="J121" s="13" t="str">
        <f>+VLOOKUP(E121,Participants!$A$1:$G$798,7,FALSE)</f>
        <v>VARSITY Boys</v>
      </c>
      <c r="K121" s="74">
        <f t="shared" si="4"/>
        <v>14</v>
      </c>
      <c r="L121" s="74"/>
    </row>
    <row r="122" spans="1:12" ht="14.25" customHeight="1" x14ac:dyDescent="0.35">
      <c r="A122" s="93" t="s">
        <v>849</v>
      </c>
      <c r="B122" s="54">
        <v>18</v>
      </c>
      <c r="C122" s="54">
        <v>32.24</v>
      </c>
      <c r="D122" s="54">
        <v>6</v>
      </c>
      <c r="E122" s="74">
        <v>1128</v>
      </c>
      <c r="F122" s="13" t="str">
        <f>+VLOOKUP(E122,Participants!$A$1:$F$798,2,FALSE)</f>
        <v>Dominic Farabaugh</v>
      </c>
      <c r="G122" s="13" t="str">
        <f>+VLOOKUP(E122,Participants!$A$1:$F$798,4,FALSE)</f>
        <v>KIL</v>
      </c>
      <c r="H122" s="13" t="str">
        <f>+VLOOKUP(E122,Participants!$A$1:$F$798,5,FALSE)</f>
        <v>Male</v>
      </c>
      <c r="I122" s="13">
        <f>+VLOOKUP(E122,Participants!$A$1:$F$798,3,FALSE)</f>
        <v>7</v>
      </c>
      <c r="J122" s="13" t="str">
        <f>+VLOOKUP(E122,Participants!$A$1:$G$798,7,FALSE)</f>
        <v>VARSITY Boys</v>
      </c>
      <c r="K122" s="74">
        <f t="shared" si="4"/>
        <v>15</v>
      </c>
      <c r="L122" s="74"/>
    </row>
    <row r="123" spans="1:12" ht="14.25" customHeight="1" x14ac:dyDescent="0.35">
      <c r="A123" s="93" t="s">
        <v>849</v>
      </c>
      <c r="B123" s="54">
        <v>17</v>
      </c>
      <c r="C123" s="54">
        <v>32.369999999999997</v>
      </c>
      <c r="D123" s="54">
        <v>1</v>
      </c>
      <c r="E123" s="74">
        <v>1313</v>
      </c>
      <c r="F123" s="13" t="str">
        <f>+VLOOKUP(E123,Participants!$A$1:$F$798,2,FALSE)</f>
        <v>John Howe</v>
      </c>
      <c r="G123" s="13" t="str">
        <f>+VLOOKUP(E123,Participants!$A$1:$F$798,4,FALSE)</f>
        <v>CDT</v>
      </c>
      <c r="H123" s="13" t="str">
        <f>+VLOOKUP(E123,Participants!$A$1:$F$798,5,FALSE)</f>
        <v>Male</v>
      </c>
      <c r="I123" s="13">
        <f>+VLOOKUP(E123,Participants!$A$1:$F$798,3,FALSE)</f>
        <v>8</v>
      </c>
      <c r="J123" s="13" t="str">
        <f>+VLOOKUP(E123,Participants!$A$1:$G$798,7,FALSE)</f>
        <v>VARSITY Boys</v>
      </c>
      <c r="K123" s="74">
        <f t="shared" si="4"/>
        <v>16</v>
      </c>
      <c r="L123" s="74"/>
    </row>
    <row r="124" spans="1:12" ht="14.25" customHeight="1" x14ac:dyDescent="0.35">
      <c r="A124" s="93" t="s">
        <v>849</v>
      </c>
      <c r="B124" s="54">
        <v>17</v>
      </c>
      <c r="C124" s="54">
        <v>33.119999999999997</v>
      </c>
      <c r="D124" s="54">
        <v>7</v>
      </c>
      <c r="E124" s="74">
        <v>1131</v>
      </c>
      <c r="F124" s="13" t="str">
        <f>+VLOOKUP(E124,Participants!$A$1:$F$798,2,FALSE)</f>
        <v>Jack Masuga</v>
      </c>
      <c r="G124" s="13" t="str">
        <f>+VLOOKUP(E124,Participants!$A$1:$F$798,4,FALSE)</f>
        <v>KIL</v>
      </c>
      <c r="H124" s="13" t="str">
        <f>+VLOOKUP(E124,Participants!$A$1:$F$798,5,FALSE)</f>
        <v>Male</v>
      </c>
      <c r="I124" s="13">
        <f>+VLOOKUP(E124,Participants!$A$1:$F$798,3,FALSE)</f>
        <v>7</v>
      </c>
      <c r="J124" s="13" t="str">
        <f>+VLOOKUP(E124,Participants!$A$1:$G$798,7,FALSE)</f>
        <v>VARSITY Boys</v>
      </c>
      <c r="K124" s="74">
        <f t="shared" si="4"/>
        <v>17</v>
      </c>
      <c r="L124" s="74"/>
    </row>
    <row r="125" spans="1:12" ht="14.25" customHeight="1" x14ac:dyDescent="0.35">
      <c r="A125" s="93" t="s">
        <v>849</v>
      </c>
      <c r="B125" s="54">
        <v>18</v>
      </c>
      <c r="C125" s="54">
        <v>33.15</v>
      </c>
      <c r="D125" s="54">
        <v>5</v>
      </c>
      <c r="E125" s="74">
        <v>1357</v>
      </c>
      <c r="F125" s="13" t="str">
        <f>+VLOOKUP(E125,Participants!$A$1:$F$798,2,FALSE)</f>
        <v>Jack Leyenaar</v>
      </c>
      <c r="G125" s="13" t="str">
        <f>+VLOOKUP(E125,Participants!$A$1:$F$798,4,FALSE)</f>
        <v>AAC</v>
      </c>
      <c r="H125" s="13" t="str">
        <f>+VLOOKUP(E125,Participants!$A$1:$F$798,5,FALSE)</f>
        <v>Male</v>
      </c>
      <c r="I125" s="13">
        <f>+VLOOKUP(E125,Participants!$A$1:$F$798,3,FALSE)</f>
        <v>7</v>
      </c>
      <c r="J125" s="13" t="str">
        <f>+VLOOKUP(E125,Participants!$A$1:$G$798,7,FALSE)</f>
        <v>VARSITY Boys</v>
      </c>
      <c r="K125" s="74">
        <f t="shared" si="4"/>
        <v>18</v>
      </c>
      <c r="L125" s="74"/>
    </row>
    <row r="126" spans="1:12" ht="14.25" customHeight="1" x14ac:dyDescent="0.35">
      <c r="A126" s="93" t="s">
        <v>849</v>
      </c>
      <c r="B126" s="54">
        <v>16</v>
      </c>
      <c r="C126" s="54">
        <v>33.369999999999997</v>
      </c>
      <c r="D126" s="54">
        <v>2</v>
      </c>
      <c r="E126" s="74">
        <v>1576</v>
      </c>
      <c r="F126" s="13" t="str">
        <f>+VLOOKUP(E126,Participants!$A$1:$F$798,2,FALSE)</f>
        <v>Tommy Edwards</v>
      </c>
      <c r="G126" s="13" t="str">
        <f>+VLOOKUP(E126,Participants!$A$1:$F$798,4,FALSE)</f>
        <v>BCS</v>
      </c>
      <c r="H126" s="13" t="str">
        <f>+VLOOKUP(E126,Participants!$A$1:$F$798,5,FALSE)</f>
        <v>Male</v>
      </c>
      <c r="I126" s="13">
        <f>+VLOOKUP(E126,Participants!$A$1:$F$798,3,FALSE)</f>
        <v>7</v>
      </c>
      <c r="J126" s="13" t="str">
        <f>+VLOOKUP(E126,Participants!$A$1:$G$798,7,FALSE)</f>
        <v>Varsity Boys</v>
      </c>
      <c r="K126" s="74">
        <f t="shared" si="4"/>
        <v>19</v>
      </c>
      <c r="L126" s="74"/>
    </row>
    <row r="127" spans="1:12" ht="14.25" customHeight="1" x14ac:dyDescent="0.35">
      <c r="A127" s="93" t="s">
        <v>849</v>
      </c>
      <c r="B127" s="54">
        <v>18</v>
      </c>
      <c r="C127" s="54">
        <v>33.380000000000003</v>
      </c>
      <c r="D127" s="54">
        <v>4</v>
      </c>
      <c r="E127" s="74">
        <v>1124</v>
      </c>
      <c r="F127" s="13" t="str">
        <f>+VLOOKUP(E127,Participants!$A$1:$F$798,2,FALSE)</f>
        <v>Thomas Baier</v>
      </c>
      <c r="G127" s="13" t="str">
        <f>+VLOOKUP(E127,Participants!$A$1:$F$798,4,FALSE)</f>
        <v>KIL</v>
      </c>
      <c r="H127" s="13" t="str">
        <f>+VLOOKUP(E127,Participants!$A$1:$F$798,5,FALSE)</f>
        <v>Male</v>
      </c>
      <c r="I127" s="13">
        <f>+VLOOKUP(E127,Participants!$A$1:$F$798,3,FALSE)</f>
        <v>7</v>
      </c>
      <c r="J127" s="13" t="str">
        <f>+VLOOKUP(E127,Participants!$A$1:$G$798,7,FALSE)</f>
        <v>VARSITY Boys</v>
      </c>
      <c r="K127" s="74">
        <f t="shared" si="4"/>
        <v>20</v>
      </c>
      <c r="L127" s="74"/>
    </row>
    <row r="128" spans="1:12" ht="14.25" customHeight="1" x14ac:dyDescent="0.35">
      <c r="A128" s="93" t="s">
        <v>849</v>
      </c>
      <c r="B128" s="54">
        <v>17</v>
      </c>
      <c r="C128" s="54">
        <v>34.24</v>
      </c>
      <c r="D128" s="54">
        <v>6</v>
      </c>
      <c r="E128" s="74">
        <v>661</v>
      </c>
      <c r="F128" s="13" t="str">
        <f>+VLOOKUP(E128,Participants!$A$1:$F$798,2,FALSE)</f>
        <v>Enzo Pecoraro</v>
      </c>
      <c r="G128" s="13" t="str">
        <f>+VLOOKUP(E128,Participants!$A$1:$F$798,4,FALSE)</f>
        <v>BFS</v>
      </c>
      <c r="H128" s="13" t="str">
        <f>+VLOOKUP(E128,Participants!$A$1:$F$798,5,FALSE)</f>
        <v>Male</v>
      </c>
      <c r="I128" s="13">
        <f>+VLOOKUP(E128,Participants!$A$1:$F$798,3,FALSE)</f>
        <v>7</v>
      </c>
      <c r="J128" s="13" t="str">
        <f>+VLOOKUP(E128,Participants!$A$1:$G$798,7,FALSE)</f>
        <v>VARSITY Boys</v>
      </c>
      <c r="K128" s="74">
        <f t="shared" si="4"/>
        <v>21</v>
      </c>
      <c r="L128" s="74"/>
    </row>
    <row r="129" spans="1:26" ht="14.25" customHeight="1" x14ac:dyDescent="0.35">
      <c r="A129" s="93" t="s">
        <v>849</v>
      </c>
      <c r="B129" s="54">
        <v>16</v>
      </c>
      <c r="C129" s="54">
        <v>34.65</v>
      </c>
      <c r="D129" s="54">
        <v>5</v>
      </c>
      <c r="E129" s="74">
        <v>819</v>
      </c>
      <c r="F129" s="13" t="str">
        <f>+VLOOKUP(E129,Participants!$A$1:$F$798,2,FALSE)</f>
        <v>Robert Smith</v>
      </c>
      <c r="G129" s="13" t="str">
        <f>+VLOOKUP(E129,Participants!$A$1:$F$798,4,FALSE)</f>
        <v>BTA</v>
      </c>
      <c r="H129" s="13" t="str">
        <f>+VLOOKUP(E129,Participants!$A$1:$F$798,5,FALSE)</f>
        <v>Male</v>
      </c>
      <c r="I129" s="13">
        <f>+VLOOKUP(E129,Participants!$A$1:$F$798,3,FALSE)</f>
        <v>7</v>
      </c>
      <c r="J129" s="13" t="str">
        <f>+VLOOKUP(E129,Participants!$A$1:$G$798,7,FALSE)</f>
        <v>VARSITY Boys</v>
      </c>
      <c r="K129" s="74">
        <f t="shared" si="4"/>
        <v>22</v>
      </c>
      <c r="L129" s="74"/>
    </row>
    <row r="130" spans="1:26" ht="14.25" customHeight="1" x14ac:dyDescent="0.35">
      <c r="A130" s="93" t="s">
        <v>849</v>
      </c>
      <c r="B130" s="54">
        <v>15</v>
      </c>
      <c r="C130" s="54">
        <v>34.74</v>
      </c>
      <c r="D130" s="54">
        <v>2</v>
      </c>
      <c r="E130" s="74">
        <v>823</v>
      </c>
      <c r="F130" s="13" t="str">
        <f>+VLOOKUP(E130,Participants!$A$1:$F$798,2,FALSE)</f>
        <v>Lucas Kibler</v>
      </c>
      <c r="G130" s="13" t="str">
        <f>+VLOOKUP(E130,Participants!$A$1:$F$798,4,FALSE)</f>
        <v>BTA</v>
      </c>
      <c r="H130" s="13" t="str">
        <f>+VLOOKUP(E130,Participants!$A$1:$F$798,5,FALSE)</f>
        <v>Male</v>
      </c>
      <c r="I130" s="13">
        <f>+VLOOKUP(E130,Participants!$A$1:$F$798,3,FALSE)</f>
        <v>7</v>
      </c>
      <c r="J130" s="13" t="str">
        <f>+VLOOKUP(E130,Participants!$A$1:$G$798,7,FALSE)</f>
        <v>VARSITY Boys</v>
      </c>
      <c r="K130" s="74">
        <f t="shared" si="4"/>
        <v>23</v>
      </c>
      <c r="L130" s="74"/>
    </row>
    <row r="131" spans="1:26" ht="14.25" customHeight="1" x14ac:dyDescent="0.35">
      <c r="A131" s="93" t="s">
        <v>849</v>
      </c>
      <c r="B131" s="54">
        <v>17</v>
      </c>
      <c r="C131" s="54">
        <v>35.049999999999997</v>
      </c>
      <c r="D131" s="54">
        <v>5</v>
      </c>
      <c r="E131" s="74">
        <v>1033</v>
      </c>
      <c r="F131" s="13" t="str">
        <f>+VLOOKUP(E131,Participants!$A$1:$F$798,2,FALSE)</f>
        <v>Anthony Spagnolo</v>
      </c>
      <c r="G131" s="13" t="str">
        <f>+VLOOKUP(E131,Participants!$A$1:$F$798,4,FALSE)</f>
        <v>HCA</v>
      </c>
      <c r="H131" s="13" t="str">
        <f>+VLOOKUP(E131,Participants!$A$1:$F$798,5,FALSE)</f>
        <v>Male</v>
      </c>
      <c r="I131" s="13">
        <f>+VLOOKUP(E131,Participants!$A$1:$F$798,3,FALSE)</f>
        <v>8</v>
      </c>
      <c r="J131" s="13" t="str">
        <f>+VLOOKUP(E131,Participants!$A$1:$G$798,7,FALSE)</f>
        <v>VARSITY Boys</v>
      </c>
      <c r="K131" s="74">
        <f t="shared" si="4"/>
        <v>24</v>
      </c>
      <c r="L131" s="74"/>
    </row>
    <row r="132" spans="1:26" ht="14.25" customHeight="1" x14ac:dyDescent="0.35">
      <c r="A132" s="93" t="s">
        <v>849</v>
      </c>
      <c r="B132" s="54">
        <v>18</v>
      </c>
      <c r="C132" s="54">
        <v>35.43</v>
      </c>
      <c r="D132" s="54">
        <v>2</v>
      </c>
      <c r="E132" s="74">
        <v>818</v>
      </c>
      <c r="F132" s="13" t="str">
        <f>+VLOOKUP(E132,Participants!$A$1:$F$798,2,FALSE)</f>
        <v>Colin Miller</v>
      </c>
      <c r="G132" s="13" t="str">
        <f>+VLOOKUP(E132,Participants!$A$1:$F$798,4,FALSE)</f>
        <v>BTA</v>
      </c>
      <c r="H132" s="13" t="str">
        <f>+VLOOKUP(E132,Participants!$A$1:$F$798,5,FALSE)</f>
        <v>Male</v>
      </c>
      <c r="I132" s="13">
        <f>+VLOOKUP(E132,Participants!$A$1:$F$798,3,FALSE)</f>
        <v>7</v>
      </c>
      <c r="J132" s="13" t="str">
        <f>+VLOOKUP(E132,Participants!$A$1:$G$798,7,FALSE)</f>
        <v>VARSITY Boys</v>
      </c>
      <c r="K132" s="74">
        <f t="shared" si="4"/>
        <v>25</v>
      </c>
      <c r="L132" s="74"/>
    </row>
    <row r="133" spans="1:26" ht="14.25" customHeight="1" x14ac:dyDescent="0.35">
      <c r="A133" s="93" t="s">
        <v>849</v>
      </c>
      <c r="B133" s="54">
        <v>17</v>
      </c>
      <c r="C133" s="54">
        <v>35.49</v>
      </c>
      <c r="D133" s="54">
        <v>4</v>
      </c>
      <c r="E133" s="74">
        <v>824</v>
      </c>
      <c r="F133" s="13" t="str">
        <f>+VLOOKUP(E133,Participants!$A$1:$F$798,2,FALSE)</f>
        <v>Connor Little</v>
      </c>
      <c r="G133" s="13" t="str">
        <f>+VLOOKUP(E133,Participants!$A$1:$F$798,4,FALSE)</f>
        <v>BTA</v>
      </c>
      <c r="H133" s="13" t="str">
        <f>+VLOOKUP(E133,Participants!$A$1:$F$798,5,FALSE)</f>
        <v>Male</v>
      </c>
      <c r="I133" s="13">
        <f>+VLOOKUP(E133,Participants!$A$1:$F$798,3,FALSE)</f>
        <v>7</v>
      </c>
      <c r="J133" s="13" t="str">
        <f>+VLOOKUP(E133,Participants!$A$1:$G$798,7,FALSE)</f>
        <v>VARSITY Boys</v>
      </c>
      <c r="K133" s="74">
        <f t="shared" si="4"/>
        <v>26</v>
      </c>
      <c r="L133" s="74"/>
    </row>
    <row r="134" spans="1:26" ht="14.25" customHeight="1" x14ac:dyDescent="0.35">
      <c r="A134" s="93" t="s">
        <v>849</v>
      </c>
      <c r="B134" s="54">
        <v>16</v>
      </c>
      <c r="C134" s="54">
        <v>36.15</v>
      </c>
      <c r="D134" s="54">
        <v>6</v>
      </c>
      <c r="E134" s="74">
        <v>1307</v>
      </c>
      <c r="F134" s="13" t="str">
        <f>+VLOOKUP(E134,Participants!$A$1:$F$798,2,FALSE)</f>
        <v>Leo Ivory</v>
      </c>
      <c r="G134" s="13" t="str">
        <f>+VLOOKUP(E134,Participants!$A$1:$F$798,4,FALSE)</f>
        <v>CDT</v>
      </c>
      <c r="H134" s="13" t="str">
        <f>+VLOOKUP(E134,Participants!$A$1:$F$798,5,FALSE)</f>
        <v>Male</v>
      </c>
      <c r="I134" s="13">
        <f>+VLOOKUP(E134,Participants!$A$1:$F$798,3,FALSE)</f>
        <v>8</v>
      </c>
      <c r="J134" s="13" t="str">
        <f>+VLOOKUP(E134,Participants!$A$1:$G$798,7,FALSE)</f>
        <v>VARSITY Boys</v>
      </c>
      <c r="K134" s="74">
        <f t="shared" si="4"/>
        <v>27</v>
      </c>
      <c r="L134" s="74"/>
    </row>
    <row r="135" spans="1:26" ht="14.25" customHeight="1" x14ac:dyDescent="0.35">
      <c r="A135" s="93" t="s">
        <v>849</v>
      </c>
      <c r="B135" s="54">
        <v>16</v>
      </c>
      <c r="C135" s="54">
        <v>36.200000000000003</v>
      </c>
      <c r="D135" s="54">
        <v>8</v>
      </c>
      <c r="E135" s="74">
        <v>1027</v>
      </c>
      <c r="F135" s="13" t="str">
        <f>+VLOOKUP(E135,Participants!$A$1:$F$798,2,FALSE)</f>
        <v>Anthony Frisco</v>
      </c>
      <c r="G135" s="13" t="str">
        <f>+VLOOKUP(E135,Participants!$A$1:$F$798,4,FALSE)</f>
        <v>HCA</v>
      </c>
      <c r="H135" s="13" t="str">
        <f>+VLOOKUP(E135,Participants!$A$1:$F$798,5,FALSE)</f>
        <v>Male</v>
      </c>
      <c r="I135" s="13">
        <f>+VLOOKUP(E135,Participants!$A$1:$F$798,3,FALSE)</f>
        <v>7</v>
      </c>
      <c r="J135" s="13" t="str">
        <f>+VLOOKUP(E135,Participants!$A$1:$G$798,7,FALSE)</f>
        <v>VARSITY Boys</v>
      </c>
      <c r="K135" s="74">
        <f t="shared" si="4"/>
        <v>28</v>
      </c>
      <c r="L135" s="74"/>
    </row>
    <row r="136" spans="1:26" ht="14.25" customHeight="1" x14ac:dyDescent="0.35">
      <c r="A136" s="93" t="s">
        <v>849</v>
      </c>
      <c r="B136" s="54">
        <v>18</v>
      </c>
      <c r="C136" s="54">
        <v>37.270000000000003</v>
      </c>
      <c r="D136" s="54">
        <v>1</v>
      </c>
      <c r="E136" s="74">
        <v>663</v>
      </c>
      <c r="F136" s="13" t="str">
        <f>+VLOOKUP(E136,Participants!$A$1:$F$798,2,FALSE)</f>
        <v>Isaiah Thomas</v>
      </c>
      <c r="G136" s="13" t="str">
        <f>+VLOOKUP(E136,Participants!$A$1:$F$798,4,FALSE)</f>
        <v>BFS</v>
      </c>
      <c r="H136" s="13" t="str">
        <f>+VLOOKUP(E136,Participants!$A$1:$F$798,5,FALSE)</f>
        <v>Male</v>
      </c>
      <c r="I136" s="13">
        <f>+VLOOKUP(E136,Participants!$A$1:$F$798,3,FALSE)</f>
        <v>7</v>
      </c>
      <c r="J136" s="13" t="str">
        <f>+VLOOKUP(E136,Participants!$A$1:$G$798,7,FALSE)</f>
        <v>VARSITY Boys</v>
      </c>
      <c r="K136" s="74">
        <f t="shared" si="4"/>
        <v>29</v>
      </c>
      <c r="L136" s="74"/>
    </row>
    <row r="137" spans="1:26" ht="14.25" customHeight="1" x14ac:dyDescent="0.35">
      <c r="A137" s="93" t="s">
        <v>849</v>
      </c>
      <c r="B137" s="54">
        <v>18</v>
      </c>
      <c r="C137" s="54">
        <v>41.21</v>
      </c>
      <c r="D137" s="54">
        <v>8</v>
      </c>
      <c r="E137" s="74">
        <v>660</v>
      </c>
      <c r="F137" s="13" t="str">
        <f>+VLOOKUP(E137,Participants!$A$1:$F$798,2,FALSE)</f>
        <v>Zachary Lehman</v>
      </c>
      <c r="G137" s="13" t="str">
        <f>+VLOOKUP(E137,Participants!$A$1:$F$798,4,FALSE)</f>
        <v>BFS</v>
      </c>
      <c r="H137" s="13" t="str">
        <f>+VLOOKUP(E137,Participants!$A$1:$F$798,5,FALSE)</f>
        <v>Male</v>
      </c>
      <c r="I137" s="13">
        <f>+VLOOKUP(E137,Participants!$A$1:$F$798,3,FALSE)</f>
        <v>7</v>
      </c>
      <c r="J137" s="13" t="str">
        <f>+VLOOKUP(E137,Participants!$A$1:$G$798,7,FALSE)</f>
        <v>VARSITY Boys</v>
      </c>
      <c r="K137" s="74">
        <f t="shared" si="4"/>
        <v>30</v>
      </c>
      <c r="L137" s="74"/>
    </row>
    <row r="138" spans="1:26" ht="14.25" customHeight="1" x14ac:dyDescent="0.35">
      <c r="A138" s="93" t="s">
        <v>849</v>
      </c>
      <c r="B138" s="54">
        <v>18</v>
      </c>
      <c r="C138" s="54">
        <v>42.37</v>
      </c>
      <c r="D138" s="54">
        <v>3</v>
      </c>
      <c r="E138" s="74">
        <v>729</v>
      </c>
      <c r="F138" s="13" t="str">
        <f>+VLOOKUP(E138,Participants!$A$1:$F$798,2,FALSE)</f>
        <v>Daniel Talerico</v>
      </c>
      <c r="G138" s="13" t="str">
        <f>+VLOOKUP(E138,Participants!$A$1:$F$798,4,FALSE)</f>
        <v>GAA</v>
      </c>
      <c r="H138" s="13" t="str">
        <f>+VLOOKUP(E138,Participants!$A$1:$F$798,5,FALSE)</f>
        <v>Male</v>
      </c>
      <c r="I138" s="13">
        <f>+VLOOKUP(E138,Participants!$A$1:$F$798,3,FALSE)</f>
        <v>7</v>
      </c>
      <c r="J138" s="13" t="str">
        <f>+VLOOKUP(E138,Participants!$A$1:$G$798,7,FALSE)</f>
        <v>VARSITY Boys</v>
      </c>
      <c r="K138" s="74">
        <f t="shared" si="4"/>
        <v>31</v>
      </c>
      <c r="L138" s="74"/>
    </row>
    <row r="139" spans="1:26" ht="14.25" customHeight="1" x14ac:dyDescent="0.35">
      <c r="A139" s="93" t="s">
        <v>849</v>
      </c>
      <c r="B139" s="54">
        <v>18</v>
      </c>
      <c r="C139" s="54">
        <v>42.96</v>
      </c>
      <c r="D139" s="54">
        <v>7</v>
      </c>
      <c r="E139" s="74">
        <v>821</v>
      </c>
      <c r="F139" s="13" t="str">
        <f>+VLOOKUP(E139,Participants!$A$1:$F$798,2,FALSE)</f>
        <v>Adam Forest</v>
      </c>
      <c r="G139" s="13" t="str">
        <f>+VLOOKUP(E139,Participants!$A$1:$F$798,4,FALSE)</f>
        <v>BTA</v>
      </c>
      <c r="H139" s="13" t="str">
        <f>+VLOOKUP(E139,Participants!$A$1:$F$798,5,FALSE)</f>
        <v>Male</v>
      </c>
      <c r="I139" s="13">
        <f>+VLOOKUP(E139,Participants!$A$1:$F$798,3,FALSE)</f>
        <v>7</v>
      </c>
      <c r="J139" s="13" t="str">
        <f>+VLOOKUP(E139,Participants!$A$1:$G$798,7,FALSE)</f>
        <v>VARSITY Boys</v>
      </c>
      <c r="K139" s="74">
        <f t="shared" si="4"/>
        <v>32</v>
      </c>
      <c r="L139" s="74"/>
    </row>
    <row r="140" spans="1:26" ht="14.25" customHeight="1" x14ac:dyDescent="0.25">
      <c r="E140" s="46"/>
    </row>
    <row r="141" spans="1:26" ht="14.25" customHeight="1" x14ac:dyDescent="0.25">
      <c r="E141" s="46"/>
    </row>
    <row r="142" spans="1:26" ht="14.25" customHeight="1" x14ac:dyDescent="0.25">
      <c r="B142" s="59" t="s">
        <v>8</v>
      </c>
      <c r="C142" s="59" t="s">
        <v>15</v>
      </c>
      <c r="D142" s="59" t="s">
        <v>18</v>
      </c>
      <c r="E142" s="138" t="s">
        <v>21</v>
      </c>
      <c r="F142" s="59" t="s">
        <v>24</v>
      </c>
      <c r="G142" s="59" t="s">
        <v>27</v>
      </c>
      <c r="H142" s="59" t="s">
        <v>30</v>
      </c>
      <c r="I142" s="59" t="s">
        <v>33</v>
      </c>
      <c r="J142" s="59" t="s">
        <v>36</v>
      </c>
      <c r="K142" s="138" t="s">
        <v>39</v>
      </c>
      <c r="L142" s="138" t="s">
        <v>42</v>
      </c>
      <c r="M142" s="59" t="s">
        <v>45</v>
      </c>
      <c r="N142" s="59" t="s">
        <v>48</v>
      </c>
      <c r="O142" s="59" t="s">
        <v>53</v>
      </c>
      <c r="P142" s="59" t="s">
        <v>56</v>
      </c>
      <c r="Q142" s="59" t="s">
        <v>59</v>
      </c>
      <c r="R142" s="59" t="s">
        <v>62</v>
      </c>
      <c r="S142" s="59" t="s">
        <v>65</v>
      </c>
      <c r="T142" s="59" t="s">
        <v>10</v>
      </c>
      <c r="U142" s="59" t="s">
        <v>70</v>
      </c>
      <c r="V142" s="59" t="s">
        <v>73</v>
      </c>
      <c r="W142" s="59" t="s">
        <v>76</v>
      </c>
      <c r="X142" s="59" t="s">
        <v>79</v>
      </c>
      <c r="Y142" s="59" t="s">
        <v>817</v>
      </c>
      <c r="Z142" s="60" t="s">
        <v>818</v>
      </c>
    </row>
    <row r="143" spans="1:26" ht="14.25" customHeight="1" x14ac:dyDescent="0.25">
      <c r="A143" s="7" t="s">
        <v>190</v>
      </c>
      <c r="B143" s="7">
        <f t="shared" ref="B143:K146" si="5">+SUMIFS($L$2:$L$139,$J$2:$J$139,$A143,$G$2:$G$139,B$142)</f>
        <v>0</v>
      </c>
      <c r="C143" s="7">
        <f t="shared" si="5"/>
        <v>0</v>
      </c>
      <c r="D143" s="7">
        <f t="shared" si="5"/>
        <v>0</v>
      </c>
      <c r="E143" s="46">
        <f t="shared" si="5"/>
        <v>0</v>
      </c>
      <c r="F143" s="7">
        <f t="shared" si="5"/>
        <v>6</v>
      </c>
      <c r="G143" s="7">
        <f t="shared" si="5"/>
        <v>10</v>
      </c>
      <c r="H143" s="7">
        <f t="shared" si="5"/>
        <v>0</v>
      </c>
      <c r="I143" s="7">
        <f t="shared" si="5"/>
        <v>0</v>
      </c>
      <c r="J143" s="7">
        <f t="shared" si="5"/>
        <v>4</v>
      </c>
      <c r="K143" s="46">
        <f t="shared" si="5"/>
        <v>0</v>
      </c>
      <c r="L143" s="46">
        <f t="shared" ref="L143:Y146" si="6">+SUMIFS($L$2:$L$139,$J$2:$J$139,$A143,$G$2:$G$139,L$142)</f>
        <v>0</v>
      </c>
      <c r="M143" s="7">
        <f t="shared" si="6"/>
        <v>0</v>
      </c>
      <c r="N143" s="7">
        <f t="shared" si="6"/>
        <v>0</v>
      </c>
      <c r="O143" s="7">
        <f t="shared" si="6"/>
        <v>1</v>
      </c>
      <c r="P143" s="7">
        <f t="shared" si="6"/>
        <v>0</v>
      </c>
      <c r="Q143" s="7">
        <f t="shared" si="6"/>
        <v>0</v>
      </c>
      <c r="R143" s="7">
        <f t="shared" si="6"/>
        <v>0</v>
      </c>
      <c r="S143" s="7">
        <f t="shared" si="6"/>
        <v>10</v>
      </c>
      <c r="T143" s="7">
        <f t="shared" si="6"/>
        <v>5</v>
      </c>
      <c r="U143" s="7">
        <f t="shared" si="6"/>
        <v>3</v>
      </c>
      <c r="V143" s="7">
        <f t="shared" si="6"/>
        <v>0</v>
      </c>
      <c r="W143" s="7">
        <f t="shared" si="6"/>
        <v>0</v>
      </c>
      <c r="X143" s="7">
        <f t="shared" si="6"/>
        <v>0</v>
      </c>
      <c r="Y143" s="7">
        <f t="shared" si="6"/>
        <v>0</v>
      </c>
      <c r="Z143" s="7">
        <f t="shared" ref="Z143:Z146" si="7">SUM(C143:Y143)</f>
        <v>39</v>
      </c>
    </row>
    <row r="144" spans="1:26" ht="14.25" customHeight="1" x14ac:dyDescent="0.25">
      <c r="A144" s="7" t="s">
        <v>207</v>
      </c>
      <c r="B144" s="7">
        <f t="shared" si="5"/>
        <v>6</v>
      </c>
      <c r="C144" s="7">
        <f t="shared" si="5"/>
        <v>0</v>
      </c>
      <c r="D144" s="7">
        <f t="shared" si="5"/>
        <v>0</v>
      </c>
      <c r="E144" s="46">
        <f t="shared" si="5"/>
        <v>0</v>
      </c>
      <c r="F144" s="7">
        <f t="shared" si="5"/>
        <v>4</v>
      </c>
      <c r="G144" s="7">
        <f t="shared" si="5"/>
        <v>0</v>
      </c>
      <c r="H144" s="7">
        <f t="shared" si="5"/>
        <v>0</v>
      </c>
      <c r="I144" s="7">
        <f t="shared" si="5"/>
        <v>0</v>
      </c>
      <c r="J144" s="7">
        <f t="shared" si="5"/>
        <v>1</v>
      </c>
      <c r="K144" s="46">
        <f t="shared" si="5"/>
        <v>18</v>
      </c>
      <c r="L144" s="46">
        <f t="shared" si="6"/>
        <v>0</v>
      </c>
      <c r="M144" s="7">
        <f t="shared" si="6"/>
        <v>3</v>
      </c>
      <c r="N144" s="7">
        <f t="shared" si="6"/>
        <v>0</v>
      </c>
      <c r="O144" s="7">
        <f t="shared" si="6"/>
        <v>0</v>
      </c>
      <c r="P144" s="7">
        <f t="shared" si="6"/>
        <v>5</v>
      </c>
      <c r="Q144" s="7">
        <f t="shared" si="6"/>
        <v>0</v>
      </c>
      <c r="R144" s="7">
        <f t="shared" si="6"/>
        <v>0</v>
      </c>
      <c r="S144" s="7">
        <f t="shared" si="6"/>
        <v>0</v>
      </c>
      <c r="T144" s="7">
        <f t="shared" si="6"/>
        <v>0</v>
      </c>
      <c r="U144" s="7">
        <f t="shared" si="6"/>
        <v>2</v>
      </c>
      <c r="V144" s="7">
        <f t="shared" si="6"/>
        <v>0</v>
      </c>
      <c r="W144" s="7">
        <f t="shared" si="6"/>
        <v>0</v>
      </c>
      <c r="X144" s="7">
        <f t="shared" si="6"/>
        <v>0</v>
      </c>
      <c r="Y144" s="7">
        <f t="shared" si="6"/>
        <v>0</v>
      </c>
      <c r="Z144" s="7">
        <f t="shared" si="7"/>
        <v>33</v>
      </c>
    </row>
    <row r="145" spans="1:26" ht="14.25" customHeight="1" x14ac:dyDescent="0.25">
      <c r="A145" s="7" t="s">
        <v>224</v>
      </c>
      <c r="B145" s="7">
        <f t="shared" si="5"/>
        <v>0</v>
      </c>
      <c r="C145" s="7">
        <f t="shared" si="5"/>
        <v>0</v>
      </c>
      <c r="D145" s="7">
        <f t="shared" si="5"/>
        <v>0</v>
      </c>
      <c r="E145" s="46">
        <f t="shared" si="5"/>
        <v>0</v>
      </c>
      <c r="F145" s="7">
        <f t="shared" si="5"/>
        <v>3</v>
      </c>
      <c r="G145" s="7">
        <f t="shared" si="5"/>
        <v>18</v>
      </c>
      <c r="H145" s="7">
        <f t="shared" si="5"/>
        <v>0</v>
      </c>
      <c r="I145" s="7">
        <f t="shared" si="5"/>
        <v>0</v>
      </c>
      <c r="J145" s="7">
        <f t="shared" si="5"/>
        <v>0</v>
      </c>
      <c r="K145" s="46">
        <f t="shared" si="5"/>
        <v>11</v>
      </c>
      <c r="L145" s="46">
        <f t="shared" si="6"/>
        <v>0</v>
      </c>
      <c r="M145" s="7">
        <f t="shared" si="6"/>
        <v>0</v>
      </c>
      <c r="N145" s="7">
        <f t="shared" si="6"/>
        <v>0</v>
      </c>
      <c r="O145" s="7">
        <f t="shared" si="6"/>
        <v>7</v>
      </c>
      <c r="P145" s="7">
        <f t="shared" si="6"/>
        <v>0</v>
      </c>
      <c r="Q145" s="7">
        <f t="shared" si="6"/>
        <v>0</v>
      </c>
      <c r="R145" s="7">
        <f t="shared" si="6"/>
        <v>0</v>
      </c>
      <c r="S145" s="7">
        <f t="shared" si="6"/>
        <v>0</v>
      </c>
      <c r="T145" s="7">
        <f t="shared" si="6"/>
        <v>0</v>
      </c>
      <c r="U145" s="7">
        <f t="shared" si="6"/>
        <v>0</v>
      </c>
      <c r="V145" s="7">
        <f t="shared" si="6"/>
        <v>0</v>
      </c>
      <c r="W145" s="7">
        <f t="shared" si="6"/>
        <v>0</v>
      </c>
      <c r="X145" s="7">
        <f t="shared" si="6"/>
        <v>0</v>
      </c>
      <c r="Y145" s="7">
        <f t="shared" si="6"/>
        <v>0</v>
      </c>
      <c r="Z145" s="7">
        <f t="shared" si="7"/>
        <v>39</v>
      </c>
    </row>
    <row r="146" spans="1:26" ht="14.25" customHeight="1" x14ac:dyDescent="0.25">
      <c r="A146" s="7" t="s">
        <v>819</v>
      </c>
      <c r="B146" s="7">
        <f t="shared" si="5"/>
        <v>3</v>
      </c>
      <c r="C146" s="7">
        <f t="shared" si="5"/>
        <v>0</v>
      </c>
      <c r="D146" s="7">
        <f t="shared" si="5"/>
        <v>0</v>
      </c>
      <c r="E146" s="46">
        <f t="shared" si="5"/>
        <v>0</v>
      </c>
      <c r="F146" s="7">
        <f t="shared" si="5"/>
        <v>5</v>
      </c>
      <c r="G146" s="7">
        <f t="shared" si="5"/>
        <v>0</v>
      </c>
      <c r="H146" s="7">
        <f t="shared" si="5"/>
        <v>0</v>
      </c>
      <c r="I146" s="7">
        <f t="shared" si="5"/>
        <v>0</v>
      </c>
      <c r="J146" s="7">
        <f t="shared" si="5"/>
        <v>2</v>
      </c>
      <c r="K146" s="46">
        <f t="shared" si="5"/>
        <v>8</v>
      </c>
      <c r="L146" s="46">
        <f t="shared" si="6"/>
        <v>0</v>
      </c>
      <c r="M146" s="7">
        <f t="shared" si="6"/>
        <v>4</v>
      </c>
      <c r="N146" s="7">
        <f t="shared" si="6"/>
        <v>0</v>
      </c>
      <c r="O146" s="7">
        <f t="shared" si="6"/>
        <v>7</v>
      </c>
      <c r="P146" s="7">
        <f t="shared" si="6"/>
        <v>0</v>
      </c>
      <c r="Q146" s="7">
        <f t="shared" si="6"/>
        <v>0</v>
      </c>
      <c r="R146" s="7">
        <f t="shared" si="6"/>
        <v>0</v>
      </c>
      <c r="S146" s="7">
        <f t="shared" si="6"/>
        <v>0</v>
      </c>
      <c r="T146" s="7">
        <f t="shared" si="6"/>
        <v>10</v>
      </c>
      <c r="U146" s="7">
        <f t="shared" si="6"/>
        <v>0</v>
      </c>
      <c r="V146" s="7">
        <f t="shared" si="6"/>
        <v>0</v>
      </c>
      <c r="W146" s="7">
        <f t="shared" si="6"/>
        <v>0</v>
      </c>
      <c r="X146" s="7">
        <f t="shared" si="6"/>
        <v>0</v>
      </c>
      <c r="Y146" s="7">
        <f t="shared" si="6"/>
        <v>0</v>
      </c>
      <c r="Z146" s="7">
        <f t="shared" si="7"/>
        <v>36</v>
      </c>
    </row>
    <row r="147" spans="1:26" ht="14.25" customHeight="1" x14ac:dyDescent="0.25">
      <c r="E147" s="46"/>
    </row>
    <row r="148" spans="1:26" ht="14.25" customHeight="1" x14ac:dyDescent="0.25">
      <c r="E148" s="46"/>
    </row>
    <row r="149" spans="1:26" ht="14.25" customHeight="1" x14ac:dyDescent="0.25">
      <c r="E149" s="46"/>
    </row>
    <row r="150" spans="1:26" ht="14.25" customHeight="1" x14ac:dyDescent="0.25">
      <c r="E150" s="46"/>
    </row>
    <row r="151" spans="1:26" ht="14.25" customHeight="1" x14ac:dyDescent="0.25">
      <c r="E151" s="46"/>
    </row>
    <row r="152" spans="1:26" ht="14.25" customHeight="1" x14ac:dyDescent="0.25">
      <c r="E152" s="46"/>
    </row>
    <row r="153" spans="1:26" ht="14.25" customHeight="1" x14ac:dyDescent="0.25">
      <c r="E153" s="46"/>
    </row>
    <row r="154" spans="1:26" ht="14.25" customHeight="1" x14ac:dyDescent="0.25">
      <c r="E154" s="46"/>
    </row>
    <row r="155" spans="1:26" ht="14.25" customHeight="1" x14ac:dyDescent="0.25">
      <c r="E155" s="46"/>
    </row>
    <row r="156" spans="1:26" ht="14.25" customHeight="1" x14ac:dyDescent="0.25">
      <c r="E156" s="46"/>
    </row>
    <row r="157" spans="1:26" ht="14.25" customHeight="1" x14ac:dyDescent="0.25">
      <c r="E157" s="46"/>
    </row>
    <row r="158" spans="1:26" ht="14.25" customHeight="1" x14ac:dyDescent="0.25">
      <c r="E158" s="46"/>
    </row>
    <row r="159" spans="1:26" ht="14.25" customHeight="1" x14ac:dyDescent="0.25">
      <c r="E159" s="46"/>
    </row>
    <row r="160" spans="1:26" ht="14.25" customHeight="1" x14ac:dyDescent="0.25">
      <c r="E160" s="46"/>
    </row>
    <row r="161" spans="5:5" ht="14.25" customHeight="1" x14ac:dyDescent="0.25">
      <c r="E161" s="46"/>
    </row>
    <row r="162" spans="5:5" ht="14.25" customHeight="1" x14ac:dyDescent="0.25">
      <c r="E162" s="46"/>
    </row>
    <row r="163" spans="5:5" ht="14.25" customHeight="1" x14ac:dyDescent="0.25">
      <c r="E163" s="46"/>
    </row>
    <row r="164" spans="5:5" ht="14.25" customHeight="1" x14ac:dyDescent="0.25">
      <c r="E164" s="46"/>
    </row>
    <row r="165" spans="5:5" ht="14.25" customHeight="1" x14ac:dyDescent="0.25">
      <c r="E165" s="46"/>
    </row>
    <row r="166" spans="5:5" ht="14.25" customHeight="1" x14ac:dyDescent="0.25">
      <c r="E166" s="46"/>
    </row>
    <row r="167" spans="5:5" ht="14.25" customHeight="1" x14ac:dyDescent="0.25">
      <c r="E167" s="46"/>
    </row>
    <row r="168" spans="5:5" ht="14.25" customHeight="1" x14ac:dyDescent="0.25">
      <c r="E168" s="46"/>
    </row>
    <row r="169" spans="5:5" ht="14.25" customHeight="1" x14ac:dyDescent="0.25">
      <c r="E169" s="46"/>
    </row>
    <row r="170" spans="5:5" ht="14.25" customHeight="1" x14ac:dyDescent="0.25">
      <c r="E170" s="46"/>
    </row>
    <row r="171" spans="5:5" ht="14.25" customHeight="1" x14ac:dyDescent="0.25">
      <c r="E171" s="46"/>
    </row>
    <row r="172" spans="5:5" ht="14.25" customHeight="1" x14ac:dyDescent="0.25">
      <c r="E172" s="46"/>
    </row>
    <row r="173" spans="5:5" ht="14.25" customHeight="1" x14ac:dyDescent="0.25">
      <c r="E173" s="46"/>
    </row>
    <row r="174" spans="5:5" ht="14.25" customHeight="1" x14ac:dyDescent="0.25">
      <c r="E174" s="46"/>
    </row>
    <row r="175" spans="5:5" ht="14.25" customHeight="1" x14ac:dyDescent="0.25">
      <c r="E175" s="46"/>
    </row>
    <row r="176" spans="5:5" ht="14.25" customHeight="1" x14ac:dyDescent="0.25">
      <c r="E176" s="46"/>
    </row>
    <row r="177" spans="5:5" ht="14.25" customHeight="1" x14ac:dyDescent="0.25">
      <c r="E177" s="46"/>
    </row>
    <row r="178" spans="5:5" ht="14.25" customHeight="1" x14ac:dyDescent="0.25">
      <c r="E178" s="46"/>
    </row>
    <row r="179" spans="5:5" ht="14.25" customHeight="1" x14ac:dyDescent="0.25">
      <c r="E179" s="46"/>
    </row>
    <row r="180" spans="5:5" ht="14.25" customHeight="1" x14ac:dyDescent="0.25">
      <c r="E180" s="46"/>
    </row>
    <row r="181" spans="5:5" ht="14.25" customHeight="1" x14ac:dyDescent="0.25">
      <c r="E181" s="46"/>
    </row>
    <row r="182" spans="5:5" ht="14.25" customHeight="1" x14ac:dyDescent="0.25">
      <c r="E182" s="46"/>
    </row>
    <row r="183" spans="5:5" ht="14.25" customHeight="1" x14ac:dyDescent="0.25">
      <c r="E183" s="46"/>
    </row>
    <row r="184" spans="5:5" ht="14.25" customHeight="1" x14ac:dyDescent="0.25">
      <c r="E184" s="46"/>
    </row>
    <row r="185" spans="5:5" ht="14.25" customHeight="1" x14ac:dyDescent="0.25">
      <c r="E185" s="46"/>
    </row>
    <row r="186" spans="5:5" ht="14.25" customHeight="1" x14ac:dyDescent="0.25">
      <c r="E186" s="46"/>
    </row>
    <row r="187" spans="5:5" ht="14.25" customHeight="1" x14ac:dyDescent="0.25">
      <c r="E187" s="46"/>
    </row>
    <row r="188" spans="5:5" ht="14.25" customHeight="1" x14ac:dyDescent="0.25">
      <c r="E188" s="46"/>
    </row>
    <row r="189" spans="5:5" ht="14.25" customHeight="1" x14ac:dyDescent="0.25">
      <c r="E189" s="46"/>
    </row>
    <row r="190" spans="5:5" ht="14.25" customHeight="1" x14ac:dyDescent="0.25">
      <c r="E190" s="46"/>
    </row>
    <row r="191" spans="5:5" ht="14.25" customHeight="1" x14ac:dyDescent="0.25">
      <c r="E191" s="46"/>
    </row>
    <row r="192" spans="5:5" ht="14.25" customHeight="1" x14ac:dyDescent="0.25">
      <c r="E192" s="46"/>
    </row>
    <row r="193" spans="5:5" ht="14.25" customHeight="1" x14ac:dyDescent="0.25">
      <c r="E193" s="46"/>
    </row>
    <row r="194" spans="5:5" ht="14.25" customHeight="1" x14ac:dyDescent="0.25">
      <c r="E194" s="46"/>
    </row>
    <row r="195" spans="5:5" ht="14.25" customHeight="1" x14ac:dyDescent="0.25">
      <c r="E195" s="46"/>
    </row>
    <row r="196" spans="5:5" ht="14.25" customHeight="1" x14ac:dyDescent="0.25">
      <c r="E196" s="46"/>
    </row>
    <row r="197" spans="5:5" ht="14.25" customHeight="1" x14ac:dyDescent="0.25">
      <c r="E197" s="46"/>
    </row>
    <row r="198" spans="5:5" ht="14.25" customHeight="1" x14ac:dyDescent="0.25">
      <c r="E198" s="46"/>
    </row>
    <row r="199" spans="5:5" ht="14.25" customHeight="1" x14ac:dyDescent="0.25">
      <c r="E199" s="46"/>
    </row>
    <row r="200" spans="5:5" ht="14.25" customHeight="1" x14ac:dyDescent="0.25">
      <c r="E200" s="46"/>
    </row>
    <row r="201" spans="5:5" ht="14.25" customHeight="1" x14ac:dyDescent="0.25">
      <c r="E201" s="46"/>
    </row>
    <row r="202" spans="5:5" ht="14.25" customHeight="1" x14ac:dyDescent="0.25">
      <c r="E202" s="46"/>
    </row>
    <row r="203" spans="5:5" ht="14.25" customHeight="1" x14ac:dyDescent="0.25">
      <c r="E203" s="46"/>
    </row>
    <row r="204" spans="5:5" ht="14.25" customHeight="1" x14ac:dyDescent="0.25">
      <c r="E204" s="46"/>
    </row>
    <row r="205" spans="5:5" ht="14.25" customHeight="1" x14ac:dyDescent="0.25">
      <c r="E205" s="46"/>
    </row>
    <row r="206" spans="5:5" ht="14.25" customHeight="1" x14ac:dyDescent="0.25">
      <c r="E206" s="46"/>
    </row>
    <row r="207" spans="5:5" ht="14.25" customHeight="1" x14ac:dyDescent="0.25">
      <c r="E207" s="46"/>
    </row>
    <row r="208" spans="5:5" ht="14.25" customHeight="1" x14ac:dyDescent="0.25">
      <c r="E208" s="46"/>
    </row>
    <row r="209" spans="5:5" ht="14.25" customHeight="1" x14ac:dyDescent="0.25">
      <c r="E209" s="46"/>
    </row>
    <row r="210" spans="5:5" ht="14.25" customHeight="1" x14ac:dyDescent="0.25">
      <c r="E210" s="46"/>
    </row>
    <row r="211" spans="5:5" ht="14.25" customHeight="1" x14ac:dyDescent="0.25">
      <c r="E211" s="46"/>
    </row>
    <row r="212" spans="5:5" ht="14.25" customHeight="1" x14ac:dyDescent="0.25">
      <c r="E212" s="46"/>
    </row>
    <row r="213" spans="5:5" ht="14.25" customHeight="1" x14ac:dyDescent="0.25">
      <c r="E213" s="46"/>
    </row>
    <row r="214" spans="5:5" ht="14.25" customHeight="1" x14ac:dyDescent="0.25">
      <c r="E214" s="46"/>
    </row>
    <row r="215" spans="5:5" ht="14.25" customHeight="1" x14ac:dyDescent="0.25">
      <c r="E215" s="46"/>
    </row>
    <row r="216" spans="5:5" ht="14.25" customHeight="1" x14ac:dyDescent="0.25">
      <c r="E216" s="46"/>
    </row>
    <row r="217" spans="5:5" ht="14.25" customHeight="1" x14ac:dyDescent="0.25">
      <c r="E217" s="46"/>
    </row>
    <row r="218" spans="5:5" ht="14.25" customHeight="1" x14ac:dyDescent="0.25">
      <c r="E218" s="46"/>
    </row>
    <row r="219" spans="5:5" ht="14.25" customHeight="1" x14ac:dyDescent="0.25">
      <c r="E219" s="46"/>
    </row>
    <row r="220" spans="5:5" ht="14.25" customHeight="1" x14ac:dyDescent="0.25">
      <c r="E220" s="46"/>
    </row>
    <row r="221" spans="5:5" ht="14.25" customHeight="1" x14ac:dyDescent="0.25">
      <c r="E221" s="46"/>
    </row>
    <row r="222" spans="5:5" ht="14.25" customHeight="1" x14ac:dyDescent="0.25">
      <c r="E222" s="46"/>
    </row>
    <row r="223" spans="5:5" ht="14.25" customHeight="1" x14ac:dyDescent="0.25">
      <c r="E223" s="46"/>
    </row>
    <row r="224" spans="5:5" ht="14.25" customHeight="1" x14ac:dyDescent="0.25">
      <c r="E224" s="46"/>
    </row>
    <row r="225" spans="5:5" ht="14.25" customHeight="1" x14ac:dyDescent="0.25">
      <c r="E225" s="46"/>
    </row>
    <row r="226" spans="5:5" ht="14.25" customHeight="1" x14ac:dyDescent="0.25">
      <c r="E226" s="46"/>
    </row>
    <row r="227" spans="5:5" ht="14.25" customHeight="1" x14ac:dyDescent="0.25">
      <c r="E227" s="46"/>
    </row>
    <row r="228" spans="5:5" ht="14.25" customHeight="1" x14ac:dyDescent="0.25">
      <c r="E228" s="46"/>
    </row>
    <row r="229" spans="5:5" ht="14.25" customHeight="1" x14ac:dyDescent="0.25">
      <c r="E229" s="46"/>
    </row>
    <row r="230" spans="5:5" ht="14.25" customHeight="1" x14ac:dyDescent="0.25">
      <c r="E230" s="46"/>
    </row>
    <row r="231" spans="5:5" ht="14.25" customHeight="1" x14ac:dyDescent="0.25">
      <c r="E231" s="46"/>
    </row>
    <row r="232" spans="5:5" ht="14.25" customHeight="1" x14ac:dyDescent="0.25">
      <c r="E232" s="46"/>
    </row>
    <row r="233" spans="5:5" ht="14.25" customHeight="1" x14ac:dyDescent="0.25">
      <c r="E233" s="46"/>
    </row>
    <row r="234" spans="5:5" ht="14.25" customHeight="1" x14ac:dyDescent="0.25">
      <c r="E234" s="46"/>
    </row>
    <row r="235" spans="5:5" ht="14.25" customHeight="1" x14ac:dyDescent="0.25">
      <c r="E235" s="46"/>
    </row>
    <row r="236" spans="5:5" ht="14.25" customHeight="1" x14ac:dyDescent="0.25">
      <c r="E236" s="46"/>
    </row>
    <row r="237" spans="5:5" ht="14.25" customHeight="1" x14ac:dyDescent="0.25">
      <c r="E237" s="46"/>
    </row>
    <row r="238" spans="5:5" ht="14.25" customHeight="1" x14ac:dyDescent="0.25">
      <c r="E238" s="46"/>
    </row>
    <row r="239" spans="5:5" ht="14.25" customHeight="1" x14ac:dyDescent="0.25">
      <c r="E239" s="46"/>
    </row>
    <row r="240" spans="5:5" ht="14.25" customHeight="1" x14ac:dyDescent="0.25">
      <c r="E240" s="46"/>
    </row>
    <row r="241" spans="5:5" ht="14.25" customHeight="1" x14ac:dyDescent="0.25">
      <c r="E241" s="46"/>
    </row>
    <row r="242" spans="5:5" ht="14.25" customHeight="1" x14ac:dyDescent="0.25">
      <c r="E242" s="46"/>
    </row>
    <row r="243" spans="5:5" ht="14.25" customHeight="1" x14ac:dyDescent="0.25">
      <c r="E243" s="46"/>
    </row>
    <row r="244" spans="5:5" ht="14.25" customHeight="1" x14ac:dyDescent="0.25">
      <c r="E244" s="46"/>
    </row>
    <row r="245" spans="5:5" ht="14.25" customHeight="1" x14ac:dyDescent="0.25">
      <c r="E245" s="46"/>
    </row>
    <row r="246" spans="5:5" ht="14.25" customHeight="1" x14ac:dyDescent="0.25">
      <c r="E246" s="46"/>
    </row>
    <row r="247" spans="5:5" ht="14.25" customHeight="1" x14ac:dyDescent="0.25">
      <c r="E247" s="46"/>
    </row>
    <row r="248" spans="5:5" ht="14.25" customHeight="1" x14ac:dyDescent="0.25">
      <c r="E248" s="46"/>
    </row>
    <row r="249" spans="5:5" ht="14.25" customHeight="1" x14ac:dyDescent="0.25">
      <c r="E249" s="46"/>
    </row>
    <row r="250" spans="5:5" ht="14.25" customHeight="1" x14ac:dyDescent="0.25">
      <c r="E250" s="46"/>
    </row>
    <row r="251" spans="5:5" ht="14.25" customHeight="1" x14ac:dyDescent="0.25">
      <c r="E251" s="46"/>
    </row>
    <row r="252" spans="5:5" ht="14.25" customHeight="1" x14ac:dyDescent="0.25">
      <c r="E252" s="46"/>
    </row>
    <row r="253" spans="5:5" ht="14.25" customHeight="1" x14ac:dyDescent="0.25">
      <c r="E253" s="46"/>
    </row>
    <row r="254" spans="5:5" ht="14.25" customHeight="1" x14ac:dyDescent="0.25">
      <c r="E254" s="46"/>
    </row>
    <row r="255" spans="5:5" ht="14.25" customHeight="1" x14ac:dyDescent="0.25">
      <c r="E255" s="46"/>
    </row>
    <row r="256" spans="5:5" ht="14.25" customHeight="1" x14ac:dyDescent="0.25">
      <c r="E256" s="46"/>
    </row>
    <row r="257" spans="5:5" ht="14.25" customHeight="1" x14ac:dyDescent="0.25">
      <c r="E257" s="46"/>
    </row>
    <row r="258" spans="5:5" ht="14.25" customHeight="1" x14ac:dyDescent="0.25">
      <c r="E258" s="46"/>
    </row>
    <row r="259" spans="5:5" ht="14.25" customHeight="1" x14ac:dyDescent="0.25">
      <c r="E259" s="46"/>
    </row>
    <row r="260" spans="5:5" ht="14.25" customHeight="1" x14ac:dyDescent="0.25">
      <c r="E260" s="46"/>
    </row>
    <row r="261" spans="5:5" ht="14.25" customHeight="1" x14ac:dyDescent="0.25">
      <c r="E261" s="46"/>
    </row>
    <row r="262" spans="5:5" ht="14.25" customHeight="1" x14ac:dyDescent="0.25">
      <c r="E262" s="46"/>
    </row>
    <row r="263" spans="5:5" ht="14.25" customHeight="1" x14ac:dyDescent="0.25">
      <c r="E263" s="46"/>
    </row>
    <row r="264" spans="5:5" ht="14.25" customHeight="1" x14ac:dyDescent="0.25">
      <c r="E264" s="46"/>
    </row>
    <row r="265" spans="5:5" ht="14.25" customHeight="1" x14ac:dyDescent="0.25">
      <c r="E265" s="46"/>
    </row>
    <row r="266" spans="5:5" ht="14.25" customHeight="1" x14ac:dyDescent="0.25">
      <c r="E266" s="46"/>
    </row>
    <row r="267" spans="5:5" ht="14.25" customHeight="1" x14ac:dyDescent="0.25">
      <c r="E267" s="46"/>
    </row>
    <row r="268" spans="5:5" ht="14.25" customHeight="1" x14ac:dyDescent="0.25">
      <c r="E268" s="46"/>
    </row>
    <row r="269" spans="5:5" ht="14.25" customHeight="1" x14ac:dyDescent="0.25">
      <c r="E269" s="46"/>
    </row>
    <row r="270" spans="5:5" ht="14.25" customHeight="1" x14ac:dyDescent="0.25">
      <c r="E270" s="46"/>
    </row>
    <row r="271" spans="5:5" ht="14.25" customHeight="1" x14ac:dyDescent="0.25">
      <c r="E271" s="46"/>
    </row>
    <row r="272" spans="5:5" ht="14.25" customHeight="1" x14ac:dyDescent="0.25">
      <c r="E272" s="46"/>
    </row>
    <row r="273" spans="5:5" ht="14.25" customHeight="1" x14ac:dyDescent="0.25">
      <c r="E273" s="46"/>
    </row>
    <row r="274" spans="5:5" ht="14.25" customHeight="1" x14ac:dyDescent="0.25">
      <c r="E274" s="46"/>
    </row>
    <row r="275" spans="5:5" ht="14.25" customHeight="1" x14ac:dyDescent="0.25">
      <c r="E275" s="46"/>
    </row>
    <row r="276" spans="5:5" ht="14.25" customHeight="1" x14ac:dyDescent="0.25">
      <c r="E276" s="46"/>
    </row>
    <row r="277" spans="5:5" ht="14.25" customHeight="1" x14ac:dyDescent="0.25">
      <c r="E277" s="46"/>
    </row>
    <row r="278" spans="5:5" ht="14.25" customHeight="1" x14ac:dyDescent="0.25">
      <c r="E278" s="46"/>
    </row>
    <row r="279" spans="5:5" ht="14.25" customHeight="1" x14ac:dyDescent="0.25">
      <c r="E279" s="46"/>
    </row>
    <row r="280" spans="5:5" ht="14.25" customHeight="1" x14ac:dyDescent="0.25">
      <c r="E280" s="46"/>
    </row>
    <row r="281" spans="5:5" ht="14.25" customHeight="1" x14ac:dyDescent="0.25">
      <c r="E281" s="46"/>
    </row>
    <row r="282" spans="5:5" ht="14.25" customHeight="1" x14ac:dyDescent="0.25">
      <c r="E282" s="46"/>
    </row>
    <row r="283" spans="5:5" ht="14.25" customHeight="1" x14ac:dyDescent="0.25">
      <c r="E283" s="46"/>
    </row>
    <row r="284" spans="5:5" ht="14.25" customHeight="1" x14ac:dyDescent="0.25">
      <c r="E284" s="46"/>
    </row>
    <row r="285" spans="5:5" ht="14.25" customHeight="1" x14ac:dyDescent="0.25">
      <c r="E285" s="46"/>
    </row>
    <row r="286" spans="5:5" ht="14.25" customHeight="1" x14ac:dyDescent="0.25">
      <c r="E286" s="46"/>
    </row>
    <row r="287" spans="5:5" ht="14.25" customHeight="1" x14ac:dyDescent="0.25">
      <c r="E287" s="46"/>
    </row>
    <row r="288" spans="5:5" ht="14.25" customHeight="1" x14ac:dyDescent="0.25">
      <c r="E288" s="46"/>
    </row>
    <row r="289" spans="5:5" ht="14.25" customHeight="1" x14ac:dyDescent="0.25">
      <c r="E289" s="46"/>
    </row>
    <row r="290" spans="5:5" ht="14.25" customHeight="1" x14ac:dyDescent="0.25">
      <c r="E290" s="46"/>
    </row>
    <row r="291" spans="5:5" ht="14.25" customHeight="1" x14ac:dyDescent="0.25">
      <c r="E291" s="46"/>
    </row>
    <row r="292" spans="5:5" ht="14.25" customHeight="1" x14ac:dyDescent="0.25">
      <c r="E292" s="46"/>
    </row>
    <row r="293" spans="5:5" ht="14.25" customHeight="1" x14ac:dyDescent="0.25">
      <c r="E293" s="46"/>
    </row>
    <row r="294" spans="5:5" ht="14.25" customHeight="1" x14ac:dyDescent="0.25">
      <c r="E294" s="46"/>
    </row>
    <row r="295" spans="5:5" ht="14.25" customHeight="1" x14ac:dyDescent="0.25">
      <c r="E295" s="46"/>
    </row>
    <row r="296" spans="5:5" ht="14.25" customHeight="1" x14ac:dyDescent="0.25">
      <c r="E296" s="46"/>
    </row>
    <row r="297" spans="5:5" ht="14.25" customHeight="1" x14ac:dyDescent="0.25">
      <c r="E297" s="46"/>
    </row>
    <row r="298" spans="5:5" ht="14.25" customHeight="1" x14ac:dyDescent="0.25">
      <c r="E298" s="46"/>
    </row>
    <row r="299" spans="5:5" ht="14.25" customHeight="1" x14ac:dyDescent="0.25">
      <c r="E299" s="46"/>
    </row>
    <row r="300" spans="5:5" ht="14.25" customHeight="1" x14ac:dyDescent="0.25">
      <c r="E300" s="46"/>
    </row>
    <row r="301" spans="5:5" ht="14.25" customHeight="1" x14ac:dyDescent="0.25">
      <c r="E301" s="46"/>
    </row>
    <row r="302" spans="5:5" ht="14.25" customHeight="1" x14ac:dyDescent="0.25">
      <c r="E302" s="46"/>
    </row>
    <row r="303" spans="5:5" ht="14.25" customHeight="1" x14ac:dyDescent="0.25">
      <c r="E303" s="46"/>
    </row>
    <row r="304" spans="5:5" ht="14.25" customHeight="1" x14ac:dyDescent="0.25">
      <c r="E304" s="46"/>
    </row>
    <row r="305" spans="5:5" ht="14.25" customHeight="1" x14ac:dyDescent="0.25">
      <c r="E305" s="46"/>
    </row>
    <row r="306" spans="5:5" ht="14.25" customHeight="1" x14ac:dyDescent="0.25">
      <c r="E306" s="46"/>
    </row>
    <row r="307" spans="5:5" ht="14.25" customHeight="1" x14ac:dyDescent="0.25">
      <c r="E307" s="46"/>
    </row>
    <row r="308" spans="5:5" ht="14.25" customHeight="1" x14ac:dyDescent="0.25">
      <c r="E308" s="46"/>
    </row>
    <row r="309" spans="5:5" ht="14.25" customHeight="1" x14ac:dyDescent="0.25">
      <c r="E309" s="46"/>
    </row>
    <row r="310" spans="5:5" ht="14.25" customHeight="1" x14ac:dyDescent="0.25">
      <c r="E310" s="46"/>
    </row>
    <row r="311" spans="5:5" ht="14.25" customHeight="1" x14ac:dyDescent="0.25">
      <c r="E311" s="46"/>
    </row>
    <row r="312" spans="5:5" ht="14.25" customHeight="1" x14ac:dyDescent="0.25">
      <c r="E312" s="46"/>
    </row>
    <row r="313" spans="5:5" ht="14.25" customHeight="1" x14ac:dyDescent="0.25">
      <c r="E313" s="46"/>
    </row>
    <row r="314" spans="5:5" ht="14.25" customHeight="1" x14ac:dyDescent="0.25">
      <c r="E314" s="46"/>
    </row>
    <row r="315" spans="5:5" ht="14.25" customHeight="1" x14ac:dyDescent="0.25">
      <c r="E315" s="46"/>
    </row>
    <row r="316" spans="5:5" ht="14.25" customHeight="1" x14ac:dyDescent="0.25">
      <c r="E316" s="46"/>
    </row>
    <row r="317" spans="5:5" ht="14.25" customHeight="1" x14ac:dyDescent="0.25">
      <c r="E317" s="46"/>
    </row>
    <row r="318" spans="5:5" ht="14.25" customHeight="1" x14ac:dyDescent="0.25">
      <c r="E318" s="46"/>
    </row>
    <row r="319" spans="5:5" ht="14.25" customHeight="1" x14ac:dyDescent="0.25">
      <c r="E319" s="46"/>
    </row>
    <row r="320" spans="5:5" ht="14.25" customHeight="1" x14ac:dyDescent="0.25">
      <c r="E320" s="46"/>
    </row>
    <row r="321" spans="5:5" ht="14.25" customHeight="1" x14ac:dyDescent="0.25">
      <c r="E321" s="46"/>
    </row>
    <row r="322" spans="5:5" ht="14.25" customHeight="1" x14ac:dyDescent="0.25">
      <c r="E322" s="46"/>
    </row>
    <row r="323" spans="5:5" ht="14.25" customHeight="1" x14ac:dyDescent="0.25">
      <c r="E323" s="46"/>
    </row>
    <row r="324" spans="5:5" ht="14.25" customHeight="1" x14ac:dyDescent="0.25">
      <c r="E324" s="46"/>
    </row>
    <row r="325" spans="5:5" ht="14.25" customHeight="1" x14ac:dyDescent="0.25">
      <c r="E325" s="46"/>
    </row>
    <row r="326" spans="5:5" ht="14.25" customHeight="1" x14ac:dyDescent="0.25">
      <c r="E326" s="46"/>
    </row>
    <row r="327" spans="5:5" ht="14.25" customHeight="1" x14ac:dyDescent="0.25">
      <c r="E327" s="46"/>
    </row>
    <row r="328" spans="5:5" ht="14.25" customHeight="1" x14ac:dyDescent="0.25">
      <c r="E328" s="46"/>
    </row>
    <row r="329" spans="5:5" ht="14.25" customHeight="1" x14ac:dyDescent="0.25">
      <c r="E329" s="46"/>
    </row>
    <row r="330" spans="5:5" ht="14.25" customHeight="1" x14ac:dyDescent="0.25">
      <c r="E330" s="46"/>
    </row>
    <row r="331" spans="5:5" ht="14.25" customHeight="1" x14ac:dyDescent="0.25">
      <c r="E331" s="46"/>
    </row>
    <row r="332" spans="5:5" ht="14.25" customHeight="1" x14ac:dyDescent="0.25">
      <c r="E332" s="46"/>
    </row>
    <row r="333" spans="5:5" ht="14.25" customHeight="1" x14ac:dyDescent="0.25">
      <c r="E333" s="46"/>
    </row>
    <row r="334" spans="5:5" ht="14.25" customHeight="1" x14ac:dyDescent="0.25">
      <c r="E334" s="46"/>
    </row>
    <row r="335" spans="5:5" ht="14.25" customHeight="1" x14ac:dyDescent="0.25">
      <c r="E335" s="46"/>
    </row>
    <row r="336" spans="5:5" ht="14.25" customHeight="1" x14ac:dyDescent="0.25">
      <c r="E336" s="46"/>
    </row>
    <row r="337" spans="5:5" ht="14.25" customHeight="1" x14ac:dyDescent="0.25">
      <c r="E337" s="46"/>
    </row>
    <row r="338" spans="5:5" ht="14.25" customHeight="1" x14ac:dyDescent="0.25">
      <c r="E338" s="46"/>
    </row>
    <row r="339" spans="5:5" ht="14.25" customHeight="1" x14ac:dyDescent="0.25">
      <c r="E339" s="46"/>
    </row>
    <row r="340" spans="5:5" ht="14.25" customHeight="1" x14ac:dyDescent="0.25">
      <c r="E340" s="46"/>
    </row>
    <row r="341" spans="5:5" ht="14.25" customHeight="1" x14ac:dyDescent="0.25">
      <c r="E341" s="46"/>
    </row>
    <row r="342" spans="5:5" ht="14.25" customHeight="1" x14ac:dyDescent="0.25">
      <c r="E342" s="46"/>
    </row>
    <row r="343" spans="5:5" ht="14.25" customHeight="1" x14ac:dyDescent="0.25">
      <c r="E343" s="46"/>
    </row>
    <row r="344" spans="5:5" ht="14.25" customHeight="1" x14ac:dyDescent="0.25">
      <c r="E344" s="46"/>
    </row>
    <row r="345" spans="5:5" ht="14.25" customHeight="1" x14ac:dyDescent="0.25">
      <c r="E345" s="46"/>
    </row>
    <row r="346" spans="5:5" ht="14.25" customHeight="1" x14ac:dyDescent="0.25">
      <c r="E346" s="46"/>
    </row>
    <row r="347" spans="5:5" ht="15.75" customHeight="1" x14ac:dyDescent="0.25"/>
    <row r="348" spans="5:5" ht="15.75" customHeight="1" x14ac:dyDescent="0.25"/>
    <row r="349" spans="5:5" ht="15.75" customHeight="1" x14ac:dyDescent="0.25"/>
    <row r="350" spans="5:5" ht="15.75" customHeight="1" x14ac:dyDescent="0.25"/>
    <row r="351" spans="5:5" ht="15.75" customHeight="1" x14ac:dyDescent="0.25"/>
    <row r="352" spans="5:5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</sheetData>
  <sortState xmlns:xlrd2="http://schemas.microsoft.com/office/spreadsheetml/2017/richdata2" ref="A108:L139">
    <sortCondition ref="C108:C139"/>
  </sortState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79998168889431442"/>
  </sheetPr>
  <dimension ref="A1:AA975"/>
  <sheetViews>
    <sheetView workbookViewId="0">
      <pane ySplit="1" topLeftCell="A2" activePane="bottomLeft" state="frozen"/>
      <selection pane="bottomLeft" activeCell="B30" sqref="B30"/>
    </sheetView>
  </sheetViews>
  <sheetFormatPr defaultColWidth="14.42578125" defaultRowHeight="15" customHeight="1" x14ac:dyDescent="0.25"/>
  <cols>
    <col min="1" max="1" width="19.42578125" customWidth="1"/>
    <col min="2" max="2" width="8.425781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7" width="8.42578125" customWidth="1"/>
  </cols>
  <sheetData>
    <row r="1" spans="1:27" ht="14.25" customHeight="1" x14ac:dyDescent="0.35">
      <c r="A1" s="89" t="s">
        <v>851</v>
      </c>
      <c r="B1" s="89" t="s">
        <v>810</v>
      </c>
      <c r="C1" s="89" t="s">
        <v>811</v>
      </c>
      <c r="D1" s="89" t="s">
        <v>812</v>
      </c>
      <c r="E1" s="89" t="s">
        <v>813</v>
      </c>
      <c r="F1" s="89" t="s">
        <v>1</v>
      </c>
      <c r="G1" s="89" t="s">
        <v>3</v>
      </c>
      <c r="H1" s="89" t="s">
        <v>814</v>
      </c>
      <c r="I1" s="89" t="s">
        <v>2</v>
      </c>
      <c r="J1" s="89" t="s">
        <v>5</v>
      </c>
      <c r="K1" s="89" t="s">
        <v>815</v>
      </c>
      <c r="L1" s="89" t="s">
        <v>816</v>
      </c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</row>
    <row r="2" spans="1:27" ht="14.25" customHeight="1" x14ac:dyDescent="0.35">
      <c r="A2" s="79" t="s">
        <v>852</v>
      </c>
      <c r="B2" s="54">
        <v>1</v>
      </c>
      <c r="C2" s="54" t="s">
        <v>1186</v>
      </c>
      <c r="D2" s="76"/>
      <c r="E2" s="54">
        <v>625</v>
      </c>
      <c r="F2" s="13" t="str">
        <f>+VLOOKUP(E2,Participants!$A$1:$F$798,2,FALSE)</f>
        <v>Isaac Vangura</v>
      </c>
      <c r="G2" s="13" t="str">
        <f>+VLOOKUP(E2,Participants!$A$1:$F$798,4,FALSE)</f>
        <v>BFS</v>
      </c>
      <c r="H2" s="13" t="str">
        <f>+VLOOKUP(E2,Participants!$A$1:$F$798,5,FALSE)</f>
        <v>Male</v>
      </c>
      <c r="I2" s="13">
        <f>+VLOOKUP(E2,Participants!$A$1:$F$798,3,FALSE)</f>
        <v>6</v>
      </c>
      <c r="J2" s="13" t="str">
        <f>+VLOOKUP(E2,Participants!$A$1:$G$798,7,FALSE)</f>
        <v>JV BOYS</v>
      </c>
      <c r="K2" s="13">
        <v>1</v>
      </c>
      <c r="L2" s="13">
        <v>10</v>
      </c>
    </row>
    <row r="3" spans="1:27" ht="14.25" customHeight="1" x14ac:dyDescent="0.35">
      <c r="A3" s="79" t="s">
        <v>852</v>
      </c>
      <c r="B3" s="54">
        <v>1</v>
      </c>
      <c r="C3" s="54" t="s">
        <v>1190</v>
      </c>
      <c r="D3" s="76"/>
      <c r="E3" s="54">
        <v>610</v>
      </c>
      <c r="F3" s="13" t="str">
        <f>+VLOOKUP(E3,Participants!$A$1:$F$798,2,FALSE)</f>
        <v>Jacob Feigel</v>
      </c>
      <c r="G3" s="13" t="str">
        <f>+VLOOKUP(E3,Participants!$A$1:$F$798,4,FALSE)</f>
        <v>BFS</v>
      </c>
      <c r="H3" s="13" t="str">
        <f>+VLOOKUP(E3,Participants!$A$1:$F$798,5,FALSE)</f>
        <v>Male</v>
      </c>
      <c r="I3" s="13">
        <f>+VLOOKUP(E3,Participants!$A$1:$F$798,3,FALSE)</f>
        <v>5</v>
      </c>
      <c r="J3" s="13" t="str">
        <f>+VLOOKUP(E3,Participants!$A$1:$G$798,7,FALSE)</f>
        <v>JV BOYS</v>
      </c>
      <c r="K3" s="13">
        <f>K2+1</f>
        <v>2</v>
      </c>
      <c r="L3" s="13">
        <v>8</v>
      </c>
    </row>
    <row r="4" spans="1:27" ht="14.25" customHeight="1" x14ac:dyDescent="0.35">
      <c r="A4" s="79" t="s">
        <v>852</v>
      </c>
      <c r="B4" s="54">
        <v>1</v>
      </c>
      <c r="C4" s="54" t="s">
        <v>1191</v>
      </c>
      <c r="D4" s="76"/>
      <c r="E4" s="54">
        <v>1585</v>
      </c>
      <c r="F4" s="13" t="str">
        <f>+VLOOKUP(E4,Participants!$A$1:$F$798,2,FALSE)</f>
        <v>Raylan Senft</v>
      </c>
      <c r="G4" s="13" t="str">
        <f>+VLOOKUP(E4,Participants!$A$1:$F$798,4,FALSE)</f>
        <v>BCS</v>
      </c>
      <c r="H4" s="13" t="str">
        <f>+VLOOKUP(E4,Participants!$A$1:$F$798,5,FALSE)</f>
        <v>Male</v>
      </c>
      <c r="I4" s="13">
        <f>+VLOOKUP(E4,Participants!$A$1:$F$798,3,FALSE)</f>
        <v>5</v>
      </c>
      <c r="J4" s="13" t="str">
        <f>+VLOOKUP(E4,Participants!$A$1:$G$798,7,FALSE)</f>
        <v>JV Boys</v>
      </c>
      <c r="K4" s="13">
        <f t="shared" ref="K4:K6" si="0">K3+1</f>
        <v>3</v>
      </c>
      <c r="L4" s="13">
        <v>6</v>
      </c>
    </row>
    <row r="5" spans="1:27" ht="14.25" customHeight="1" x14ac:dyDescent="0.35">
      <c r="A5" s="79" t="s">
        <v>852</v>
      </c>
      <c r="B5" s="54">
        <v>1</v>
      </c>
      <c r="C5" s="54" t="s">
        <v>1199</v>
      </c>
      <c r="D5" s="76"/>
      <c r="E5" s="54">
        <v>1436</v>
      </c>
      <c r="F5" s="13" t="str">
        <f>+VLOOKUP(E5,Participants!$A$1:$F$798,2,FALSE)</f>
        <v>Lucas Porter</v>
      </c>
      <c r="G5" s="13" t="str">
        <f>+VLOOKUP(E5,Participants!$A$1:$F$798,4,FALSE)</f>
        <v>GRE</v>
      </c>
      <c r="H5" s="13" t="str">
        <f>+VLOOKUP(E5,Participants!$A$1:$F$798,5,FALSE)</f>
        <v>Male</v>
      </c>
      <c r="I5" s="13">
        <f>+VLOOKUP(E5,Participants!$A$1:$F$798,3,FALSE)</f>
        <v>5</v>
      </c>
      <c r="J5" s="13" t="str">
        <f>+VLOOKUP(E5,Participants!$A$1:$G$798,7,FALSE)</f>
        <v>JV Boys</v>
      </c>
      <c r="K5" s="13">
        <f t="shared" si="0"/>
        <v>4</v>
      </c>
      <c r="L5" s="13">
        <v>5</v>
      </c>
    </row>
    <row r="6" spans="1:27" ht="14.25" customHeight="1" x14ac:dyDescent="0.35">
      <c r="A6" s="79" t="s">
        <v>852</v>
      </c>
      <c r="B6" s="54">
        <v>1</v>
      </c>
      <c r="C6" s="54" t="s">
        <v>1202</v>
      </c>
      <c r="D6" s="76"/>
      <c r="E6" s="54">
        <v>1438</v>
      </c>
      <c r="F6" s="13" t="str">
        <f>+VLOOKUP(E6,Participants!$A$1:$F$798,2,FALSE)</f>
        <v>Dylan Sparacino</v>
      </c>
      <c r="G6" s="13" t="str">
        <f>+VLOOKUP(E6,Participants!$A$1:$F$798,4,FALSE)</f>
        <v>GRE</v>
      </c>
      <c r="H6" s="13" t="str">
        <f>+VLOOKUP(E6,Participants!$A$1:$F$798,5,FALSE)</f>
        <v>Male</v>
      </c>
      <c r="I6" s="13">
        <f>+VLOOKUP(E6,Participants!$A$1:$F$798,3,FALSE)</f>
        <v>6</v>
      </c>
      <c r="J6" s="13" t="str">
        <f>+VLOOKUP(E6,Participants!$A$1:$G$798,7,FALSE)</f>
        <v>JV Boys</v>
      </c>
      <c r="K6" s="13">
        <f t="shared" si="0"/>
        <v>5</v>
      </c>
      <c r="L6" s="13">
        <v>4</v>
      </c>
    </row>
    <row r="7" spans="1:27" ht="14.25" customHeight="1" x14ac:dyDescent="0.35">
      <c r="A7" s="79"/>
      <c r="B7" s="54"/>
      <c r="C7" s="54"/>
      <c r="D7" s="76"/>
      <c r="E7" s="54"/>
      <c r="F7" s="13"/>
      <c r="G7" s="13"/>
      <c r="H7" s="13"/>
      <c r="I7" s="13"/>
      <c r="J7" s="13"/>
      <c r="K7" s="13"/>
      <c r="L7" s="13"/>
    </row>
    <row r="8" spans="1:27" ht="14.45" customHeight="1" x14ac:dyDescent="0.35">
      <c r="A8" s="79" t="s">
        <v>852</v>
      </c>
      <c r="B8" s="54">
        <v>1</v>
      </c>
      <c r="C8" s="54" t="s">
        <v>1184</v>
      </c>
      <c r="D8" s="76"/>
      <c r="E8" s="54">
        <v>609</v>
      </c>
      <c r="F8" s="13" t="str">
        <f>+VLOOKUP(E8,Participants!$A$1:$F$798,2,FALSE)</f>
        <v>Ella Schweikert</v>
      </c>
      <c r="G8" s="13" t="str">
        <f>+VLOOKUP(E8,Participants!$A$1:$F$798,4,FALSE)</f>
        <v>BFS</v>
      </c>
      <c r="H8" s="13" t="str">
        <f>+VLOOKUP(E8,Participants!$A$1:$F$798,5,FALSE)</f>
        <v>Female</v>
      </c>
      <c r="I8" s="13">
        <f>+VLOOKUP(E8,Participants!$A$1:$F$798,3,FALSE)</f>
        <v>6</v>
      </c>
      <c r="J8" s="13" t="str">
        <f>+VLOOKUP(E8,Participants!$A$1:$G$798,7,FALSE)</f>
        <v>JV GIRLS</v>
      </c>
      <c r="K8" s="13">
        <v>1</v>
      </c>
      <c r="L8" s="13">
        <v>10</v>
      </c>
    </row>
    <row r="9" spans="1:27" ht="14.25" customHeight="1" x14ac:dyDescent="0.35">
      <c r="A9" s="79" t="s">
        <v>852</v>
      </c>
      <c r="B9" s="54">
        <v>1</v>
      </c>
      <c r="C9" s="54" t="s">
        <v>1193</v>
      </c>
      <c r="D9" s="76"/>
      <c r="E9" s="54">
        <v>166</v>
      </c>
      <c r="F9" s="13" t="str">
        <f>+VLOOKUP(E9,Participants!$A$1:$F$798,2,FALSE)</f>
        <v>Ellie Green</v>
      </c>
      <c r="G9" s="13" t="str">
        <f>+VLOOKUP(E9,Participants!$A$1:$F$798,4,FALSE)</f>
        <v>NCA</v>
      </c>
      <c r="H9" s="13" t="str">
        <f>+VLOOKUP(E9,Participants!$A$1:$F$798,5,FALSE)</f>
        <v>Female</v>
      </c>
      <c r="I9" s="13">
        <f>+VLOOKUP(E9,Participants!$A$1:$F$798,3,FALSE)</f>
        <v>6</v>
      </c>
      <c r="J9" s="13" t="str">
        <f>+VLOOKUP(E9,Participants!$A$1:$G$798,7,FALSE)</f>
        <v>JV Girls</v>
      </c>
      <c r="K9" s="13">
        <f>K8+1</f>
        <v>2</v>
      </c>
      <c r="L9" s="13">
        <v>8</v>
      </c>
    </row>
    <row r="10" spans="1:27" ht="14.25" customHeight="1" x14ac:dyDescent="0.35">
      <c r="A10" s="79" t="s">
        <v>852</v>
      </c>
      <c r="B10" s="54">
        <v>1</v>
      </c>
      <c r="C10" s="54" t="s">
        <v>1196</v>
      </c>
      <c r="D10" s="76"/>
      <c r="E10" s="54">
        <v>608</v>
      </c>
      <c r="F10" s="13" t="str">
        <f>+VLOOKUP(E10,Participants!$A$1:$F$798,2,FALSE)</f>
        <v>Lexie Miller</v>
      </c>
      <c r="G10" s="13" t="str">
        <f>+VLOOKUP(E10,Participants!$A$1:$F$798,4,FALSE)</f>
        <v>BFS</v>
      </c>
      <c r="H10" s="13" t="str">
        <f>+VLOOKUP(E10,Participants!$A$1:$F$798,5,FALSE)</f>
        <v>Female</v>
      </c>
      <c r="I10" s="13">
        <f>+VLOOKUP(E10,Participants!$A$1:$F$798,3,FALSE)</f>
        <v>6</v>
      </c>
      <c r="J10" s="13" t="str">
        <f>+VLOOKUP(E10,Participants!$A$1:$G$798,7,FALSE)</f>
        <v>JV GIRLS</v>
      </c>
      <c r="K10" s="13">
        <f t="shared" ref="K10:K13" si="1">K9+1</f>
        <v>3</v>
      </c>
      <c r="L10" s="13">
        <v>6</v>
      </c>
    </row>
    <row r="11" spans="1:27" ht="14.25" customHeight="1" x14ac:dyDescent="0.35">
      <c r="A11" s="79" t="s">
        <v>852</v>
      </c>
      <c r="B11" s="54">
        <v>1</v>
      </c>
      <c r="C11" s="54" t="s">
        <v>1197</v>
      </c>
      <c r="D11" s="76"/>
      <c r="E11" s="54">
        <v>1010</v>
      </c>
      <c r="F11" s="13" t="str">
        <f>+VLOOKUP(E11,Participants!$A$1:$F$798,2,FALSE)</f>
        <v>Ella Nordin</v>
      </c>
      <c r="G11" s="13" t="str">
        <f>+VLOOKUP(E11,Participants!$A$1:$F$798,4,FALSE)</f>
        <v>HCA</v>
      </c>
      <c r="H11" s="13" t="str">
        <f>+VLOOKUP(E11,Participants!$A$1:$F$798,5,FALSE)</f>
        <v>Female</v>
      </c>
      <c r="I11" s="13">
        <f>+VLOOKUP(E11,Participants!$A$1:$F$798,3,FALSE)</f>
        <v>6</v>
      </c>
      <c r="J11" s="13" t="str">
        <f>+VLOOKUP(E11,Participants!$A$1:$G$798,7,FALSE)</f>
        <v>JV Girls</v>
      </c>
      <c r="K11" s="13">
        <f t="shared" si="1"/>
        <v>4</v>
      </c>
      <c r="L11" s="13">
        <v>5</v>
      </c>
    </row>
    <row r="12" spans="1:27" ht="14.25" customHeight="1" x14ac:dyDescent="0.35">
      <c r="A12" s="79" t="s">
        <v>852</v>
      </c>
      <c r="B12" s="54">
        <v>1</v>
      </c>
      <c r="C12" s="54" t="s">
        <v>1200</v>
      </c>
      <c r="D12" s="76"/>
      <c r="E12" s="54">
        <v>606</v>
      </c>
      <c r="F12" s="13" t="str">
        <f>+VLOOKUP(E12,Participants!$A$1:$F$798,2,FALSE)</f>
        <v>Kaitlyn Lindenfelser</v>
      </c>
      <c r="G12" s="13" t="str">
        <f>+VLOOKUP(E12,Participants!$A$1:$F$798,4,FALSE)</f>
        <v>BFS</v>
      </c>
      <c r="H12" s="13" t="str">
        <f>+VLOOKUP(E12,Participants!$A$1:$F$798,5,FALSE)</f>
        <v>Female</v>
      </c>
      <c r="I12" s="13">
        <f>+VLOOKUP(E12,Participants!$A$1:$F$798,3,FALSE)</f>
        <v>6</v>
      </c>
      <c r="J12" s="13" t="str">
        <f>+VLOOKUP(E12,Participants!$A$1:$G$798,7,FALSE)</f>
        <v>JV GIRLS</v>
      </c>
      <c r="K12" s="13">
        <f t="shared" si="1"/>
        <v>5</v>
      </c>
      <c r="L12" s="13">
        <v>4</v>
      </c>
    </row>
    <row r="13" spans="1:27" ht="14.25" customHeight="1" x14ac:dyDescent="0.35">
      <c r="A13" s="79" t="s">
        <v>852</v>
      </c>
      <c r="B13" s="54">
        <v>1</v>
      </c>
      <c r="C13" s="54" t="s">
        <v>1201</v>
      </c>
      <c r="D13" s="76"/>
      <c r="E13" s="54">
        <v>607</v>
      </c>
      <c r="F13" s="13" t="str">
        <f>+VLOOKUP(E13,Participants!$A$1:$F$798,2,FALSE)</f>
        <v>Jocelyn Miller</v>
      </c>
      <c r="G13" s="13" t="str">
        <f>+VLOOKUP(E13,Participants!$A$1:$F$798,4,FALSE)</f>
        <v>BFS</v>
      </c>
      <c r="H13" s="13" t="str">
        <f>+VLOOKUP(E13,Participants!$A$1:$F$798,5,FALSE)</f>
        <v>Female</v>
      </c>
      <c r="I13" s="13">
        <f>+VLOOKUP(E13,Participants!$A$1:$F$798,3,FALSE)</f>
        <v>6</v>
      </c>
      <c r="J13" s="13" t="str">
        <f>+VLOOKUP(E13,Participants!$A$1:$G$798,7,FALSE)</f>
        <v>JV GIRLS</v>
      </c>
      <c r="K13" s="13">
        <f t="shared" si="1"/>
        <v>6</v>
      </c>
      <c r="L13" s="13">
        <v>3</v>
      </c>
    </row>
    <row r="14" spans="1:27" ht="14.25" customHeight="1" x14ac:dyDescent="0.35">
      <c r="A14" s="79"/>
      <c r="B14" s="54"/>
      <c r="C14" s="54"/>
      <c r="D14" s="76"/>
      <c r="E14" s="54"/>
      <c r="F14" s="13"/>
      <c r="G14" s="13"/>
      <c r="H14" s="13"/>
      <c r="I14" s="13"/>
      <c r="J14" s="13"/>
      <c r="K14" s="13"/>
      <c r="L14" s="13"/>
    </row>
    <row r="15" spans="1:27" ht="14.25" customHeight="1" x14ac:dyDescent="0.35">
      <c r="A15" s="79" t="s">
        <v>852</v>
      </c>
      <c r="B15" s="54">
        <v>1</v>
      </c>
      <c r="C15" s="54" t="s">
        <v>1182</v>
      </c>
      <c r="D15" s="76"/>
      <c r="E15" s="54">
        <v>1135</v>
      </c>
      <c r="F15" s="13" t="str">
        <f>+VLOOKUP(E15,Participants!$A$1:$F$798,2,FALSE)</f>
        <v>Jack Steineman</v>
      </c>
      <c r="G15" s="13" t="str">
        <f>+VLOOKUP(E15,Participants!$A$1:$F$798,4,FALSE)</f>
        <v>KIL</v>
      </c>
      <c r="H15" s="13" t="str">
        <f>+VLOOKUP(E15,Participants!$A$1:$F$798,5,FALSE)</f>
        <v>Male</v>
      </c>
      <c r="I15" s="13">
        <f>+VLOOKUP(E15,Participants!$A$1:$F$798,3,FALSE)</f>
        <v>8</v>
      </c>
      <c r="J15" s="13" t="str">
        <f>+VLOOKUP(E15,Participants!$A$1:$G$798,7,FALSE)</f>
        <v>VARSITY Boys</v>
      </c>
      <c r="K15" s="13">
        <v>1</v>
      </c>
      <c r="L15" s="13">
        <v>10</v>
      </c>
    </row>
    <row r="16" spans="1:27" ht="14.25" customHeight="1" x14ac:dyDescent="0.35">
      <c r="A16" s="79" t="s">
        <v>852</v>
      </c>
      <c r="B16" s="54">
        <v>1</v>
      </c>
      <c r="C16" s="54" t="s">
        <v>1183</v>
      </c>
      <c r="D16" s="76"/>
      <c r="E16" s="54">
        <v>665</v>
      </c>
      <c r="F16" s="13" t="str">
        <f>+VLOOKUP(E16,Participants!$A$1:$F$798,2,FALSE)</f>
        <v>Jack Davison</v>
      </c>
      <c r="G16" s="13" t="str">
        <f>+VLOOKUP(E16,Participants!$A$1:$F$798,4,FALSE)</f>
        <v>BFS</v>
      </c>
      <c r="H16" s="13" t="str">
        <f>+VLOOKUP(E16,Participants!$A$1:$F$798,5,FALSE)</f>
        <v>Male</v>
      </c>
      <c r="I16" s="13">
        <f>+VLOOKUP(E16,Participants!$A$1:$F$798,3,FALSE)</f>
        <v>8</v>
      </c>
      <c r="J16" s="13" t="str">
        <f>+VLOOKUP(E16,Participants!$A$1:$G$798,7,FALSE)</f>
        <v>VARSITY Boys</v>
      </c>
      <c r="K16" s="13">
        <v>2</v>
      </c>
      <c r="L16" s="13">
        <v>8</v>
      </c>
    </row>
    <row r="17" spans="1:26" ht="14.25" customHeight="1" x14ac:dyDescent="0.35">
      <c r="A17" s="79" t="s">
        <v>852</v>
      </c>
      <c r="B17" s="54">
        <v>1</v>
      </c>
      <c r="C17" s="54" t="s">
        <v>1185</v>
      </c>
      <c r="D17" s="76"/>
      <c r="E17" s="54">
        <v>1448</v>
      </c>
      <c r="F17" s="13" t="str">
        <f>+VLOOKUP(E17,Participants!$A$1:$F$798,2,FALSE)</f>
        <v>Andrew Deem</v>
      </c>
      <c r="G17" s="13" t="str">
        <f>+VLOOKUP(E17,Participants!$A$1:$F$798,4,FALSE)</f>
        <v>GRE</v>
      </c>
      <c r="H17" s="13" t="str">
        <f>+VLOOKUP(E17,Participants!$A$1:$F$798,5,FALSE)</f>
        <v>Male</v>
      </c>
      <c r="I17" s="13">
        <f>+VLOOKUP(E17,Participants!$A$1:$F$798,3,FALSE)</f>
        <v>7</v>
      </c>
      <c r="J17" s="13" t="str">
        <f>+VLOOKUP(E17,Participants!$A$1:$G$798,7,FALSE)</f>
        <v>VARSITY Boys</v>
      </c>
      <c r="K17" s="13">
        <v>3</v>
      </c>
      <c r="L17" s="13">
        <v>6</v>
      </c>
    </row>
    <row r="18" spans="1:26" ht="14.25" customHeight="1" x14ac:dyDescent="0.35">
      <c r="A18" s="79" t="s">
        <v>852</v>
      </c>
      <c r="B18" s="54">
        <v>1</v>
      </c>
      <c r="C18" s="54" t="s">
        <v>1187</v>
      </c>
      <c r="D18" s="76"/>
      <c r="E18" s="54">
        <v>1125</v>
      </c>
      <c r="F18" s="13" t="str">
        <f>+VLOOKUP(E18,Participants!$A$1:$F$798,2,FALSE)</f>
        <v>Gavin Bartus</v>
      </c>
      <c r="G18" s="13" t="str">
        <f>+VLOOKUP(E18,Participants!$A$1:$F$798,4,FALSE)</f>
        <v>KIL</v>
      </c>
      <c r="H18" s="13" t="str">
        <f>+VLOOKUP(E18,Participants!$A$1:$F$798,5,FALSE)</f>
        <v>Male</v>
      </c>
      <c r="I18" s="13">
        <f>+VLOOKUP(E18,Participants!$A$1:$F$798,3,FALSE)</f>
        <v>8</v>
      </c>
      <c r="J18" s="13" t="str">
        <f>+VLOOKUP(E18,Participants!$A$1:$G$798,7,FALSE)</f>
        <v>VARSITY Boys</v>
      </c>
      <c r="K18" s="13">
        <v>4</v>
      </c>
      <c r="L18" s="13">
        <v>5</v>
      </c>
    </row>
    <row r="19" spans="1:26" ht="14.25" customHeight="1" x14ac:dyDescent="0.35">
      <c r="A19" s="79" t="s">
        <v>852</v>
      </c>
      <c r="B19" s="54">
        <v>1</v>
      </c>
      <c r="C19" s="54" t="s">
        <v>1188</v>
      </c>
      <c r="D19" s="76"/>
      <c r="E19" s="54">
        <v>1123</v>
      </c>
      <c r="F19" s="13" t="str">
        <f>+VLOOKUP(E19,Participants!$A$1:$F$798,2,FALSE)</f>
        <v>Jacob Acocks-Mejia</v>
      </c>
      <c r="G19" s="13" t="str">
        <f>+VLOOKUP(E19,Participants!$A$1:$F$798,4,FALSE)</f>
        <v>KIL</v>
      </c>
      <c r="H19" s="13" t="str">
        <f>+VLOOKUP(E19,Participants!$A$1:$F$798,5,FALSE)</f>
        <v>Male</v>
      </c>
      <c r="I19" s="13">
        <f>+VLOOKUP(E19,Participants!$A$1:$F$798,3,FALSE)</f>
        <v>8</v>
      </c>
      <c r="J19" s="13" t="str">
        <f>+VLOOKUP(E19,Participants!$A$1:$G$798,7,FALSE)</f>
        <v>VARSITY Boys</v>
      </c>
      <c r="K19" s="13">
        <v>5</v>
      </c>
      <c r="L19" s="13">
        <v>4</v>
      </c>
    </row>
    <row r="20" spans="1:26" ht="14.25" customHeight="1" x14ac:dyDescent="0.35">
      <c r="A20" s="79" t="s">
        <v>852</v>
      </c>
      <c r="B20" s="54">
        <v>1</v>
      </c>
      <c r="C20" s="54" t="s">
        <v>1195</v>
      </c>
      <c r="D20" s="76"/>
      <c r="E20" s="54">
        <v>725</v>
      </c>
      <c r="F20" s="13" t="str">
        <f>+VLOOKUP(E20,Participants!$A$1:$F$798,2,FALSE)</f>
        <v>Dylan Ford</v>
      </c>
      <c r="G20" s="13" t="str">
        <f>+VLOOKUP(E20,Participants!$A$1:$F$798,4,FALSE)</f>
        <v>GAA</v>
      </c>
      <c r="H20" s="13" t="str">
        <f>+VLOOKUP(E20,Participants!$A$1:$F$798,5,FALSE)</f>
        <v>Male</v>
      </c>
      <c r="I20" s="13">
        <f>+VLOOKUP(E20,Participants!$A$1:$F$798,3,FALSE)</f>
        <v>7</v>
      </c>
      <c r="J20" s="13" t="str">
        <f>+VLOOKUP(E20,Participants!$A$1:$G$798,7,FALSE)</f>
        <v>VARSITY Boys</v>
      </c>
      <c r="K20" s="13">
        <v>6</v>
      </c>
      <c r="L20" s="13">
        <v>3</v>
      </c>
    </row>
    <row r="21" spans="1:26" ht="14.25" customHeight="1" x14ac:dyDescent="0.35">
      <c r="A21" s="79"/>
      <c r="B21" s="54"/>
      <c r="C21" s="54"/>
      <c r="D21" s="76"/>
      <c r="E21" s="54"/>
      <c r="F21" s="13"/>
      <c r="G21" s="13"/>
      <c r="H21" s="13"/>
      <c r="I21" s="13"/>
      <c r="J21" s="13"/>
      <c r="K21" s="13"/>
      <c r="L21" s="13"/>
    </row>
    <row r="22" spans="1:26" ht="14.25" customHeight="1" x14ac:dyDescent="0.35">
      <c r="A22" s="79" t="s">
        <v>852</v>
      </c>
      <c r="B22" s="54">
        <v>1</v>
      </c>
      <c r="C22" s="54" t="s">
        <v>1189</v>
      </c>
      <c r="D22" s="76"/>
      <c r="E22" s="54">
        <v>1120</v>
      </c>
      <c r="F22" s="13" t="str">
        <f>+VLOOKUP(E22,Participants!$A$1:$F$798,2,FALSE)</f>
        <v>Kendall Stewart</v>
      </c>
      <c r="G22" s="13" t="str">
        <f>+VLOOKUP(E22,Participants!$A$1:$F$798,4,FALSE)</f>
        <v>KIL</v>
      </c>
      <c r="H22" s="13" t="str">
        <f>+VLOOKUP(E22,Participants!$A$1:$F$798,5,FALSE)</f>
        <v>Female</v>
      </c>
      <c r="I22" s="13">
        <f>+VLOOKUP(E22,Participants!$A$1:$F$798,3,FALSE)</f>
        <v>8</v>
      </c>
      <c r="J22" s="13" t="str">
        <f>+VLOOKUP(E22,Participants!$A$1:$G$798,7,FALSE)</f>
        <v>Varsity Girls</v>
      </c>
      <c r="K22" s="13">
        <v>1</v>
      </c>
      <c r="L22" s="13">
        <v>10</v>
      </c>
    </row>
    <row r="23" spans="1:26" ht="14.25" customHeight="1" x14ac:dyDescent="0.35">
      <c r="A23" s="79" t="s">
        <v>852</v>
      </c>
      <c r="B23" s="54">
        <v>1</v>
      </c>
      <c r="C23" s="54" t="s">
        <v>1192</v>
      </c>
      <c r="D23" s="76"/>
      <c r="E23" s="54">
        <v>1115</v>
      </c>
      <c r="F23" s="13" t="str">
        <f>+VLOOKUP(E23,Participants!$A$1:$F$798,2,FALSE)</f>
        <v>Anna Morris</v>
      </c>
      <c r="G23" s="13" t="str">
        <f>+VLOOKUP(E23,Participants!$A$1:$F$798,4,FALSE)</f>
        <v>KIL</v>
      </c>
      <c r="H23" s="13" t="str">
        <f>+VLOOKUP(E23,Participants!$A$1:$F$798,5,FALSE)</f>
        <v>Female</v>
      </c>
      <c r="I23" s="13">
        <f>+VLOOKUP(E23,Participants!$A$1:$F$798,3,FALSE)</f>
        <v>8</v>
      </c>
      <c r="J23" s="13" t="str">
        <f>+VLOOKUP(E23,Participants!$A$1:$G$798,7,FALSE)</f>
        <v>Varsity Girls</v>
      </c>
      <c r="K23" s="13">
        <v>2</v>
      </c>
      <c r="L23" s="13">
        <v>8</v>
      </c>
    </row>
    <row r="24" spans="1:26" ht="14.25" customHeight="1" x14ac:dyDescent="0.35">
      <c r="A24" s="79" t="s">
        <v>852</v>
      </c>
      <c r="B24" s="54">
        <v>1</v>
      </c>
      <c r="C24" s="54" t="s">
        <v>1194</v>
      </c>
      <c r="D24" s="76"/>
      <c r="E24" s="54">
        <v>652</v>
      </c>
      <c r="F24" s="13" t="str">
        <f>+VLOOKUP(E24,Participants!$A$1:$F$798,2,FALSE)</f>
        <v>Annie Puhalla</v>
      </c>
      <c r="G24" s="13" t="str">
        <f>+VLOOKUP(E24,Participants!$A$1:$F$798,4,FALSE)</f>
        <v>BFS</v>
      </c>
      <c r="H24" s="13" t="str">
        <f>+VLOOKUP(E24,Participants!$A$1:$F$798,5,FALSE)</f>
        <v>Female</v>
      </c>
      <c r="I24" s="13">
        <f>+VLOOKUP(E24,Participants!$A$1:$F$798,3,FALSE)</f>
        <v>8</v>
      </c>
      <c r="J24" s="13" t="str">
        <f>+VLOOKUP(E24,Participants!$A$1:$G$798,7,FALSE)</f>
        <v>VARSITY GIRLS</v>
      </c>
      <c r="K24" s="13">
        <v>3</v>
      </c>
      <c r="L24" s="13">
        <v>6</v>
      </c>
    </row>
    <row r="25" spans="1:26" ht="14.25" customHeight="1" x14ac:dyDescent="0.35">
      <c r="A25" s="79" t="s">
        <v>852</v>
      </c>
      <c r="B25" s="54">
        <v>1</v>
      </c>
      <c r="C25" s="54" t="s">
        <v>1198</v>
      </c>
      <c r="D25" s="76"/>
      <c r="E25" s="54">
        <v>1116</v>
      </c>
      <c r="F25" s="13" t="str">
        <f>+VLOOKUP(E25,Participants!$A$1:$F$798,2,FALSE)</f>
        <v>Mia O'Donnell</v>
      </c>
      <c r="G25" s="13" t="str">
        <f>+VLOOKUP(E25,Participants!$A$1:$F$798,4,FALSE)</f>
        <v>KIL</v>
      </c>
      <c r="H25" s="13" t="str">
        <f>+VLOOKUP(E25,Participants!$A$1:$F$798,5,FALSE)</f>
        <v>Female</v>
      </c>
      <c r="I25" s="13">
        <f>+VLOOKUP(E25,Participants!$A$1:$F$798,3,FALSE)</f>
        <v>8</v>
      </c>
      <c r="J25" s="13" t="str">
        <f>+VLOOKUP(E25,Participants!$A$1:$G$798,7,FALSE)</f>
        <v>Varsity Girls</v>
      </c>
      <c r="K25" s="13">
        <v>4</v>
      </c>
      <c r="L25" s="13">
        <v>5</v>
      </c>
    </row>
    <row r="26" spans="1:26" ht="14.25" customHeight="1" x14ac:dyDescent="0.25">
      <c r="B26" s="84"/>
      <c r="E26" s="58"/>
    </row>
    <row r="27" spans="1:26" ht="14.25" customHeight="1" x14ac:dyDescent="0.25">
      <c r="B27" s="84"/>
      <c r="E27" s="58"/>
    </row>
    <row r="28" spans="1:26" ht="14.25" customHeight="1" x14ac:dyDescent="0.25">
      <c r="B28" s="84"/>
      <c r="E28" s="58"/>
    </row>
    <row r="29" spans="1:26" ht="14.25" customHeight="1" x14ac:dyDescent="0.25">
      <c r="B29" s="84"/>
      <c r="E29" s="58"/>
    </row>
    <row r="30" spans="1:26" ht="14.25" customHeight="1" x14ac:dyDescent="0.25">
      <c r="B30" s="84"/>
      <c r="E30" s="58"/>
    </row>
    <row r="31" spans="1:26" ht="14.25" customHeight="1" x14ac:dyDescent="0.25">
      <c r="B31" s="59" t="s">
        <v>8</v>
      </c>
      <c r="C31" s="59" t="s">
        <v>15</v>
      </c>
      <c r="D31" s="59" t="s">
        <v>18</v>
      </c>
      <c r="E31" s="59" t="s">
        <v>21</v>
      </c>
      <c r="F31" s="59" t="s">
        <v>24</v>
      </c>
      <c r="G31" s="59" t="s">
        <v>27</v>
      </c>
      <c r="H31" s="59" t="s">
        <v>30</v>
      </c>
      <c r="I31" s="59" t="s">
        <v>33</v>
      </c>
      <c r="J31" s="59" t="s">
        <v>36</v>
      </c>
      <c r="K31" s="59" t="s">
        <v>39</v>
      </c>
      <c r="L31" s="59" t="s">
        <v>42</v>
      </c>
      <c r="M31" s="59" t="s">
        <v>45</v>
      </c>
      <c r="N31" s="59" t="s">
        <v>48</v>
      </c>
      <c r="O31" s="59" t="s">
        <v>53</v>
      </c>
      <c r="P31" s="59" t="s">
        <v>56</v>
      </c>
      <c r="Q31" s="59" t="s">
        <v>59</v>
      </c>
      <c r="R31" s="59" t="s">
        <v>62</v>
      </c>
      <c r="S31" s="59" t="s">
        <v>65</v>
      </c>
      <c r="T31" s="59" t="s">
        <v>10</v>
      </c>
      <c r="U31" s="59" t="s">
        <v>70</v>
      </c>
      <c r="V31" s="59" t="s">
        <v>73</v>
      </c>
      <c r="W31" s="59" t="s">
        <v>76</v>
      </c>
      <c r="X31" s="59" t="s">
        <v>79</v>
      </c>
      <c r="Y31" s="59" t="s">
        <v>817</v>
      </c>
      <c r="Z31" s="60" t="s">
        <v>818</v>
      </c>
    </row>
    <row r="32" spans="1:26" ht="14.25" customHeight="1" x14ac:dyDescent="0.25">
      <c r="A32" s="7" t="s">
        <v>190</v>
      </c>
      <c r="B32" s="7">
        <f t="shared" ref="B32:K35" si="2">+SUMIFS($L$2:$L$25,$J$2:$J$25,$A32,$G$2:$G$25,B$31)</f>
        <v>0</v>
      </c>
      <c r="C32" s="7">
        <f t="shared" si="2"/>
        <v>0</v>
      </c>
      <c r="D32" s="7">
        <f t="shared" si="2"/>
        <v>0</v>
      </c>
      <c r="E32" s="7">
        <f t="shared" si="2"/>
        <v>0</v>
      </c>
      <c r="F32" s="7">
        <f t="shared" si="2"/>
        <v>23</v>
      </c>
      <c r="G32" s="7">
        <f t="shared" si="2"/>
        <v>0</v>
      </c>
      <c r="H32" s="7">
        <f t="shared" si="2"/>
        <v>0</v>
      </c>
      <c r="I32" s="7">
        <f t="shared" si="2"/>
        <v>0</v>
      </c>
      <c r="J32" s="7">
        <f t="shared" si="2"/>
        <v>0</v>
      </c>
      <c r="K32" s="7">
        <f t="shared" si="2"/>
        <v>0</v>
      </c>
      <c r="L32" s="7">
        <f t="shared" ref="L32:Y35" si="3">+SUMIFS($L$2:$L$25,$J$2:$J$25,$A32,$G$2:$G$25,L$31)</f>
        <v>0</v>
      </c>
      <c r="M32" s="7">
        <f t="shared" si="3"/>
        <v>0</v>
      </c>
      <c r="N32" s="7">
        <f t="shared" si="3"/>
        <v>0</v>
      </c>
      <c r="O32" s="7">
        <f t="shared" si="3"/>
        <v>0</v>
      </c>
      <c r="P32" s="7">
        <f t="shared" si="3"/>
        <v>5</v>
      </c>
      <c r="Q32" s="7">
        <f t="shared" si="3"/>
        <v>0</v>
      </c>
      <c r="R32" s="7">
        <f t="shared" si="3"/>
        <v>0</v>
      </c>
      <c r="S32" s="7">
        <f t="shared" si="3"/>
        <v>0</v>
      </c>
      <c r="T32" s="7">
        <f t="shared" si="3"/>
        <v>8</v>
      </c>
      <c r="U32" s="7">
        <f t="shared" si="3"/>
        <v>0</v>
      </c>
      <c r="V32" s="7">
        <f t="shared" si="3"/>
        <v>0</v>
      </c>
      <c r="W32" s="7">
        <f t="shared" si="3"/>
        <v>0</v>
      </c>
      <c r="X32" s="7">
        <f t="shared" si="3"/>
        <v>0</v>
      </c>
      <c r="Y32" s="7">
        <f t="shared" si="3"/>
        <v>0</v>
      </c>
      <c r="Z32" s="7">
        <f t="shared" ref="Z32:Z35" si="4">SUM(C32:Y32)</f>
        <v>36</v>
      </c>
    </row>
    <row r="33" spans="1:26" ht="14.25" customHeight="1" x14ac:dyDescent="0.25">
      <c r="A33" s="7" t="s">
        <v>207</v>
      </c>
      <c r="B33" s="7">
        <f t="shared" si="2"/>
        <v>0</v>
      </c>
      <c r="C33" s="7">
        <f t="shared" si="2"/>
        <v>0</v>
      </c>
      <c r="D33" s="7">
        <f t="shared" si="2"/>
        <v>0</v>
      </c>
      <c r="E33" s="7">
        <f t="shared" si="2"/>
        <v>6</v>
      </c>
      <c r="F33" s="7">
        <f t="shared" si="2"/>
        <v>18</v>
      </c>
      <c r="G33" s="7">
        <f t="shared" si="2"/>
        <v>0</v>
      </c>
      <c r="H33" s="7">
        <f t="shared" si="2"/>
        <v>0</v>
      </c>
      <c r="I33" s="7">
        <f t="shared" si="2"/>
        <v>0</v>
      </c>
      <c r="J33" s="7">
        <f t="shared" si="2"/>
        <v>0</v>
      </c>
      <c r="K33" s="7">
        <f t="shared" si="2"/>
        <v>9</v>
      </c>
      <c r="L33" s="7">
        <f t="shared" si="3"/>
        <v>0</v>
      </c>
      <c r="M33" s="7">
        <f t="shared" si="3"/>
        <v>0</v>
      </c>
      <c r="N33" s="7">
        <f t="shared" si="3"/>
        <v>0</v>
      </c>
      <c r="O33" s="7">
        <f t="shared" si="3"/>
        <v>0</v>
      </c>
      <c r="P33" s="7">
        <f t="shared" si="3"/>
        <v>0</v>
      </c>
      <c r="Q33" s="7">
        <f t="shared" si="3"/>
        <v>0</v>
      </c>
      <c r="R33" s="7">
        <f t="shared" si="3"/>
        <v>0</v>
      </c>
      <c r="S33" s="7">
        <f t="shared" si="3"/>
        <v>0</v>
      </c>
      <c r="T33" s="7">
        <f t="shared" si="3"/>
        <v>0</v>
      </c>
      <c r="U33" s="7">
        <f t="shared" si="3"/>
        <v>0</v>
      </c>
      <c r="V33" s="7">
        <f t="shared" si="3"/>
        <v>0</v>
      </c>
      <c r="W33" s="7">
        <f t="shared" si="3"/>
        <v>0</v>
      </c>
      <c r="X33" s="7">
        <f t="shared" si="3"/>
        <v>0</v>
      </c>
      <c r="Y33" s="7">
        <f t="shared" si="3"/>
        <v>0</v>
      </c>
      <c r="Z33" s="7">
        <f t="shared" si="4"/>
        <v>33</v>
      </c>
    </row>
    <row r="34" spans="1:26" ht="14.25" customHeight="1" x14ac:dyDescent="0.25">
      <c r="A34" s="7" t="s">
        <v>224</v>
      </c>
      <c r="B34" s="7">
        <f t="shared" si="2"/>
        <v>0</v>
      </c>
      <c r="C34" s="7">
        <f t="shared" si="2"/>
        <v>0</v>
      </c>
      <c r="D34" s="7">
        <f t="shared" si="2"/>
        <v>0</v>
      </c>
      <c r="E34" s="7">
        <f t="shared" si="2"/>
        <v>0</v>
      </c>
      <c r="F34" s="7">
        <f t="shared" si="2"/>
        <v>6</v>
      </c>
      <c r="G34" s="7">
        <f t="shared" si="2"/>
        <v>0</v>
      </c>
      <c r="H34" s="7">
        <f t="shared" si="2"/>
        <v>0</v>
      </c>
      <c r="I34" s="7">
        <f t="shared" si="2"/>
        <v>0</v>
      </c>
      <c r="J34" s="7">
        <f t="shared" si="2"/>
        <v>0</v>
      </c>
      <c r="K34" s="7">
        <f t="shared" si="2"/>
        <v>0</v>
      </c>
      <c r="L34" s="7">
        <f t="shared" si="3"/>
        <v>0</v>
      </c>
      <c r="M34" s="7">
        <f t="shared" si="3"/>
        <v>0</v>
      </c>
      <c r="N34" s="7">
        <f t="shared" si="3"/>
        <v>0</v>
      </c>
      <c r="O34" s="7">
        <f t="shared" si="3"/>
        <v>23</v>
      </c>
      <c r="P34" s="7">
        <f t="shared" si="3"/>
        <v>0</v>
      </c>
      <c r="Q34" s="7">
        <f t="shared" si="3"/>
        <v>0</v>
      </c>
      <c r="R34" s="7">
        <f t="shared" si="3"/>
        <v>0</v>
      </c>
      <c r="S34" s="7">
        <f t="shared" si="3"/>
        <v>0</v>
      </c>
      <c r="T34" s="7">
        <f t="shared" si="3"/>
        <v>0</v>
      </c>
      <c r="U34" s="7">
        <f t="shared" si="3"/>
        <v>0</v>
      </c>
      <c r="V34" s="7">
        <f t="shared" si="3"/>
        <v>0</v>
      </c>
      <c r="W34" s="7">
        <f t="shared" si="3"/>
        <v>0</v>
      </c>
      <c r="X34" s="7">
        <f t="shared" si="3"/>
        <v>0</v>
      </c>
      <c r="Y34" s="7">
        <f t="shared" si="3"/>
        <v>0</v>
      </c>
      <c r="Z34" s="7">
        <f t="shared" si="4"/>
        <v>29</v>
      </c>
    </row>
    <row r="35" spans="1:26" ht="14.25" customHeight="1" x14ac:dyDescent="0.25">
      <c r="A35" s="7" t="s">
        <v>819</v>
      </c>
      <c r="B35" s="7">
        <f t="shared" si="2"/>
        <v>0</v>
      </c>
      <c r="C35" s="7">
        <f t="shared" si="2"/>
        <v>0</v>
      </c>
      <c r="D35" s="7">
        <f t="shared" si="2"/>
        <v>0</v>
      </c>
      <c r="E35" s="7">
        <f t="shared" si="2"/>
        <v>0</v>
      </c>
      <c r="F35" s="7">
        <f t="shared" si="2"/>
        <v>8</v>
      </c>
      <c r="G35" s="7">
        <f t="shared" si="2"/>
        <v>0</v>
      </c>
      <c r="H35" s="7">
        <f t="shared" si="2"/>
        <v>0</v>
      </c>
      <c r="I35" s="7">
        <f t="shared" si="2"/>
        <v>0</v>
      </c>
      <c r="J35" s="7">
        <f t="shared" si="2"/>
        <v>3</v>
      </c>
      <c r="K35" s="7">
        <f t="shared" si="2"/>
        <v>6</v>
      </c>
      <c r="L35" s="7">
        <f t="shared" si="3"/>
        <v>0</v>
      </c>
      <c r="M35" s="7">
        <f t="shared" si="3"/>
        <v>0</v>
      </c>
      <c r="N35" s="7">
        <f t="shared" si="3"/>
        <v>0</v>
      </c>
      <c r="O35" s="7">
        <f t="shared" si="3"/>
        <v>19</v>
      </c>
      <c r="P35" s="7">
        <f t="shared" si="3"/>
        <v>0</v>
      </c>
      <c r="Q35" s="7">
        <f t="shared" si="3"/>
        <v>0</v>
      </c>
      <c r="R35" s="7">
        <f t="shared" si="3"/>
        <v>0</v>
      </c>
      <c r="S35" s="7">
        <f t="shared" si="3"/>
        <v>0</v>
      </c>
      <c r="T35" s="7">
        <f t="shared" si="3"/>
        <v>0</v>
      </c>
      <c r="U35" s="7">
        <f t="shared" si="3"/>
        <v>0</v>
      </c>
      <c r="V35" s="7">
        <f t="shared" si="3"/>
        <v>0</v>
      </c>
      <c r="W35" s="7">
        <f t="shared" si="3"/>
        <v>0</v>
      </c>
      <c r="X35" s="7">
        <f t="shared" si="3"/>
        <v>0</v>
      </c>
      <c r="Y35" s="7">
        <f t="shared" si="3"/>
        <v>0</v>
      </c>
      <c r="Z35" s="7">
        <f t="shared" si="4"/>
        <v>36</v>
      </c>
    </row>
    <row r="36" spans="1:26" ht="14.25" customHeight="1" x14ac:dyDescent="0.25">
      <c r="B36" s="84"/>
      <c r="E36" s="58"/>
    </row>
    <row r="37" spans="1:26" ht="14.25" customHeight="1" x14ac:dyDescent="0.25">
      <c r="B37" s="84"/>
      <c r="E37" s="58"/>
    </row>
    <row r="38" spans="1:26" ht="14.25" customHeight="1" x14ac:dyDescent="0.25">
      <c r="B38" s="84"/>
      <c r="E38" s="58"/>
    </row>
    <row r="39" spans="1:26" ht="14.25" customHeight="1" x14ac:dyDescent="0.25">
      <c r="B39" s="84"/>
      <c r="E39" s="58"/>
    </row>
    <row r="40" spans="1:26" ht="14.25" customHeight="1" x14ac:dyDescent="0.25">
      <c r="B40" s="84"/>
      <c r="E40" s="58"/>
    </row>
    <row r="41" spans="1:26" ht="14.25" customHeight="1" x14ac:dyDescent="0.25">
      <c r="B41" s="84"/>
      <c r="E41" s="58"/>
    </row>
    <row r="42" spans="1:26" ht="14.25" customHeight="1" x14ac:dyDescent="0.25">
      <c r="B42" s="84"/>
      <c r="E42" s="58"/>
    </row>
    <row r="43" spans="1:26" ht="14.25" customHeight="1" x14ac:dyDescent="0.25">
      <c r="B43" s="84"/>
      <c r="E43" s="58"/>
    </row>
    <row r="44" spans="1:26" ht="14.25" customHeight="1" x14ac:dyDescent="0.25">
      <c r="B44" s="84"/>
      <c r="E44" s="58"/>
    </row>
    <row r="45" spans="1:26" ht="14.25" customHeight="1" x14ac:dyDescent="0.25">
      <c r="B45" s="84"/>
      <c r="E45" s="58"/>
    </row>
    <row r="46" spans="1:26" ht="14.25" customHeight="1" x14ac:dyDescent="0.25">
      <c r="B46" s="84"/>
      <c r="E46" s="58"/>
    </row>
    <row r="47" spans="1:26" ht="14.25" customHeight="1" x14ac:dyDescent="0.25">
      <c r="B47" s="84"/>
      <c r="E47" s="58"/>
    </row>
    <row r="48" spans="1:26" ht="14.25" customHeight="1" x14ac:dyDescent="0.25">
      <c r="B48" s="84"/>
      <c r="E48" s="58"/>
    </row>
    <row r="49" spans="2:5" ht="14.25" customHeight="1" x14ac:dyDescent="0.25">
      <c r="B49" s="84"/>
      <c r="E49" s="58"/>
    </row>
    <row r="50" spans="2:5" ht="14.25" customHeight="1" x14ac:dyDescent="0.25">
      <c r="B50" s="84"/>
      <c r="E50" s="58"/>
    </row>
    <row r="51" spans="2:5" ht="14.25" customHeight="1" x14ac:dyDescent="0.25">
      <c r="B51" s="84"/>
      <c r="E51" s="58"/>
    </row>
    <row r="52" spans="2:5" ht="14.25" customHeight="1" x14ac:dyDescent="0.25">
      <c r="B52" s="84"/>
      <c r="E52" s="58"/>
    </row>
    <row r="53" spans="2:5" ht="14.25" customHeight="1" x14ac:dyDescent="0.25">
      <c r="B53" s="84"/>
      <c r="E53" s="58"/>
    </row>
    <row r="54" spans="2:5" ht="14.25" customHeight="1" x14ac:dyDescent="0.25">
      <c r="B54" s="84"/>
      <c r="E54" s="58"/>
    </row>
    <row r="55" spans="2:5" ht="14.25" customHeight="1" x14ac:dyDescent="0.25">
      <c r="B55" s="84"/>
      <c r="E55" s="58"/>
    </row>
    <row r="56" spans="2:5" ht="14.25" customHeight="1" x14ac:dyDescent="0.25">
      <c r="B56" s="84"/>
      <c r="E56" s="58"/>
    </row>
    <row r="57" spans="2:5" ht="14.25" customHeight="1" x14ac:dyDescent="0.25">
      <c r="B57" s="84"/>
      <c r="E57" s="58"/>
    </row>
    <row r="58" spans="2:5" ht="14.25" customHeight="1" x14ac:dyDescent="0.25">
      <c r="B58" s="84"/>
      <c r="E58" s="58"/>
    </row>
    <row r="59" spans="2:5" ht="14.25" customHeight="1" x14ac:dyDescent="0.25">
      <c r="B59" s="84"/>
      <c r="E59" s="58"/>
    </row>
    <row r="60" spans="2:5" ht="14.25" customHeight="1" x14ac:dyDescent="0.25">
      <c r="B60" s="84"/>
      <c r="E60" s="58"/>
    </row>
    <row r="61" spans="2:5" ht="14.25" customHeight="1" x14ac:dyDescent="0.25">
      <c r="B61" s="84"/>
      <c r="E61" s="58"/>
    </row>
    <row r="62" spans="2:5" ht="14.25" customHeight="1" x14ac:dyDescent="0.25">
      <c r="B62" s="84"/>
      <c r="E62" s="58"/>
    </row>
    <row r="63" spans="2:5" ht="14.25" customHeight="1" x14ac:dyDescent="0.25">
      <c r="B63" s="84"/>
      <c r="E63" s="58"/>
    </row>
    <row r="64" spans="2:5" ht="14.25" customHeight="1" x14ac:dyDescent="0.25">
      <c r="B64" s="84"/>
      <c r="E64" s="58"/>
    </row>
    <row r="65" spans="2:5" ht="14.25" customHeight="1" x14ac:dyDescent="0.25">
      <c r="B65" s="84"/>
      <c r="E65" s="58"/>
    </row>
    <row r="66" spans="2:5" ht="14.25" customHeight="1" x14ac:dyDescent="0.25">
      <c r="B66" s="84"/>
      <c r="E66" s="58"/>
    </row>
    <row r="67" spans="2:5" ht="14.25" customHeight="1" x14ac:dyDescent="0.25">
      <c r="B67" s="84"/>
      <c r="E67" s="58"/>
    </row>
    <row r="68" spans="2:5" ht="14.25" customHeight="1" x14ac:dyDescent="0.25">
      <c r="B68" s="84"/>
      <c r="E68" s="58"/>
    </row>
    <row r="69" spans="2:5" ht="14.25" customHeight="1" x14ac:dyDescent="0.25">
      <c r="B69" s="84"/>
      <c r="E69" s="58"/>
    </row>
    <row r="70" spans="2:5" ht="14.25" customHeight="1" x14ac:dyDescent="0.25">
      <c r="B70" s="84"/>
      <c r="E70" s="58"/>
    </row>
    <row r="71" spans="2:5" ht="14.25" customHeight="1" x14ac:dyDescent="0.25">
      <c r="B71" s="84"/>
      <c r="E71" s="58"/>
    </row>
    <row r="72" spans="2:5" ht="14.25" customHeight="1" x14ac:dyDescent="0.25">
      <c r="B72" s="84"/>
      <c r="E72" s="58"/>
    </row>
    <row r="73" spans="2:5" ht="14.25" customHeight="1" x14ac:dyDescent="0.25">
      <c r="B73" s="84"/>
      <c r="E73" s="58"/>
    </row>
    <row r="74" spans="2:5" ht="14.25" customHeight="1" x14ac:dyDescent="0.25">
      <c r="B74" s="84"/>
      <c r="E74" s="58"/>
    </row>
    <row r="75" spans="2:5" ht="14.25" customHeight="1" x14ac:dyDescent="0.25">
      <c r="B75" s="84"/>
      <c r="E75" s="58"/>
    </row>
    <row r="76" spans="2:5" ht="14.25" customHeight="1" x14ac:dyDescent="0.25">
      <c r="B76" s="84"/>
      <c r="E76" s="58"/>
    </row>
    <row r="77" spans="2:5" ht="14.25" customHeight="1" x14ac:dyDescent="0.25">
      <c r="B77" s="84"/>
      <c r="E77" s="58"/>
    </row>
    <row r="78" spans="2:5" ht="14.25" customHeight="1" x14ac:dyDescent="0.25">
      <c r="B78" s="84"/>
      <c r="E78" s="58"/>
    </row>
    <row r="79" spans="2:5" ht="14.25" customHeight="1" x14ac:dyDescent="0.25">
      <c r="B79" s="84"/>
      <c r="E79" s="58"/>
    </row>
    <row r="80" spans="2:5" ht="14.25" customHeight="1" x14ac:dyDescent="0.25">
      <c r="B80" s="84"/>
      <c r="E80" s="58"/>
    </row>
    <row r="81" spans="2:5" ht="14.25" customHeight="1" x14ac:dyDescent="0.25">
      <c r="B81" s="84"/>
      <c r="E81" s="58"/>
    </row>
    <row r="82" spans="2:5" ht="14.25" customHeight="1" x14ac:dyDescent="0.25">
      <c r="B82" s="84"/>
      <c r="E82" s="58"/>
    </row>
    <row r="83" spans="2:5" ht="14.25" customHeight="1" x14ac:dyDescent="0.25">
      <c r="B83" s="84"/>
      <c r="E83" s="58"/>
    </row>
    <row r="84" spans="2:5" ht="14.25" customHeight="1" x14ac:dyDescent="0.25">
      <c r="B84" s="84"/>
      <c r="E84" s="58"/>
    </row>
    <row r="85" spans="2:5" ht="14.25" customHeight="1" x14ac:dyDescent="0.25">
      <c r="B85" s="84"/>
      <c r="E85" s="58"/>
    </row>
    <row r="86" spans="2:5" ht="14.25" customHeight="1" x14ac:dyDescent="0.25">
      <c r="B86" s="84"/>
      <c r="E86" s="58"/>
    </row>
    <row r="87" spans="2:5" ht="14.25" customHeight="1" x14ac:dyDescent="0.25">
      <c r="B87" s="84"/>
      <c r="E87" s="58"/>
    </row>
    <row r="88" spans="2:5" ht="14.25" customHeight="1" x14ac:dyDescent="0.25">
      <c r="B88" s="84"/>
      <c r="E88" s="58"/>
    </row>
    <row r="89" spans="2:5" ht="14.25" customHeight="1" x14ac:dyDescent="0.25">
      <c r="B89" s="84"/>
      <c r="E89" s="58"/>
    </row>
    <row r="90" spans="2:5" ht="14.25" customHeight="1" x14ac:dyDescent="0.25">
      <c r="B90" s="84"/>
      <c r="E90" s="58"/>
    </row>
    <row r="91" spans="2:5" ht="14.25" customHeight="1" x14ac:dyDescent="0.25">
      <c r="B91" s="84"/>
      <c r="E91" s="58"/>
    </row>
    <row r="92" spans="2:5" ht="14.25" customHeight="1" x14ac:dyDescent="0.25">
      <c r="B92" s="84"/>
      <c r="E92" s="58"/>
    </row>
    <row r="93" spans="2:5" ht="14.25" customHeight="1" x14ac:dyDescent="0.25">
      <c r="B93" s="84"/>
      <c r="E93" s="58"/>
    </row>
    <row r="94" spans="2:5" ht="14.25" customHeight="1" x14ac:dyDescent="0.25">
      <c r="B94" s="84"/>
      <c r="E94" s="58"/>
    </row>
    <row r="95" spans="2:5" ht="14.25" customHeight="1" x14ac:dyDescent="0.25">
      <c r="B95" s="84"/>
      <c r="E95" s="58"/>
    </row>
    <row r="96" spans="2:5" ht="14.25" customHeight="1" x14ac:dyDescent="0.25">
      <c r="B96" s="84"/>
      <c r="E96" s="58"/>
    </row>
    <row r="97" spans="2:5" ht="14.25" customHeight="1" x14ac:dyDescent="0.25">
      <c r="B97" s="84"/>
      <c r="E97" s="58"/>
    </row>
    <row r="98" spans="2:5" ht="14.25" customHeight="1" x14ac:dyDescent="0.25">
      <c r="B98" s="84"/>
      <c r="E98" s="58"/>
    </row>
    <row r="99" spans="2:5" ht="14.25" customHeight="1" x14ac:dyDescent="0.25">
      <c r="B99" s="84"/>
      <c r="E99" s="58"/>
    </row>
    <row r="100" spans="2:5" ht="14.25" customHeight="1" x14ac:dyDescent="0.25">
      <c r="B100" s="84"/>
      <c r="E100" s="58"/>
    </row>
    <row r="101" spans="2:5" ht="14.25" customHeight="1" x14ac:dyDescent="0.25">
      <c r="B101" s="84"/>
      <c r="E101" s="58"/>
    </row>
    <row r="102" spans="2:5" ht="14.25" customHeight="1" x14ac:dyDescent="0.25">
      <c r="B102" s="84"/>
      <c r="E102" s="58"/>
    </row>
    <row r="103" spans="2:5" ht="14.25" customHeight="1" x14ac:dyDescent="0.25">
      <c r="B103" s="84"/>
      <c r="E103" s="58"/>
    </row>
    <row r="104" spans="2:5" ht="14.25" customHeight="1" x14ac:dyDescent="0.25">
      <c r="B104" s="84"/>
      <c r="E104" s="58"/>
    </row>
    <row r="105" spans="2:5" ht="14.25" customHeight="1" x14ac:dyDescent="0.25">
      <c r="B105" s="84"/>
      <c r="E105" s="58"/>
    </row>
    <row r="106" spans="2:5" ht="14.25" customHeight="1" x14ac:dyDescent="0.25">
      <c r="B106" s="84"/>
      <c r="E106" s="58"/>
    </row>
    <row r="107" spans="2:5" ht="14.25" customHeight="1" x14ac:dyDescent="0.25">
      <c r="B107" s="84"/>
      <c r="E107" s="58"/>
    </row>
    <row r="108" spans="2:5" ht="14.25" customHeight="1" x14ac:dyDescent="0.25">
      <c r="B108" s="84"/>
      <c r="E108" s="58"/>
    </row>
    <row r="109" spans="2:5" ht="14.25" customHeight="1" x14ac:dyDescent="0.25">
      <c r="B109" s="84"/>
      <c r="E109" s="58"/>
    </row>
    <row r="110" spans="2:5" ht="14.25" customHeight="1" x14ac:dyDescent="0.25">
      <c r="B110" s="84"/>
      <c r="E110" s="58"/>
    </row>
    <row r="111" spans="2:5" ht="14.25" customHeight="1" x14ac:dyDescent="0.25">
      <c r="B111" s="84"/>
      <c r="E111" s="58"/>
    </row>
    <row r="112" spans="2:5" ht="14.25" customHeight="1" x14ac:dyDescent="0.25">
      <c r="B112" s="84"/>
      <c r="E112" s="58"/>
    </row>
    <row r="113" spans="2:5" ht="14.25" customHeight="1" x14ac:dyDescent="0.25">
      <c r="B113" s="84"/>
      <c r="E113" s="58"/>
    </row>
    <row r="114" spans="2:5" ht="14.25" customHeight="1" x14ac:dyDescent="0.25">
      <c r="B114" s="84"/>
      <c r="E114" s="58"/>
    </row>
    <row r="115" spans="2:5" ht="14.25" customHeight="1" x14ac:dyDescent="0.25">
      <c r="B115" s="84"/>
      <c r="E115" s="58"/>
    </row>
    <row r="116" spans="2:5" ht="14.25" customHeight="1" x14ac:dyDescent="0.25">
      <c r="B116" s="84"/>
      <c r="E116" s="58"/>
    </row>
    <row r="117" spans="2:5" ht="14.25" customHeight="1" x14ac:dyDescent="0.25">
      <c r="B117" s="84"/>
      <c r="E117" s="58"/>
    </row>
    <row r="118" spans="2:5" ht="14.25" customHeight="1" x14ac:dyDescent="0.25">
      <c r="B118" s="84"/>
      <c r="E118" s="58"/>
    </row>
    <row r="119" spans="2:5" ht="14.25" customHeight="1" x14ac:dyDescent="0.25">
      <c r="B119" s="84"/>
      <c r="E119" s="58"/>
    </row>
    <row r="120" spans="2:5" ht="14.25" customHeight="1" x14ac:dyDescent="0.25">
      <c r="B120" s="84"/>
      <c r="E120" s="58"/>
    </row>
    <row r="121" spans="2:5" ht="14.25" customHeight="1" x14ac:dyDescent="0.25">
      <c r="B121" s="84"/>
      <c r="E121" s="58"/>
    </row>
    <row r="122" spans="2:5" ht="14.25" customHeight="1" x14ac:dyDescent="0.25">
      <c r="B122" s="84"/>
      <c r="E122" s="58"/>
    </row>
    <row r="123" spans="2:5" ht="14.25" customHeight="1" x14ac:dyDescent="0.25">
      <c r="B123" s="84"/>
      <c r="E123" s="58"/>
    </row>
    <row r="124" spans="2:5" ht="14.25" customHeight="1" x14ac:dyDescent="0.25">
      <c r="B124" s="84"/>
      <c r="E124" s="58"/>
    </row>
    <row r="125" spans="2:5" ht="14.25" customHeight="1" x14ac:dyDescent="0.25">
      <c r="B125" s="84"/>
      <c r="E125" s="58"/>
    </row>
    <row r="126" spans="2:5" ht="14.25" customHeight="1" x14ac:dyDescent="0.25">
      <c r="B126" s="84"/>
      <c r="E126" s="58"/>
    </row>
    <row r="127" spans="2:5" ht="14.25" customHeight="1" x14ac:dyDescent="0.25">
      <c r="B127" s="84"/>
      <c r="E127" s="58"/>
    </row>
    <row r="128" spans="2:5" ht="14.25" customHeight="1" x14ac:dyDescent="0.25">
      <c r="B128" s="84"/>
      <c r="E128" s="58"/>
    </row>
    <row r="129" spans="2:5" ht="14.25" customHeight="1" x14ac:dyDescent="0.25">
      <c r="B129" s="84"/>
      <c r="E129" s="58"/>
    </row>
    <row r="130" spans="2:5" ht="14.25" customHeight="1" x14ac:dyDescent="0.25">
      <c r="B130" s="84"/>
      <c r="E130" s="58"/>
    </row>
    <row r="131" spans="2:5" ht="14.25" customHeight="1" x14ac:dyDescent="0.25">
      <c r="B131" s="84"/>
      <c r="E131" s="58"/>
    </row>
    <row r="132" spans="2:5" ht="14.25" customHeight="1" x14ac:dyDescent="0.25">
      <c r="B132" s="84"/>
      <c r="E132" s="58"/>
    </row>
    <row r="133" spans="2:5" ht="14.25" customHeight="1" x14ac:dyDescent="0.25">
      <c r="B133" s="84"/>
      <c r="E133" s="58"/>
    </row>
    <row r="134" spans="2:5" ht="14.25" customHeight="1" x14ac:dyDescent="0.25">
      <c r="B134" s="84"/>
      <c r="E134" s="58"/>
    </row>
    <row r="135" spans="2:5" ht="14.25" customHeight="1" x14ac:dyDescent="0.25">
      <c r="B135" s="84"/>
      <c r="E135" s="58"/>
    </row>
    <row r="136" spans="2:5" ht="14.25" customHeight="1" x14ac:dyDescent="0.25">
      <c r="B136" s="84"/>
      <c r="E136" s="58"/>
    </row>
    <row r="137" spans="2:5" ht="14.25" customHeight="1" x14ac:dyDescent="0.25">
      <c r="B137" s="84"/>
      <c r="E137" s="58"/>
    </row>
    <row r="138" spans="2:5" ht="14.25" customHeight="1" x14ac:dyDescent="0.25">
      <c r="B138" s="84"/>
      <c r="E138" s="58"/>
    </row>
    <row r="139" spans="2:5" ht="14.25" customHeight="1" x14ac:dyDescent="0.25">
      <c r="B139" s="84"/>
      <c r="E139" s="58"/>
    </row>
    <row r="140" spans="2:5" ht="14.25" customHeight="1" x14ac:dyDescent="0.25">
      <c r="B140" s="84"/>
      <c r="E140" s="58"/>
    </row>
    <row r="141" spans="2:5" ht="14.25" customHeight="1" x14ac:dyDescent="0.25">
      <c r="B141" s="84"/>
      <c r="E141" s="58"/>
    </row>
    <row r="142" spans="2:5" ht="14.25" customHeight="1" x14ac:dyDescent="0.25">
      <c r="B142" s="84"/>
      <c r="E142" s="58"/>
    </row>
    <row r="143" spans="2:5" ht="14.25" customHeight="1" x14ac:dyDescent="0.25">
      <c r="B143" s="84"/>
      <c r="E143" s="58"/>
    </row>
    <row r="144" spans="2:5" ht="14.25" customHeight="1" x14ac:dyDescent="0.25">
      <c r="B144" s="84"/>
      <c r="E144" s="58"/>
    </row>
    <row r="145" spans="2:5" ht="14.25" customHeight="1" x14ac:dyDescent="0.25">
      <c r="B145" s="84"/>
      <c r="E145" s="58"/>
    </row>
    <row r="146" spans="2:5" ht="14.25" customHeight="1" x14ac:dyDescent="0.25">
      <c r="B146" s="84"/>
      <c r="E146" s="58"/>
    </row>
    <row r="147" spans="2:5" ht="14.25" customHeight="1" x14ac:dyDescent="0.25">
      <c r="B147" s="84"/>
      <c r="E147" s="58"/>
    </row>
    <row r="148" spans="2:5" ht="14.25" customHeight="1" x14ac:dyDescent="0.25">
      <c r="B148" s="84"/>
      <c r="E148" s="58"/>
    </row>
    <row r="149" spans="2:5" ht="14.25" customHeight="1" x14ac:dyDescent="0.25">
      <c r="B149" s="84"/>
      <c r="E149" s="58"/>
    </row>
    <row r="150" spans="2:5" ht="14.25" customHeight="1" x14ac:dyDescent="0.25">
      <c r="B150" s="84"/>
      <c r="E150" s="58"/>
    </row>
    <row r="151" spans="2:5" ht="14.25" customHeight="1" x14ac:dyDescent="0.25">
      <c r="B151" s="84"/>
      <c r="E151" s="58"/>
    </row>
    <row r="152" spans="2:5" ht="14.25" customHeight="1" x14ac:dyDescent="0.25">
      <c r="B152" s="84"/>
      <c r="E152" s="58"/>
    </row>
    <row r="153" spans="2:5" ht="14.25" customHeight="1" x14ac:dyDescent="0.25">
      <c r="B153" s="84"/>
      <c r="E153" s="58"/>
    </row>
    <row r="154" spans="2:5" ht="14.25" customHeight="1" x14ac:dyDescent="0.25">
      <c r="B154" s="84"/>
      <c r="E154" s="58"/>
    </row>
    <row r="155" spans="2:5" ht="14.25" customHeight="1" x14ac:dyDescent="0.25">
      <c r="B155" s="84"/>
      <c r="E155" s="58"/>
    </row>
    <row r="156" spans="2:5" ht="14.25" customHeight="1" x14ac:dyDescent="0.25">
      <c r="B156" s="84"/>
      <c r="E156" s="58"/>
    </row>
    <row r="157" spans="2:5" ht="14.25" customHeight="1" x14ac:dyDescent="0.25">
      <c r="B157" s="84"/>
      <c r="E157" s="58"/>
    </row>
    <row r="158" spans="2:5" ht="14.25" customHeight="1" x14ac:dyDescent="0.25">
      <c r="B158" s="84"/>
      <c r="E158" s="58"/>
    </row>
    <row r="159" spans="2:5" ht="14.25" customHeight="1" x14ac:dyDescent="0.25">
      <c r="B159" s="84"/>
      <c r="E159" s="58"/>
    </row>
    <row r="160" spans="2:5" ht="14.25" customHeight="1" x14ac:dyDescent="0.25">
      <c r="B160" s="84"/>
      <c r="E160" s="58"/>
    </row>
    <row r="161" spans="2:5" ht="14.25" customHeight="1" x14ac:dyDescent="0.25">
      <c r="B161" s="84"/>
      <c r="E161" s="58"/>
    </row>
    <row r="162" spans="2:5" ht="14.25" customHeight="1" x14ac:dyDescent="0.25">
      <c r="B162" s="84"/>
      <c r="E162" s="58"/>
    </row>
    <row r="163" spans="2:5" ht="14.25" customHeight="1" x14ac:dyDescent="0.25">
      <c r="B163" s="84"/>
      <c r="E163" s="58"/>
    </row>
    <row r="164" spans="2:5" ht="14.25" customHeight="1" x14ac:dyDescent="0.25">
      <c r="B164" s="84"/>
      <c r="E164" s="58"/>
    </row>
    <row r="165" spans="2:5" ht="14.25" customHeight="1" x14ac:dyDescent="0.25">
      <c r="B165" s="84"/>
      <c r="E165" s="58"/>
    </row>
    <row r="166" spans="2:5" ht="14.25" customHeight="1" x14ac:dyDescent="0.25">
      <c r="B166" s="84"/>
      <c r="E166" s="58"/>
    </row>
    <row r="167" spans="2:5" ht="14.25" customHeight="1" x14ac:dyDescent="0.25">
      <c r="B167" s="84"/>
      <c r="E167" s="58"/>
    </row>
    <row r="168" spans="2:5" ht="14.25" customHeight="1" x14ac:dyDescent="0.25">
      <c r="B168" s="84"/>
      <c r="E168" s="58"/>
    </row>
    <row r="169" spans="2:5" ht="14.25" customHeight="1" x14ac:dyDescent="0.25">
      <c r="B169" s="84"/>
      <c r="E169" s="58"/>
    </row>
    <row r="170" spans="2:5" ht="14.25" customHeight="1" x14ac:dyDescent="0.25">
      <c r="B170" s="84"/>
      <c r="E170" s="58"/>
    </row>
    <row r="171" spans="2:5" ht="14.25" customHeight="1" x14ac:dyDescent="0.25">
      <c r="B171" s="84"/>
      <c r="E171" s="58"/>
    </row>
    <row r="172" spans="2:5" ht="14.25" customHeight="1" x14ac:dyDescent="0.25">
      <c r="B172" s="84"/>
      <c r="E172" s="58"/>
    </row>
    <row r="173" spans="2:5" ht="14.25" customHeight="1" x14ac:dyDescent="0.25">
      <c r="B173" s="84"/>
      <c r="E173" s="58"/>
    </row>
    <row r="174" spans="2:5" ht="14.25" customHeight="1" x14ac:dyDescent="0.25">
      <c r="B174" s="84"/>
      <c r="E174" s="58"/>
    </row>
    <row r="175" spans="2:5" ht="14.25" customHeight="1" x14ac:dyDescent="0.25">
      <c r="B175" s="84"/>
      <c r="E175" s="58"/>
    </row>
    <row r="176" spans="2:5" ht="14.25" customHeight="1" x14ac:dyDescent="0.25">
      <c r="B176" s="84"/>
      <c r="E176" s="58"/>
    </row>
    <row r="177" spans="1:24" ht="14.25" customHeight="1" x14ac:dyDescent="0.25">
      <c r="B177" s="84"/>
      <c r="E177" s="58"/>
    </row>
    <row r="178" spans="1:24" ht="14.25" customHeight="1" x14ac:dyDescent="0.25">
      <c r="B178" s="84"/>
      <c r="E178" s="58"/>
    </row>
    <row r="179" spans="1:24" ht="14.25" customHeight="1" x14ac:dyDescent="0.25">
      <c r="B179" s="84"/>
      <c r="E179" s="58"/>
    </row>
    <row r="180" spans="1:24" ht="14.25" customHeight="1" x14ac:dyDescent="0.25">
      <c r="B180" s="84"/>
      <c r="E180" s="58"/>
    </row>
    <row r="181" spans="1:24" ht="14.25" customHeight="1" x14ac:dyDescent="0.25">
      <c r="B181" s="84"/>
      <c r="E181" s="58"/>
    </row>
    <row r="182" spans="1:24" ht="14.25" customHeight="1" x14ac:dyDescent="0.25">
      <c r="B182" s="84"/>
      <c r="E182" s="58"/>
    </row>
    <row r="183" spans="1:24" ht="14.25" customHeight="1" x14ac:dyDescent="0.25">
      <c r="B183" s="84"/>
      <c r="E183" s="58"/>
    </row>
    <row r="184" spans="1:24" ht="14.25" customHeight="1" x14ac:dyDescent="0.25">
      <c r="B184" s="84"/>
      <c r="E184" s="58"/>
    </row>
    <row r="185" spans="1:24" ht="14.25" customHeight="1" x14ac:dyDescent="0.25">
      <c r="B185" s="60" t="s">
        <v>8</v>
      </c>
      <c r="C185" s="60" t="s">
        <v>830</v>
      </c>
      <c r="D185" s="60" t="s">
        <v>48</v>
      </c>
      <c r="E185" s="83" t="s">
        <v>62</v>
      </c>
      <c r="F185" s="60" t="s">
        <v>831</v>
      </c>
      <c r="G185" s="60" t="s">
        <v>832</v>
      </c>
      <c r="H185" s="60" t="s">
        <v>833</v>
      </c>
      <c r="I185" s="60" t="s">
        <v>834</v>
      </c>
      <c r="J185" s="60" t="s">
        <v>835</v>
      </c>
      <c r="K185" s="60" t="s">
        <v>836</v>
      </c>
      <c r="L185" s="60" t="s">
        <v>837</v>
      </c>
      <c r="M185" s="60" t="s">
        <v>838</v>
      </c>
      <c r="N185" s="60" t="s">
        <v>839</v>
      </c>
      <c r="O185" s="60" t="s">
        <v>39</v>
      </c>
      <c r="P185" s="60" t="s">
        <v>840</v>
      </c>
      <c r="Q185" s="60" t="s">
        <v>53</v>
      </c>
      <c r="R185" s="60" t="s">
        <v>79</v>
      </c>
      <c r="S185" s="60" t="s">
        <v>841</v>
      </c>
      <c r="T185" s="60" t="s">
        <v>842</v>
      </c>
      <c r="U185" s="60" t="s">
        <v>843</v>
      </c>
      <c r="V185" s="60" t="s">
        <v>844</v>
      </c>
      <c r="W185" s="60"/>
      <c r="X185" s="60" t="s">
        <v>845</v>
      </c>
    </row>
    <row r="186" spans="1:24" ht="14.25" customHeight="1" x14ac:dyDescent="0.25">
      <c r="A186" s="7" t="s">
        <v>87</v>
      </c>
      <c r="B186" s="84" t="e">
        <f t="shared" ref="B186:V186" si="5">+SUMIF(#REF!,B$185,#REF!)</f>
        <v>#REF!</v>
      </c>
      <c r="C186" s="7" t="e">
        <f t="shared" si="5"/>
        <v>#REF!</v>
      </c>
      <c r="D186" s="7" t="e">
        <f t="shared" si="5"/>
        <v>#REF!</v>
      </c>
      <c r="E186" s="7" t="e">
        <f t="shared" si="5"/>
        <v>#REF!</v>
      </c>
      <c r="F186" s="7" t="e">
        <f t="shared" si="5"/>
        <v>#REF!</v>
      </c>
      <c r="G186" s="7" t="e">
        <f t="shared" si="5"/>
        <v>#REF!</v>
      </c>
      <c r="H186" s="7" t="e">
        <f t="shared" si="5"/>
        <v>#REF!</v>
      </c>
      <c r="I186" s="7" t="e">
        <f t="shared" si="5"/>
        <v>#REF!</v>
      </c>
      <c r="J186" s="7" t="e">
        <f t="shared" si="5"/>
        <v>#REF!</v>
      </c>
      <c r="K186" s="7" t="e">
        <f t="shared" si="5"/>
        <v>#REF!</v>
      </c>
      <c r="L186" s="7" t="e">
        <f t="shared" si="5"/>
        <v>#REF!</v>
      </c>
      <c r="M186" s="7" t="e">
        <f t="shared" si="5"/>
        <v>#REF!</v>
      </c>
      <c r="N186" s="7" t="e">
        <f t="shared" si="5"/>
        <v>#REF!</v>
      </c>
      <c r="O186" s="7" t="e">
        <f t="shared" si="5"/>
        <v>#REF!</v>
      </c>
      <c r="P186" s="7" t="e">
        <f t="shared" si="5"/>
        <v>#REF!</v>
      </c>
      <c r="Q186" s="7" t="e">
        <f t="shared" si="5"/>
        <v>#REF!</v>
      </c>
      <c r="R186" s="7" t="e">
        <f t="shared" si="5"/>
        <v>#REF!</v>
      </c>
      <c r="S186" s="7" t="e">
        <f t="shared" si="5"/>
        <v>#REF!</v>
      </c>
      <c r="T186" s="7" t="e">
        <f t="shared" si="5"/>
        <v>#REF!</v>
      </c>
      <c r="U186" s="7" t="e">
        <f t="shared" si="5"/>
        <v>#REF!</v>
      </c>
      <c r="V186" s="7" t="e">
        <f t="shared" si="5"/>
        <v>#REF!</v>
      </c>
      <c r="W186" s="7"/>
      <c r="X186" s="7" t="e">
        <f>+SUMIF(#REF!,X$185,#REF!)</f>
        <v>#REF!</v>
      </c>
    </row>
    <row r="187" spans="1:24" ht="14.25" customHeight="1" x14ac:dyDescent="0.25">
      <c r="A187" s="7" t="s">
        <v>392</v>
      </c>
      <c r="B187" s="84">
        <f t="shared" ref="B187:V187" si="6">+SUMIF($G$2:$G$9,B$185,$L$2:$L$9)</f>
        <v>0</v>
      </c>
      <c r="C187" s="7">
        <f t="shared" si="6"/>
        <v>0</v>
      </c>
      <c r="D187" s="7">
        <f t="shared" si="6"/>
        <v>0</v>
      </c>
      <c r="E187" s="7">
        <f t="shared" si="6"/>
        <v>0</v>
      </c>
      <c r="F187" s="7">
        <f t="shared" si="6"/>
        <v>0</v>
      </c>
      <c r="G187" s="7">
        <f t="shared" si="6"/>
        <v>0</v>
      </c>
      <c r="H187" s="7">
        <f t="shared" si="6"/>
        <v>0</v>
      </c>
      <c r="I187" s="7">
        <f t="shared" si="6"/>
        <v>0</v>
      </c>
      <c r="J187" s="7">
        <f t="shared" si="6"/>
        <v>0</v>
      </c>
      <c r="K187" s="7">
        <f t="shared" si="6"/>
        <v>0</v>
      </c>
      <c r="L187" s="7">
        <f t="shared" si="6"/>
        <v>0</v>
      </c>
      <c r="M187" s="7">
        <f t="shared" si="6"/>
        <v>0</v>
      </c>
      <c r="N187" s="7">
        <f t="shared" si="6"/>
        <v>0</v>
      </c>
      <c r="O187" s="7">
        <f t="shared" si="6"/>
        <v>9</v>
      </c>
      <c r="P187" s="7">
        <f t="shared" si="6"/>
        <v>0</v>
      </c>
      <c r="Q187" s="7">
        <f t="shared" si="6"/>
        <v>0</v>
      </c>
      <c r="R187" s="7">
        <f t="shared" si="6"/>
        <v>0</v>
      </c>
      <c r="S187" s="7">
        <f t="shared" si="6"/>
        <v>0</v>
      </c>
      <c r="T187" s="7">
        <f t="shared" si="6"/>
        <v>0</v>
      </c>
      <c r="U187" s="7">
        <f t="shared" si="6"/>
        <v>0</v>
      </c>
      <c r="V187" s="7">
        <f t="shared" si="6"/>
        <v>0</v>
      </c>
      <c r="W187" s="7"/>
      <c r="X187" s="7">
        <f>+SUMIF($G$2:$G$9,X$185,$L$2:$L$9)</f>
        <v>0</v>
      </c>
    </row>
    <row r="188" spans="1:24" ht="14.25" customHeight="1" x14ac:dyDescent="0.25">
      <c r="A188" s="7" t="s">
        <v>90</v>
      </c>
      <c r="B188" s="84" t="e">
        <f t="shared" ref="B188:V188" si="7">+SUMIF(#REF!,B$185,#REF!)</f>
        <v>#REF!</v>
      </c>
      <c r="C188" s="7" t="e">
        <f t="shared" si="7"/>
        <v>#REF!</v>
      </c>
      <c r="D188" s="7" t="e">
        <f t="shared" si="7"/>
        <v>#REF!</v>
      </c>
      <c r="E188" s="7" t="e">
        <f t="shared" si="7"/>
        <v>#REF!</v>
      </c>
      <c r="F188" s="7" t="e">
        <f t="shared" si="7"/>
        <v>#REF!</v>
      </c>
      <c r="G188" s="7" t="e">
        <f t="shared" si="7"/>
        <v>#REF!</v>
      </c>
      <c r="H188" s="7" t="e">
        <f t="shared" si="7"/>
        <v>#REF!</v>
      </c>
      <c r="I188" s="7" t="e">
        <f t="shared" si="7"/>
        <v>#REF!</v>
      </c>
      <c r="J188" s="7" t="e">
        <f t="shared" si="7"/>
        <v>#REF!</v>
      </c>
      <c r="K188" s="7" t="e">
        <f t="shared" si="7"/>
        <v>#REF!</v>
      </c>
      <c r="L188" s="7" t="e">
        <f t="shared" si="7"/>
        <v>#REF!</v>
      </c>
      <c r="M188" s="7" t="e">
        <f t="shared" si="7"/>
        <v>#REF!</v>
      </c>
      <c r="N188" s="7" t="e">
        <f t="shared" si="7"/>
        <v>#REF!</v>
      </c>
      <c r="O188" s="7" t="e">
        <f t="shared" si="7"/>
        <v>#REF!</v>
      </c>
      <c r="P188" s="7" t="e">
        <f t="shared" si="7"/>
        <v>#REF!</v>
      </c>
      <c r="Q188" s="7" t="e">
        <f t="shared" si="7"/>
        <v>#REF!</v>
      </c>
      <c r="R188" s="7" t="e">
        <f t="shared" si="7"/>
        <v>#REF!</v>
      </c>
      <c r="S188" s="7" t="e">
        <f t="shared" si="7"/>
        <v>#REF!</v>
      </c>
      <c r="T188" s="7" t="e">
        <f t="shared" si="7"/>
        <v>#REF!</v>
      </c>
      <c r="U188" s="7" t="e">
        <f t="shared" si="7"/>
        <v>#REF!</v>
      </c>
      <c r="V188" s="7" t="e">
        <f t="shared" si="7"/>
        <v>#REF!</v>
      </c>
      <c r="W188" s="7"/>
      <c r="X188" s="7" t="e">
        <f>+SUMIF(#REF!,X$185,#REF!)</f>
        <v>#REF!</v>
      </c>
    </row>
    <row r="189" spans="1:24" ht="14.25" customHeight="1" x14ac:dyDescent="0.25">
      <c r="A189" s="7" t="s">
        <v>679</v>
      </c>
      <c r="B189" s="84">
        <f t="shared" ref="B189:V189" si="8">+SUMIF($G$10:$G$25,B$185,$L$10:$L$25)</f>
        <v>0</v>
      </c>
      <c r="C189" s="7">
        <f t="shared" si="8"/>
        <v>0</v>
      </c>
      <c r="D189" s="7">
        <f t="shared" si="8"/>
        <v>0</v>
      </c>
      <c r="E189" s="7">
        <f t="shared" si="8"/>
        <v>0</v>
      </c>
      <c r="F189" s="7">
        <f t="shared" si="8"/>
        <v>0</v>
      </c>
      <c r="G189" s="7">
        <f t="shared" si="8"/>
        <v>0</v>
      </c>
      <c r="H189" s="7">
        <f t="shared" si="8"/>
        <v>0</v>
      </c>
      <c r="I189" s="7">
        <f t="shared" si="8"/>
        <v>0</v>
      </c>
      <c r="J189" s="7">
        <f t="shared" si="8"/>
        <v>0</v>
      </c>
      <c r="K189" s="7">
        <f t="shared" si="8"/>
        <v>0</v>
      </c>
      <c r="L189" s="7">
        <f t="shared" si="8"/>
        <v>0</v>
      </c>
      <c r="M189" s="7">
        <f t="shared" si="8"/>
        <v>0</v>
      </c>
      <c r="N189" s="7">
        <f t="shared" si="8"/>
        <v>0</v>
      </c>
      <c r="O189" s="7">
        <f t="shared" si="8"/>
        <v>6</v>
      </c>
      <c r="P189" s="7">
        <f t="shared" si="8"/>
        <v>0</v>
      </c>
      <c r="Q189" s="7">
        <f t="shared" si="8"/>
        <v>42</v>
      </c>
      <c r="R189" s="7">
        <f t="shared" si="8"/>
        <v>0</v>
      </c>
      <c r="S189" s="7">
        <f t="shared" si="8"/>
        <v>0</v>
      </c>
      <c r="T189" s="7">
        <f t="shared" si="8"/>
        <v>0</v>
      </c>
      <c r="U189" s="7">
        <f t="shared" si="8"/>
        <v>0</v>
      </c>
      <c r="V189" s="7">
        <f t="shared" si="8"/>
        <v>0</v>
      </c>
      <c r="W189" s="7"/>
      <c r="X189" s="7">
        <f>+SUMIF($G$10:$G$25,X$185,$L$10:$L$25)</f>
        <v>0</v>
      </c>
    </row>
    <row r="190" spans="1:24" ht="14.25" customHeight="1" x14ac:dyDescent="0.25">
      <c r="A190" s="7" t="s">
        <v>818</v>
      </c>
      <c r="B190" s="84" t="e">
        <f t="shared" ref="B190:V190" si="9">SUM(B186:B189)</f>
        <v>#REF!</v>
      </c>
      <c r="C190" s="7" t="e">
        <f t="shared" si="9"/>
        <v>#REF!</v>
      </c>
      <c r="D190" s="7" t="e">
        <f t="shared" si="9"/>
        <v>#REF!</v>
      </c>
      <c r="E190" s="7" t="e">
        <f t="shared" si="9"/>
        <v>#REF!</v>
      </c>
      <c r="F190" s="7" t="e">
        <f t="shared" si="9"/>
        <v>#REF!</v>
      </c>
      <c r="G190" s="7" t="e">
        <f t="shared" si="9"/>
        <v>#REF!</v>
      </c>
      <c r="H190" s="7" t="e">
        <f t="shared" si="9"/>
        <v>#REF!</v>
      </c>
      <c r="I190" s="7" t="e">
        <f t="shared" si="9"/>
        <v>#REF!</v>
      </c>
      <c r="J190" s="7" t="e">
        <f t="shared" si="9"/>
        <v>#REF!</v>
      </c>
      <c r="K190" s="7" t="e">
        <f t="shared" si="9"/>
        <v>#REF!</v>
      </c>
      <c r="L190" s="7" t="e">
        <f t="shared" si="9"/>
        <v>#REF!</v>
      </c>
      <c r="M190" s="7" t="e">
        <f t="shared" si="9"/>
        <v>#REF!</v>
      </c>
      <c r="N190" s="7" t="e">
        <f t="shared" si="9"/>
        <v>#REF!</v>
      </c>
      <c r="O190" s="7" t="e">
        <f t="shared" si="9"/>
        <v>#REF!</v>
      </c>
      <c r="P190" s="7" t="e">
        <f t="shared" si="9"/>
        <v>#REF!</v>
      </c>
      <c r="Q190" s="7" t="e">
        <f t="shared" si="9"/>
        <v>#REF!</v>
      </c>
      <c r="R190" s="7" t="e">
        <f t="shared" si="9"/>
        <v>#REF!</v>
      </c>
      <c r="S190" s="7" t="e">
        <f t="shared" si="9"/>
        <v>#REF!</v>
      </c>
      <c r="T190" s="7" t="e">
        <f t="shared" si="9"/>
        <v>#REF!</v>
      </c>
      <c r="U190" s="7" t="e">
        <f t="shared" si="9"/>
        <v>#REF!</v>
      </c>
      <c r="V190" s="7" t="e">
        <f t="shared" si="9"/>
        <v>#REF!</v>
      </c>
      <c r="W190" s="7"/>
      <c r="X190" s="7" t="e">
        <f>SUM(X186:X189)</f>
        <v>#REF!</v>
      </c>
    </row>
    <row r="191" spans="1:24" ht="14.25" customHeight="1" x14ac:dyDescent="0.25">
      <c r="B191" s="84"/>
      <c r="E191" s="58"/>
    </row>
    <row r="192" spans="1:24" ht="14.25" customHeight="1" x14ac:dyDescent="0.25">
      <c r="B192" s="84"/>
      <c r="E192" s="58"/>
    </row>
    <row r="193" spans="2:5" ht="14.25" customHeight="1" x14ac:dyDescent="0.25">
      <c r="B193" s="84"/>
      <c r="E193" s="58"/>
    </row>
    <row r="194" spans="2:5" ht="14.25" customHeight="1" x14ac:dyDescent="0.25">
      <c r="B194" s="84"/>
      <c r="E194" s="58"/>
    </row>
    <row r="195" spans="2:5" ht="14.25" customHeight="1" x14ac:dyDescent="0.25">
      <c r="B195" s="84"/>
      <c r="E195" s="58"/>
    </row>
    <row r="196" spans="2:5" ht="14.25" customHeight="1" x14ac:dyDescent="0.25">
      <c r="B196" s="84"/>
      <c r="E196" s="58"/>
    </row>
    <row r="197" spans="2:5" ht="14.25" customHeight="1" x14ac:dyDescent="0.25">
      <c r="B197" s="84"/>
      <c r="E197" s="58"/>
    </row>
    <row r="198" spans="2:5" ht="14.25" customHeight="1" x14ac:dyDescent="0.25">
      <c r="B198" s="84"/>
      <c r="E198" s="58"/>
    </row>
    <row r="199" spans="2:5" ht="14.25" customHeight="1" x14ac:dyDescent="0.25">
      <c r="B199" s="84"/>
      <c r="E199" s="58"/>
    </row>
    <row r="200" spans="2:5" ht="14.25" customHeight="1" x14ac:dyDescent="0.25">
      <c r="B200" s="84"/>
      <c r="E200" s="58"/>
    </row>
    <row r="201" spans="2:5" ht="14.25" customHeight="1" x14ac:dyDescent="0.25">
      <c r="B201" s="84"/>
      <c r="E201" s="58"/>
    </row>
    <row r="202" spans="2:5" ht="14.25" customHeight="1" x14ac:dyDescent="0.25">
      <c r="B202" s="84"/>
      <c r="E202" s="58"/>
    </row>
    <row r="203" spans="2:5" ht="14.25" customHeight="1" x14ac:dyDescent="0.25">
      <c r="B203" s="84"/>
      <c r="E203" s="58"/>
    </row>
    <row r="204" spans="2:5" ht="14.25" customHeight="1" x14ac:dyDescent="0.25">
      <c r="B204" s="84"/>
      <c r="E204" s="58"/>
    </row>
    <row r="205" spans="2:5" ht="14.25" customHeight="1" x14ac:dyDescent="0.25">
      <c r="B205" s="84"/>
      <c r="E205" s="58"/>
    </row>
    <row r="206" spans="2:5" ht="14.25" customHeight="1" x14ac:dyDescent="0.25">
      <c r="B206" s="84"/>
      <c r="E206" s="58"/>
    </row>
    <row r="207" spans="2:5" ht="14.25" customHeight="1" x14ac:dyDescent="0.25">
      <c r="B207" s="84"/>
      <c r="E207" s="58"/>
    </row>
    <row r="208" spans="2:5" ht="14.25" customHeight="1" x14ac:dyDescent="0.25">
      <c r="B208" s="84"/>
      <c r="E208" s="58"/>
    </row>
    <row r="209" spans="2:5" ht="14.25" customHeight="1" x14ac:dyDescent="0.25">
      <c r="B209" s="84"/>
      <c r="E209" s="58"/>
    </row>
    <row r="210" spans="2:5" ht="14.25" customHeight="1" x14ac:dyDescent="0.25">
      <c r="B210" s="84"/>
      <c r="E210" s="58"/>
    </row>
    <row r="211" spans="2:5" ht="14.25" customHeight="1" x14ac:dyDescent="0.25">
      <c r="B211" s="84"/>
      <c r="E211" s="58"/>
    </row>
    <row r="212" spans="2:5" ht="14.25" customHeight="1" x14ac:dyDescent="0.25">
      <c r="B212" s="84"/>
      <c r="E212" s="58"/>
    </row>
    <row r="213" spans="2:5" ht="14.25" customHeight="1" x14ac:dyDescent="0.25">
      <c r="B213" s="84"/>
      <c r="E213" s="58"/>
    </row>
    <row r="214" spans="2:5" ht="14.25" customHeight="1" x14ac:dyDescent="0.25">
      <c r="B214" s="84"/>
      <c r="E214" s="58"/>
    </row>
    <row r="215" spans="2:5" ht="14.25" customHeight="1" x14ac:dyDescent="0.25">
      <c r="B215" s="84"/>
      <c r="E215" s="58"/>
    </row>
    <row r="216" spans="2:5" ht="14.25" customHeight="1" x14ac:dyDescent="0.25">
      <c r="B216" s="84"/>
      <c r="E216" s="58"/>
    </row>
    <row r="217" spans="2:5" ht="14.25" customHeight="1" x14ac:dyDescent="0.25">
      <c r="B217" s="84"/>
      <c r="E217" s="58"/>
    </row>
    <row r="218" spans="2:5" ht="14.25" customHeight="1" x14ac:dyDescent="0.25">
      <c r="B218" s="84"/>
      <c r="E218" s="58"/>
    </row>
    <row r="219" spans="2:5" ht="14.25" customHeight="1" x14ac:dyDescent="0.25">
      <c r="B219" s="84"/>
      <c r="E219" s="58"/>
    </row>
    <row r="220" spans="2:5" ht="14.25" customHeight="1" x14ac:dyDescent="0.25">
      <c r="B220" s="84"/>
      <c r="E220" s="58"/>
    </row>
    <row r="221" spans="2:5" ht="14.25" customHeight="1" x14ac:dyDescent="0.25">
      <c r="B221" s="84"/>
      <c r="E221" s="58"/>
    </row>
    <row r="222" spans="2:5" ht="14.25" customHeight="1" x14ac:dyDescent="0.25">
      <c r="B222" s="84"/>
      <c r="E222" s="58"/>
    </row>
    <row r="223" spans="2:5" ht="14.25" customHeight="1" x14ac:dyDescent="0.25">
      <c r="B223" s="84"/>
      <c r="E223" s="58"/>
    </row>
    <row r="224" spans="2:5" ht="14.25" customHeight="1" x14ac:dyDescent="0.25">
      <c r="B224" s="84"/>
      <c r="E224" s="58"/>
    </row>
    <row r="225" spans="2:5" ht="14.25" customHeight="1" x14ac:dyDescent="0.25">
      <c r="B225" s="84"/>
      <c r="E225" s="58"/>
    </row>
    <row r="226" spans="2:5" ht="14.25" customHeight="1" x14ac:dyDescent="0.25">
      <c r="B226" s="84"/>
      <c r="E226" s="58"/>
    </row>
    <row r="227" spans="2:5" ht="14.25" customHeight="1" x14ac:dyDescent="0.25">
      <c r="B227" s="84"/>
      <c r="E227" s="58"/>
    </row>
    <row r="228" spans="2:5" ht="14.25" customHeight="1" x14ac:dyDescent="0.25">
      <c r="B228" s="84"/>
      <c r="E228" s="58"/>
    </row>
    <row r="229" spans="2:5" ht="14.25" customHeight="1" x14ac:dyDescent="0.25">
      <c r="B229" s="84"/>
      <c r="E229" s="58"/>
    </row>
    <row r="230" spans="2:5" ht="14.25" customHeight="1" x14ac:dyDescent="0.25">
      <c r="B230" s="84"/>
      <c r="E230" s="58"/>
    </row>
    <row r="231" spans="2:5" ht="14.25" customHeight="1" x14ac:dyDescent="0.25">
      <c r="B231" s="84"/>
      <c r="E231" s="58"/>
    </row>
    <row r="232" spans="2:5" ht="14.25" customHeight="1" x14ac:dyDescent="0.25">
      <c r="B232" s="84"/>
      <c r="E232" s="58"/>
    </row>
    <row r="233" spans="2:5" ht="14.25" customHeight="1" x14ac:dyDescent="0.25">
      <c r="B233" s="84"/>
      <c r="E233" s="58"/>
    </row>
    <row r="234" spans="2:5" ht="14.25" customHeight="1" x14ac:dyDescent="0.25">
      <c r="B234" s="84"/>
      <c r="E234" s="58"/>
    </row>
    <row r="235" spans="2:5" ht="14.25" customHeight="1" x14ac:dyDescent="0.25">
      <c r="B235" s="84"/>
      <c r="E235" s="58"/>
    </row>
    <row r="236" spans="2:5" ht="14.25" customHeight="1" x14ac:dyDescent="0.25">
      <c r="B236" s="84"/>
      <c r="E236" s="58"/>
    </row>
    <row r="237" spans="2:5" ht="14.25" customHeight="1" x14ac:dyDescent="0.25">
      <c r="B237" s="84"/>
      <c r="E237" s="58"/>
    </row>
    <row r="238" spans="2:5" ht="14.25" customHeight="1" x14ac:dyDescent="0.25">
      <c r="B238" s="84"/>
      <c r="E238" s="58"/>
    </row>
    <row r="239" spans="2:5" ht="14.25" customHeight="1" x14ac:dyDescent="0.25">
      <c r="B239" s="84"/>
      <c r="E239" s="58"/>
    </row>
    <row r="240" spans="2:5" ht="14.25" customHeight="1" x14ac:dyDescent="0.25">
      <c r="B240" s="84"/>
      <c r="E240" s="58"/>
    </row>
    <row r="241" spans="2:5" ht="14.25" customHeight="1" x14ac:dyDescent="0.25">
      <c r="B241" s="84"/>
      <c r="E241" s="58"/>
    </row>
    <row r="242" spans="2:5" ht="14.25" customHeight="1" x14ac:dyDescent="0.25">
      <c r="B242" s="84"/>
      <c r="E242" s="58"/>
    </row>
    <row r="243" spans="2:5" ht="14.25" customHeight="1" x14ac:dyDescent="0.25">
      <c r="B243" s="84"/>
      <c r="E243" s="58"/>
    </row>
    <row r="244" spans="2:5" ht="14.25" customHeight="1" x14ac:dyDescent="0.25">
      <c r="B244" s="84"/>
      <c r="E244" s="58"/>
    </row>
    <row r="245" spans="2:5" ht="14.25" customHeight="1" x14ac:dyDescent="0.25">
      <c r="B245" s="84"/>
      <c r="E245" s="58"/>
    </row>
    <row r="246" spans="2:5" ht="14.25" customHeight="1" x14ac:dyDescent="0.25">
      <c r="B246" s="84"/>
      <c r="E246" s="58"/>
    </row>
    <row r="247" spans="2:5" ht="14.25" customHeight="1" x14ac:dyDescent="0.25">
      <c r="B247" s="84"/>
      <c r="E247" s="58"/>
    </row>
    <row r="248" spans="2:5" ht="14.25" customHeight="1" x14ac:dyDescent="0.25">
      <c r="B248" s="84"/>
      <c r="E248" s="58"/>
    </row>
    <row r="249" spans="2:5" ht="14.25" customHeight="1" x14ac:dyDescent="0.25">
      <c r="B249" s="84"/>
      <c r="E249" s="58"/>
    </row>
    <row r="250" spans="2:5" ht="14.25" customHeight="1" x14ac:dyDescent="0.25">
      <c r="B250" s="84"/>
      <c r="E250" s="58"/>
    </row>
    <row r="251" spans="2:5" ht="14.25" customHeight="1" x14ac:dyDescent="0.25">
      <c r="B251" s="84"/>
      <c r="E251" s="58"/>
    </row>
    <row r="252" spans="2:5" ht="14.25" customHeight="1" x14ac:dyDescent="0.25">
      <c r="B252" s="84"/>
      <c r="E252" s="58"/>
    </row>
    <row r="253" spans="2:5" ht="14.25" customHeight="1" x14ac:dyDescent="0.25">
      <c r="B253" s="84"/>
      <c r="E253" s="58"/>
    </row>
    <row r="254" spans="2:5" ht="14.25" customHeight="1" x14ac:dyDescent="0.25">
      <c r="B254" s="84"/>
      <c r="E254" s="58"/>
    </row>
    <row r="255" spans="2:5" ht="14.25" customHeight="1" x14ac:dyDescent="0.25">
      <c r="B255" s="84"/>
      <c r="E255" s="58"/>
    </row>
    <row r="256" spans="2:5" ht="14.25" customHeight="1" x14ac:dyDescent="0.25">
      <c r="B256" s="84"/>
      <c r="E256" s="58"/>
    </row>
    <row r="257" spans="2:5" ht="14.25" customHeight="1" x14ac:dyDescent="0.25">
      <c r="B257" s="84"/>
      <c r="E257" s="58"/>
    </row>
    <row r="258" spans="2:5" ht="14.25" customHeight="1" x14ac:dyDescent="0.25">
      <c r="B258" s="84"/>
      <c r="E258" s="58"/>
    </row>
    <row r="259" spans="2:5" ht="14.25" customHeight="1" x14ac:dyDescent="0.25">
      <c r="B259" s="84"/>
      <c r="E259" s="58"/>
    </row>
    <row r="260" spans="2:5" ht="14.25" customHeight="1" x14ac:dyDescent="0.25">
      <c r="B260" s="84"/>
      <c r="E260" s="58"/>
    </row>
    <row r="261" spans="2:5" ht="14.25" customHeight="1" x14ac:dyDescent="0.25">
      <c r="B261" s="84"/>
      <c r="E261" s="58"/>
    </row>
    <row r="262" spans="2:5" ht="14.25" customHeight="1" x14ac:dyDescent="0.25">
      <c r="B262" s="84"/>
      <c r="E262" s="58"/>
    </row>
    <row r="263" spans="2:5" ht="14.25" customHeight="1" x14ac:dyDescent="0.25">
      <c r="B263" s="84"/>
      <c r="E263" s="58"/>
    </row>
    <row r="264" spans="2:5" ht="14.25" customHeight="1" x14ac:dyDescent="0.25">
      <c r="B264" s="84"/>
      <c r="E264" s="58"/>
    </row>
    <row r="265" spans="2:5" ht="14.25" customHeight="1" x14ac:dyDescent="0.25">
      <c r="B265" s="84"/>
      <c r="E265" s="58"/>
    </row>
    <row r="266" spans="2:5" ht="14.25" customHeight="1" x14ac:dyDescent="0.25">
      <c r="B266" s="84"/>
      <c r="E266" s="58"/>
    </row>
    <row r="267" spans="2:5" ht="14.25" customHeight="1" x14ac:dyDescent="0.25">
      <c r="B267" s="84"/>
      <c r="E267" s="58"/>
    </row>
    <row r="268" spans="2:5" ht="14.25" customHeight="1" x14ac:dyDescent="0.25">
      <c r="B268" s="84"/>
      <c r="E268" s="58"/>
    </row>
    <row r="269" spans="2:5" ht="14.25" customHeight="1" x14ac:dyDescent="0.25">
      <c r="B269" s="84"/>
      <c r="E269" s="58"/>
    </row>
    <row r="270" spans="2:5" ht="14.25" customHeight="1" x14ac:dyDescent="0.25">
      <c r="B270" s="84"/>
      <c r="E270" s="58"/>
    </row>
    <row r="271" spans="2:5" ht="14.25" customHeight="1" x14ac:dyDescent="0.25">
      <c r="B271" s="84"/>
      <c r="E271" s="58"/>
    </row>
    <row r="272" spans="2:5" ht="14.25" customHeight="1" x14ac:dyDescent="0.25">
      <c r="B272" s="84"/>
      <c r="E272" s="58"/>
    </row>
    <row r="273" spans="2:5" ht="14.25" customHeight="1" x14ac:dyDescent="0.25">
      <c r="B273" s="84"/>
      <c r="E273" s="58"/>
    </row>
    <row r="274" spans="2:5" ht="14.25" customHeight="1" x14ac:dyDescent="0.25">
      <c r="B274" s="84"/>
      <c r="E274" s="58"/>
    </row>
    <row r="275" spans="2:5" ht="14.25" customHeight="1" x14ac:dyDescent="0.25">
      <c r="B275" s="84"/>
      <c r="E275" s="58"/>
    </row>
    <row r="276" spans="2:5" ht="14.25" customHeight="1" x14ac:dyDescent="0.25">
      <c r="B276" s="84"/>
      <c r="E276" s="58"/>
    </row>
    <row r="277" spans="2:5" ht="14.25" customHeight="1" x14ac:dyDescent="0.25">
      <c r="B277" s="84"/>
      <c r="E277" s="58"/>
    </row>
    <row r="278" spans="2:5" ht="14.25" customHeight="1" x14ac:dyDescent="0.25">
      <c r="B278" s="84"/>
      <c r="E278" s="58"/>
    </row>
    <row r="279" spans="2:5" ht="14.25" customHeight="1" x14ac:dyDescent="0.25">
      <c r="B279" s="84"/>
      <c r="E279" s="58"/>
    </row>
    <row r="280" spans="2:5" ht="14.25" customHeight="1" x14ac:dyDescent="0.25">
      <c r="B280" s="84"/>
      <c r="E280" s="58"/>
    </row>
    <row r="281" spans="2:5" ht="14.25" customHeight="1" x14ac:dyDescent="0.25">
      <c r="B281" s="84"/>
      <c r="E281" s="58"/>
    </row>
    <row r="282" spans="2:5" ht="14.25" customHeight="1" x14ac:dyDescent="0.25">
      <c r="B282" s="84"/>
      <c r="E282" s="58"/>
    </row>
    <row r="283" spans="2:5" ht="14.25" customHeight="1" x14ac:dyDescent="0.25">
      <c r="B283" s="84"/>
      <c r="E283" s="58"/>
    </row>
    <row r="284" spans="2:5" ht="14.25" customHeight="1" x14ac:dyDescent="0.25">
      <c r="B284" s="84"/>
      <c r="E284" s="58"/>
    </row>
    <row r="285" spans="2:5" ht="14.25" customHeight="1" x14ac:dyDescent="0.25">
      <c r="B285" s="84"/>
      <c r="E285" s="58"/>
    </row>
    <row r="286" spans="2:5" ht="14.25" customHeight="1" x14ac:dyDescent="0.25">
      <c r="B286" s="84"/>
      <c r="E286" s="58"/>
    </row>
    <row r="287" spans="2:5" ht="14.25" customHeight="1" x14ac:dyDescent="0.25">
      <c r="B287" s="84"/>
      <c r="E287" s="58"/>
    </row>
    <row r="288" spans="2:5" ht="14.25" customHeight="1" x14ac:dyDescent="0.25">
      <c r="B288" s="84"/>
      <c r="E288" s="58"/>
    </row>
    <row r="289" spans="2:5" ht="14.25" customHeight="1" x14ac:dyDescent="0.25">
      <c r="B289" s="84"/>
      <c r="E289" s="58"/>
    </row>
    <row r="290" spans="2:5" ht="14.25" customHeight="1" x14ac:dyDescent="0.25">
      <c r="B290" s="84"/>
      <c r="E290" s="58"/>
    </row>
    <row r="291" spans="2:5" ht="14.25" customHeight="1" x14ac:dyDescent="0.25">
      <c r="B291" s="84"/>
      <c r="E291" s="58"/>
    </row>
    <row r="292" spans="2:5" ht="14.25" customHeight="1" x14ac:dyDescent="0.25">
      <c r="B292" s="84"/>
      <c r="E292" s="58"/>
    </row>
    <row r="293" spans="2:5" ht="14.25" customHeight="1" x14ac:dyDescent="0.25">
      <c r="B293" s="84"/>
      <c r="E293" s="58"/>
    </row>
    <row r="294" spans="2:5" ht="14.25" customHeight="1" x14ac:dyDescent="0.25">
      <c r="B294" s="84"/>
      <c r="E294" s="58"/>
    </row>
    <row r="295" spans="2:5" ht="14.25" customHeight="1" x14ac:dyDescent="0.25">
      <c r="B295" s="84"/>
      <c r="E295" s="58"/>
    </row>
    <row r="296" spans="2:5" ht="14.25" customHeight="1" x14ac:dyDescent="0.25">
      <c r="B296" s="84"/>
      <c r="E296" s="58"/>
    </row>
    <row r="297" spans="2:5" ht="14.25" customHeight="1" x14ac:dyDescent="0.25">
      <c r="B297" s="84"/>
      <c r="E297" s="58"/>
    </row>
    <row r="298" spans="2:5" ht="14.25" customHeight="1" x14ac:dyDescent="0.25">
      <c r="B298" s="84"/>
      <c r="E298" s="58"/>
    </row>
    <row r="299" spans="2:5" ht="14.25" customHeight="1" x14ac:dyDescent="0.25">
      <c r="B299" s="84"/>
      <c r="E299" s="58"/>
    </row>
    <row r="300" spans="2:5" ht="14.25" customHeight="1" x14ac:dyDescent="0.25">
      <c r="B300" s="84"/>
      <c r="E300" s="58"/>
    </row>
    <row r="301" spans="2:5" ht="14.25" customHeight="1" x14ac:dyDescent="0.25">
      <c r="B301" s="84"/>
      <c r="E301" s="58"/>
    </row>
    <row r="302" spans="2:5" ht="14.25" customHeight="1" x14ac:dyDescent="0.25">
      <c r="B302" s="84"/>
      <c r="E302" s="58"/>
    </row>
    <row r="303" spans="2:5" ht="14.25" customHeight="1" x14ac:dyDescent="0.25">
      <c r="B303" s="84"/>
      <c r="E303" s="58"/>
    </row>
    <row r="304" spans="2:5" ht="14.25" customHeight="1" x14ac:dyDescent="0.25">
      <c r="B304" s="84"/>
      <c r="E304" s="58"/>
    </row>
    <row r="305" spans="2:5" ht="14.25" customHeight="1" x14ac:dyDescent="0.25">
      <c r="B305" s="84"/>
      <c r="E305" s="58"/>
    </row>
    <row r="306" spans="2:5" ht="14.25" customHeight="1" x14ac:dyDescent="0.25">
      <c r="B306" s="84"/>
      <c r="E306" s="58"/>
    </row>
    <row r="307" spans="2:5" ht="14.25" customHeight="1" x14ac:dyDescent="0.25">
      <c r="B307" s="84"/>
      <c r="E307" s="58"/>
    </row>
    <row r="308" spans="2:5" ht="14.25" customHeight="1" x14ac:dyDescent="0.25">
      <c r="B308" s="84"/>
      <c r="E308" s="58"/>
    </row>
    <row r="309" spans="2:5" ht="14.25" customHeight="1" x14ac:dyDescent="0.25">
      <c r="B309" s="84"/>
      <c r="E309" s="58"/>
    </row>
    <row r="310" spans="2:5" ht="14.25" customHeight="1" x14ac:dyDescent="0.25">
      <c r="B310" s="84"/>
      <c r="E310" s="58"/>
    </row>
    <row r="311" spans="2:5" ht="14.25" customHeight="1" x14ac:dyDescent="0.25">
      <c r="B311" s="84"/>
      <c r="E311" s="58"/>
    </row>
    <row r="312" spans="2:5" ht="14.25" customHeight="1" x14ac:dyDescent="0.25">
      <c r="B312" s="84"/>
      <c r="E312" s="58"/>
    </row>
    <row r="313" spans="2:5" ht="14.25" customHeight="1" x14ac:dyDescent="0.25">
      <c r="B313" s="84"/>
      <c r="E313" s="58"/>
    </row>
    <row r="314" spans="2:5" ht="14.25" customHeight="1" x14ac:dyDescent="0.25">
      <c r="B314" s="84"/>
      <c r="E314" s="58"/>
    </row>
    <row r="315" spans="2:5" ht="14.25" customHeight="1" x14ac:dyDescent="0.25">
      <c r="B315" s="84"/>
      <c r="E315" s="58"/>
    </row>
    <row r="316" spans="2:5" ht="14.25" customHeight="1" x14ac:dyDescent="0.25">
      <c r="B316" s="84"/>
      <c r="E316" s="58"/>
    </row>
    <row r="317" spans="2:5" ht="14.25" customHeight="1" x14ac:dyDescent="0.25">
      <c r="B317" s="84"/>
      <c r="E317" s="58"/>
    </row>
    <row r="318" spans="2:5" ht="14.25" customHeight="1" x14ac:dyDescent="0.25">
      <c r="B318" s="84"/>
      <c r="E318" s="58"/>
    </row>
    <row r="319" spans="2:5" ht="14.25" customHeight="1" x14ac:dyDescent="0.25">
      <c r="B319" s="84"/>
      <c r="E319" s="58"/>
    </row>
    <row r="320" spans="2:5" ht="14.25" customHeight="1" x14ac:dyDescent="0.25">
      <c r="B320" s="84"/>
      <c r="E320" s="58"/>
    </row>
    <row r="321" spans="2:5" ht="14.25" customHeight="1" x14ac:dyDescent="0.25">
      <c r="B321" s="84"/>
      <c r="E321" s="58"/>
    </row>
    <row r="322" spans="2:5" ht="14.25" customHeight="1" x14ac:dyDescent="0.25">
      <c r="B322" s="84"/>
      <c r="E322" s="58"/>
    </row>
    <row r="323" spans="2:5" ht="14.25" customHeight="1" x14ac:dyDescent="0.25">
      <c r="B323" s="84"/>
      <c r="E323" s="58"/>
    </row>
    <row r="324" spans="2:5" ht="14.25" customHeight="1" x14ac:dyDescent="0.25">
      <c r="B324" s="84"/>
      <c r="E324" s="58"/>
    </row>
    <row r="325" spans="2:5" ht="14.25" customHeight="1" x14ac:dyDescent="0.25">
      <c r="B325" s="84"/>
      <c r="E325" s="58"/>
    </row>
    <row r="326" spans="2:5" ht="14.25" customHeight="1" x14ac:dyDescent="0.25">
      <c r="B326" s="84"/>
      <c r="E326" s="58"/>
    </row>
    <row r="327" spans="2:5" ht="14.25" customHeight="1" x14ac:dyDescent="0.25">
      <c r="B327" s="84"/>
      <c r="E327" s="58"/>
    </row>
    <row r="328" spans="2:5" ht="14.25" customHeight="1" x14ac:dyDescent="0.25">
      <c r="B328" s="84"/>
      <c r="E328" s="58"/>
    </row>
    <row r="329" spans="2:5" ht="14.25" customHeight="1" x14ac:dyDescent="0.25">
      <c r="B329" s="84"/>
      <c r="E329" s="58"/>
    </row>
    <row r="330" spans="2:5" ht="14.25" customHeight="1" x14ac:dyDescent="0.25">
      <c r="B330" s="84"/>
      <c r="E330" s="58"/>
    </row>
    <row r="331" spans="2:5" ht="14.25" customHeight="1" x14ac:dyDescent="0.25">
      <c r="B331" s="84"/>
      <c r="E331" s="58"/>
    </row>
    <row r="332" spans="2:5" ht="14.25" customHeight="1" x14ac:dyDescent="0.25">
      <c r="B332" s="84"/>
      <c r="E332" s="58"/>
    </row>
    <row r="333" spans="2:5" ht="14.25" customHeight="1" x14ac:dyDescent="0.25">
      <c r="B333" s="84"/>
      <c r="E333" s="58"/>
    </row>
    <row r="334" spans="2:5" ht="14.25" customHeight="1" x14ac:dyDescent="0.25">
      <c r="B334" s="84"/>
      <c r="E334" s="58"/>
    </row>
    <row r="335" spans="2:5" ht="14.25" customHeight="1" x14ac:dyDescent="0.25">
      <c r="B335" s="84"/>
      <c r="E335" s="58"/>
    </row>
    <row r="336" spans="2:5" ht="14.25" customHeight="1" x14ac:dyDescent="0.25">
      <c r="B336" s="84"/>
      <c r="E336" s="58"/>
    </row>
    <row r="337" spans="2:5" ht="14.25" customHeight="1" x14ac:dyDescent="0.25">
      <c r="B337" s="84"/>
      <c r="E337" s="58"/>
    </row>
    <row r="338" spans="2:5" ht="14.25" customHeight="1" x14ac:dyDescent="0.25">
      <c r="B338" s="84"/>
      <c r="E338" s="58"/>
    </row>
    <row r="339" spans="2:5" ht="14.25" customHeight="1" x14ac:dyDescent="0.25">
      <c r="B339" s="84"/>
      <c r="E339" s="58"/>
    </row>
    <row r="340" spans="2:5" ht="14.25" customHeight="1" x14ac:dyDescent="0.25">
      <c r="B340" s="84"/>
      <c r="E340" s="58"/>
    </row>
    <row r="341" spans="2:5" ht="14.25" customHeight="1" x14ac:dyDescent="0.25">
      <c r="B341" s="84"/>
      <c r="E341" s="58"/>
    </row>
    <row r="342" spans="2:5" ht="14.25" customHeight="1" x14ac:dyDescent="0.25">
      <c r="B342" s="84"/>
      <c r="E342" s="58"/>
    </row>
    <row r="343" spans="2:5" ht="14.25" customHeight="1" x14ac:dyDescent="0.25">
      <c r="B343" s="84"/>
      <c r="E343" s="58"/>
    </row>
    <row r="344" spans="2:5" ht="14.25" customHeight="1" x14ac:dyDescent="0.25">
      <c r="B344" s="84"/>
      <c r="E344" s="58"/>
    </row>
    <row r="345" spans="2:5" ht="14.25" customHeight="1" x14ac:dyDescent="0.25">
      <c r="B345" s="84"/>
      <c r="E345" s="58"/>
    </row>
    <row r="346" spans="2:5" ht="14.25" customHeight="1" x14ac:dyDescent="0.25">
      <c r="B346" s="84"/>
      <c r="E346" s="58"/>
    </row>
    <row r="347" spans="2:5" ht="14.25" customHeight="1" x14ac:dyDescent="0.25">
      <c r="B347" s="84"/>
      <c r="E347" s="58"/>
    </row>
    <row r="348" spans="2:5" ht="14.25" customHeight="1" x14ac:dyDescent="0.25">
      <c r="B348" s="84"/>
      <c r="E348" s="58"/>
    </row>
    <row r="349" spans="2:5" ht="14.25" customHeight="1" x14ac:dyDescent="0.25">
      <c r="B349" s="84"/>
      <c r="E349" s="58"/>
    </row>
    <row r="350" spans="2:5" ht="14.25" customHeight="1" x14ac:dyDescent="0.25">
      <c r="B350" s="84"/>
      <c r="E350" s="58"/>
    </row>
    <row r="351" spans="2:5" ht="14.25" customHeight="1" x14ac:dyDescent="0.25">
      <c r="B351" s="84"/>
      <c r="E351" s="58"/>
    </row>
    <row r="352" spans="2:5" ht="14.25" customHeight="1" x14ac:dyDescent="0.25">
      <c r="B352" s="84"/>
      <c r="E352" s="58"/>
    </row>
    <row r="353" spans="2:5" ht="14.25" customHeight="1" x14ac:dyDescent="0.25">
      <c r="B353" s="84"/>
      <c r="E353" s="58"/>
    </row>
    <row r="354" spans="2:5" ht="14.25" customHeight="1" x14ac:dyDescent="0.25">
      <c r="B354" s="84"/>
      <c r="E354" s="58"/>
    </row>
    <row r="355" spans="2:5" ht="14.25" customHeight="1" x14ac:dyDescent="0.25">
      <c r="B355" s="84"/>
      <c r="E355" s="58"/>
    </row>
    <row r="356" spans="2:5" ht="14.25" customHeight="1" x14ac:dyDescent="0.25">
      <c r="B356" s="84"/>
      <c r="E356" s="58"/>
    </row>
    <row r="357" spans="2:5" ht="14.25" customHeight="1" x14ac:dyDescent="0.25">
      <c r="B357" s="84"/>
      <c r="E357" s="58"/>
    </row>
    <row r="358" spans="2:5" ht="14.25" customHeight="1" x14ac:dyDescent="0.25">
      <c r="B358" s="84"/>
      <c r="E358" s="58"/>
    </row>
    <row r="359" spans="2:5" ht="14.25" customHeight="1" x14ac:dyDescent="0.25">
      <c r="B359" s="84"/>
      <c r="E359" s="58"/>
    </row>
    <row r="360" spans="2:5" ht="14.25" customHeight="1" x14ac:dyDescent="0.25">
      <c r="B360" s="84"/>
      <c r="E360" s="58"/>
    </row>
    <row r="361" spans="2:5" ht="14.25" customHeight="1" x14ac:dyDescent="0.25">
      <c r="B361" s="84"/>
      <c r="E361" s="58"/>
    </row>
    <row r="362" spans="2:5" ht="14.25" customHeight="1" x14ac:dyDescent="0.25">
      <c r="B362" s="84"/>
      <c r="E362" s="58"/>
    </row>
    <row r="363" spans="2:5" ht="14.25" customHeight="1" x14ac:dyDescent="0.25">
      <c r="B363" s="84"/>
      <c r="E363" s="58"/>
    </row>
    <row r="364" spans="2:5" ht="14.25" customHeight="1" x14ac:dyDescent="0.25">
      <c r="B364" s="84"/>
      <c r="E364" s="58"/>
    </row>
    <row r="365" spans="2:5" ht="14.25" customHeight="1" x14ac:dyDescent="0.25">
      <c r="B365" s="84"/>
      <c r="E365" s="58"/>
    </row>
    <row r="366" spans="2:5" ht="14.25" customHeight="1" x14ac:dyDescent="0.25">
      <c r="B366" s="84"/>
      <c r="E366" s="58"/>
    </row>
    <row r="367" spans="2:5" ht="14.25" customHeight="1" x14ac:dyDescent="0.25">
      <c r="B367" s="84"/>
      <c r="E367" s="58"/>
    </row>
    <row r="368" spans="2:5" ht="14.25" customHeight="1" x14ac:dyDescent="0.25">
      <c r="B368" s="84"/>
      <c r="E368" s="58"/>
    </row>
    <row r="369" spans="2:5" ht="14.25" customHeight="1" x14ac:dyDescent="0.25">
      <c r="B369" s="84"/>
      <c r="E369" s="58"/>
    </row>
    <row r="370" spans="2:5" ht="14.25" customHeight="1" x14ac:dyDescent="0.25">
      <c r="B370" s="84"/>
      <c r="E370" s="58"/>
    </row>
    <row r="371" spans="2:5" ht="14.25" customHeight="1" x14ac:dyDescent="0.25">
      <c r="B371" s="84"/>
      <c r="E371" s="58"/>
    </row>
    <row r="372" spans="2:5" ht="14.25" customHeight="1" x14ac:dyDescent="0.25">
      <c r="B372" s="84"/>
      <c r="E372" s="58"/>
    </row>
    <row r="373" spans="2:5" ht="14.25" customHeight="1" x14ac:dyDescent="0.25">
      <c r="B373" s="84"/>
      <c r="E373" s="58"/>
    </row>
    <row r="374" spans="2:5" ht="14.25" customHeight="1" x14ac:dyDescent="0.25">
      <c r="B374" s="84"/>
      <c r="E374" s="58"/>
    </row>
    <row r="375" spans="2:5" ht="14.25" customHeight="1" x14ac:dyDescent="0.25">
      <c r="B375" s="84"/>
      <c r="E375" s="58"/>
    </row>
    <row r="376" spans="2:5" ht="14.25" customHeight="1" x14ac:dyDescent="0.25">
      <c r="B376" s="84"/>
      <c r="E376" s="58"/>
    </row>
    <row r="377" spans="2:5" ht="14.25" customHeight="1" x14ac:dyDescent="0.25">
      <c r="B377" s="84"/>
      <c r="E377" s="58"/>
    </row>
    <row r="378" spans="2:5" ht="14.25" customHeight="1" x14ac:dyDescent="0.25">
      <c r="B378" s="84"/>
      <c r="E378" s="58"/>
    </row>
    <row r="379" spans="2:5" ht="14.25" customHeight="1" x14ac:dyDescent="0.25">
      <c r="B379" s="84"/>
      <c r="E379" s="58"/>
    </row>
    <row r="380" spans="2:5" ht="14.25" customHeight="1" x14ac:dyDescent="0.25">
      <c r="B380" s="84"/>
      <c r="E380" s="58"/>
    </row>
    <row r="381" spans="2:5" ht="14.25" customHeight="1" x14ac:dyDescent="0.25">
      <c r="B381" s="84"/>
      <c r="E381" s="58"/>
    </row>
    <row r="382" spans="2:5" ht="14.25" customHeight="1" x14ac:dyDescent="0.25">
      <c r="B382" s="84"/>
      <c r="E382" s="58"/>
    </row>
    <row r="383" spans="2:5" ht="14.25" customHeight="1" x14ac:dyDescent="0.25">
      <c r="B383" s="84"/>
      <c r="E383" s="58"/>
    </row>
    <row r="384" spans="2:5" ht="14.25" customHeight="1" x14ac:dyDescent="0.25">
      <c r="B384" s="84"/>
      <c r="E384" s="58"/>
    </row>
    <row r="385" spans="2:5" ht="14.25" customHeight="1" x14ac:dyDescent="0.25">
      <c r="B385" s="84"/>
      <c r="E385" s="58"/>
    </row>
    <row r="386" spans="2:5" ht="14.25" customHeight="1" x14ac:dyDescent="0.25">
      <c r="B386" s="84"/>
      <c r="E386" s="58"/>
    </row>
    <row r="387" spans="2:5" ht="14.25" customHeight="1" x14ac:dyDescent="0.25">
      <c r="B387" s="84"/>
      <c r="E387" s="58"/>
    </row>
    <row r="388" spans="2:5" ht="14.25" customHeight="1" x14ac:dyDescent="0.25">
      <c r="B388" s="84"/>
      <c r="E388" s="58"/>
    </row>
    <row r="389" spans="2:5" ht="14.25" customHeight="1" x14ac:dyDescent="0.25">
      <c r="B389" s="84"/>
      <c r="E389" s="58"/>
    </row>
    <row r="390" spans="2:5" ht="14.25" customHeight="1" x14ac:dyDescent="0.25">
      <c r="B390" s="84"/>
      <c r="E390" s="58"/>
    </row>
    <row r="391" spans="2:5" ht="15.75" customHeight="1" x14ac:dyDescent="0.25"/>
    <row r="392" spans="2:5" ht="15.75" customHeight="1" x14ac:dyDescent="0.25"/>
    <row r="393" spans="2:5" ht="15.75" customHeight="1" x14ac:dyDescent="0.25"/>
    <row r="394" spans="2:5" ht="15.75" customHeight="1" x14ac:dyDescent="0.25"/>
    <row r="395" spans="2:5" ht="15.75" customHeight="1" x14ac:dyDescent="0.25"/>
    <row r="396" spans="2:5" ht="15.75" customHeight="1" x14ac:dyDescent="0.25"/>
    <row r="397" spans="2:5" ht="15.75" customHeight="1" x14ac:dyDescent="0.25"/>
    <row r="398" spans="2:5" ht="15.75" customHeight="1" x14ac:dyDescent="0.25"/>
    <row r="399" spans="2:5" ht="15.75" customHeight="1" x14ac:dyDescent="0.25"/>
    <row r="400" spans="2:5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</sheetData>
  <sortState xmlns:xlrd2="http://schemas.microsoft.com/office/spreadsheetml/2017/richdata2" ref="A2:L25">
    <sortCondition ref="J2:J25"/>
    <sortCondition ref="C2:C25"/>
  </sortState>
  <pageMargins left="0.75" right="0.75" top="1" bottom="1" header="0" footer="0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79998168889431442"/>
  </sheetPr>
  <dimension ref="A1:Z972"/>
  <sheetViews>
    <sheetView workbookViewId="0">
      <pane ySplit="2" topLeftCell="A9" activePane="bottomLeft" state="frozen"/>
      <selection pane="bottomLeft" activeCell="A18" sqref="A18:XFD27"/>
    </sheetView>
  </sheetViews>
  <sheetFormatPr defaultColWidth="14.42578125" defaultRowHeight="15" customHeight="1" x14ac:dyDescent="0.25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22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3" width="8.42578125" customWidth="1"/>
    <col min="14" max="14" width="15.7109375" customWidth="1"/>
    <col min="15" max="15" width="8.42578125" customWidth="1"/>
    <col min="16" max="16" width="12.42578125" customWidth="1"/>
    <col min="17" max="17" width="8.42578125" customWidth="1"/>
    <col min="18" max="18" width="12.140625" customWidth="1"/>
    <col min="19" max="19" width="8.42578125" customWidth="1"/>
    <col min="20" max="20" width="11.7109375" customWidth="1"/>
    <col min="21" max="21" width="8.42578125" customWidth="1"/>
    <col min="22" max="22" width="13.7109375" customWidth="1"/>
    <col min="23" max="26" width="8.42578125" customWidth="1"/>
  </cols>
  <sheetData>
    <row r="1" spans="1:26" ht="14.25" customHeight="1" x14ac:dyDescent="0.25">
      <c r="A1" s="63" t="s">
        <v>853</v>
      </c>
      <c r="B1" s="63"/>
      <c r="C1" s="64"/>
      <c r="D1" s="63"/>
      <c r="E1" s="63"/>
      <c r="F1" s="63"/>
      <c r="G1" s="63"/>
      <c r="H1" s="63"/>
      <c r="I1" s="63"/>
      <c r="J1" s="63"/>
      <c r="K1" s="65"/>
      <c r="L1" s="65"/>
      <c r="M1" s="63"/>
      <c r="N1" s="66"/>
    </row>
    <row r="2" spans="1:26" ht="14.25" customHeight="1" x14ac:dyDescent="0.3">
      <c r="A2" s="67"/>
      <c r="B2" s="67"/>
      <c r="C2" s="68" t="s">
        <v>810</v>
      </c>
      <c r="D2" s="67"/>
      <c r="E2" s="67" t="s">
        <v>813</v>
      </c>
      <c r="F2" s="67" t="s">
        <v>821</v>
      </c>
      <c r="G2" s="67" t="s">
        <v>3</v>
      </c>
      <c r="H2" s="67" t="s">
        <v>814</v>
      </c>
      <c r="I2" s="67" t="s">
        <v>2</v>
      </c>
      <c r="J2" s="67" t="s">
        <v>5</v>
      </c>
      <c r="K2" s="69" t="s">
        <v>811</v>
      </c>
      <c r="L2" s="69" t="s">
        <v>815</v>
      </c>
      <c r="M2" s="67" t="s">
        <v>816</v>
      </c>
      <c r="N2" s="67" t="s">
        <v>822</v>
      </c>
      <c r="O2" s="70" t="s">
        <v>823</v>
      </c>
      <c r="P2" s="70" t="s">
        <v>821</v>
      </c>
      <c r="Q2" s="70" t="s">
        <v>824</v>
      </c>
      <c r="R2" s="70" t="s">
        <v>821</v>
      </c>
      <c r="S2" s="70" t="s">
        <v>825</v>
      </c>
      <c r="T2" s="70" t="s">
        <v>821</v>
      </c>
      <c r="U2" s="70" t="s">
        <v>826</v>
      </c>
      <c r="V2" s="70" t="s">
        <v>821</v>
      </c>
      <c r="W2" s="50"/>
      <c r="X2" s="50"/>
      <c r="Y2" s="50"/>
      <c r="Z2" s="50"/>
    </row>
    <row r="3" spans="1:26" ht="14.25" customHeight="1" x14ac:dyDescent="0.25">
      <c r="A3" s="182"/>
      <c r="B3" s="193" t="s">
        <v>853</v>
      </c>
      <c r="C3" s="88">
        <v>1</v>
      </c>
      <c r="D3" s="88">
        <v>1</v>
      </c>
      <c r="E3" s="13">
        <v>1338</v>
      </c>
      <c r="F3" s="13" t="str">
        <f>+VLOOKUP(E3,Participants!$A$1:$F$798,2,FALSE)</f>
        <v>Claire Burch</v>
      </c>
      <c r="G3" s="13" t="str">
        <f>+VLOOKUP(E3,Participants!$A$1:$F$798,4,FALSE)</f>
        <v>AAC</v>
      </c>
      <c r="H3" s="13" t="str">
        <f>+VLOOKUP(E3,Participants!$A$1:$F$798,5,FALSE)</f>
        <v>Female</v>
      </c>
      <c r="I3" s="13">
        <f>+VLOOKUP(E3,Participants!$A$1:$F$798,3,FALSE)</f>
        <v>6</v>
      </c>
      <c r="J3" s="13" t="str">
        <f>+VLOOKUP(E3,Participants!$A$1:$G$798,7,FALSE)</f>
        <v>JV Girls</v>
      </c>
      <c r="K3" s="185" t="s">
        <v>1203</v>
      </c>
      <c r="L3" s="13">
        <v>1</v>
      </c>
      <c r="M3" s="13">
        <v>10</v>
      </c>
      <c r="N3" s="182" t="str">
        <f t="shared" ref="N3:N30" si="0">+J3</f>
        <v>JV Girls</v>
      </c>
      <c r="O3" s="182"/>
      <c r="P3" s="77"/>
      <c r="Q3" s="77" t="e">
        <f>+VLOOKUP(P3,Participants!$A$1:$F$651,2,FALSE)</f>
        <v>#N/A</v>
      </c>
      <c r="R3" s="77"/>
      <c r="S3" s="77" t="e">
        <f>+VLOOKUP(R3,Participants!$A$1:$F$651,2,FALSE)</f>
        <v>#N/A</v>
      </c>
      <c r="T3" s="77"/>
      <c r="U3" s="77" t="e">
        <f>+VLOOKUP(T3,Participants!$A$1:$F$651,2,FALSE)</f>
        <v>#N/A</v>
      </c>
      <c r="V3" s="77"/>
      <c r="W3" s="77" t="e">
        <f>+VLOOKUP(V3,Participants!$A$1:$F$651,2,FALSE)</f>
        <v>#N/A</v>
      </c>
    </row>
    <row r="4" spans="1:26" ht="14.25" customHeight="1" x14ac:dyDescent="0.25">
      <c r="A4" s="182"/>
      <c r="B4" s="193" t="s">
        <v>853</v>
      </c>
      <c r="C4" s="88">
        <v>1</v>
      </c>
      <c r="D4" s="88">
        <v>2</v>
      </c>
      <c r="E4" s="13">
        <v>1011</v>
      </c>
      <c r="F4" s="13" t="str">
        <f>+VLOOKUP(E4,Participants!$A$1:$F$798,2,FALSE)</f>
        <v>Madeline Worgul</v>
      </c>
      <c r="G4" s="13" t="str">
        <f>+VLOOKUP(E4,Participants!$A$1:$F$798,4,FALSE)</f>
        <v>HCA</v>
      </c>
      <c r="H4" s="13" t="str">
        <f>+VLOOKUP(E4,Participants!$A$1:$F$798,5,FALSE)</f>
        <v>Female</v>
      </c>
      <c r="I4" s="13">
        <f>+VLOOKUP(E4,Participants!$A$1:$F$798,3,FALSE)</f>
        <v>6</v>
      </c>
      <c r="J4" s="13" t="str">
        <f>+VLOOKUP(E4,Participants!$A$1:$G$798,7,FALSE)</f>
        <v>JV Girls</v>
      </c>
      <c r="K4" s="185" t="s">
        <v>1205</v>
      </c>
      <c r="L4" s="13">
        <v>2</v>
      </c>
      <c r="M4" s="13">
        <v>8</v>
      </c>
      <c r="N4" s="182" t="str">
        <f t="shared" si="0"/>
        <v>JV Girls</v>
      </c>
      <c r="O4" s="182"/>
      <c r="P4" s="77"/>
      <c r="Q4" s="77" t="e">
        <f>+VLOOKUP(P4,Participants!$A$1:$F$651,2,FALSE)</f>
        <v>#N/A</v>
      </c>
      <c r="R4" s="77"/>
      <c r="S4" s="77" t="e">
        <f>+VLOOKUP(R4,Participants!$A$1:$F$651,2,FALSE)</f>
        <v>#N/A</v>
      </c>
      <c r="T4" s="77"/>
      <c r="U4" s="77" t="e">
        <f>+VLOOKUP(T4,Participants!$A$1:$F$651,2,FALSE)</f>
        <v>#N/A</v>
      </c>
      <c r="V4" s="77"/>
      <c r="W4" s="77" t="e">
        <f>+VLOOKUP(V4,Participants!$A$1:$F$651,2,FALSE)</f>
        <v>#N/A</v>
      </c>
    </row>
    <row r="5" spans="1:26" ht="14.25" customHeight="1" x14ac:dyDescent="0.25">
      <c r="A5" s="182"/>
      <c r="B5" s="193" t="s">
        <v>853</v>
      </c>
      <c r="C5" s="88">
        <v>1</v>
      </c>
      <c r="D5" s="88">
        <v>3</v>
      </c>
      <c r="E5" s="13">
        <v>602</v>
      </c>
      <c r="F5" s="13" t="str">
        <f>+VLOOKUP(E5,Participants!$A$1:$F$798,2,FALSE)</f>
        <v>Avery Arendosh</v>
      </c>
      <c r="G5" s="13" t="str">
        <f>+VLOOKUP(E5,Participants!$A$1:$F$798,4,FALSE)</f>
        <v>BFS</v>
      </c>
      <c r="H5" s="13" t="str">
        <f>+VLOOKUP(E5,Participants!$A$1:$F$798,5,FALSE)</f>
        <v>Female</v>
      </c>
      <c r="I5" s="13">
        <f>+VLOOKUP(E5,Participants!$A$1:$F$798,3,FALSE)</f>
        <v>6</v>
      </c>
      <c r="J5" s="13" t="str">
        <f>+VLOOKUP(E5,Participants!$A$1:$G$798,7,FALSE)</f>
        <v>JV GIRLS</v>
      </c>
      <c r="K5" s="185" t="s">
        <v>1206</v>
      </c>
      <c r="L5" s="13">
        <v>3</v>
      </c>
      <c r="M5" s="13">
        <v>6</v>
      </c>
      <c r="N5" s="182" t="str">
        <f t="shared" si="0"/>
        <v>JV GIRLS</v>
      </c>
      <c r="O5" s="182"/>
      <c r="P5" s="77"/>
      <c r="Q5" s="77" t="e">
        <f>+VLOOKUP(P5,Participants!$A$1:$F$651,2,FALSE)</f>
        <v>#N/A</v>
      </c>
      <c r="R5" s="77"/>
      <c r="S5" s="77" t="e">
        <f>+VLOOKUP(R5,Participants!$A$1:$F$651,2,FALSE)</f>
        <v>#N/A</v>
      </c>
      <c r="T5" s="77"/>
      <c r="U5" s="77" t="e">
        <f>+VLOOKUP(T5,Participants!$A$1:$F$651,2,FALSE)</f>
        <v>#N/A</v>
      </c>
      <c r="V5" s="77"/>
      <c r="W5" s="77" t="e">
        <f>+VLOOKUP(V5,Participants!$A$1:$F$651,2,FALSE)</f>
        <v>#N/A</v>
      </c>
    </row>
    <row r="6" spans="1:26" ht="14.25" customHeight="1" x14ac:dyDescent="0.25">
      <c r="A6" s="152" t="s">
        <v>1204</v>
      </c>
      <c r="B6" s="158" t="s">
        <v>853</v>
      </c>
      <c r="C6" s="148">
        <v>1</v>
      </c>
      <c r="D6" s="148">
        <v>4</v>
      </c>
      <c r="E6" s="150">
        <v>768</v>
      </c>
      <c r="F6" s="150" t="str">
        <f>+VLOOKUP(E6,Participants!$A$1:$F$798,2,FALSE)</f>
        <v>Julia Piaggesi</v>
      </c>
      <c r="G6" s="150" t="str">
        <f>+VLOOKUP(E6,Participants!$A$1:$F$798,4,FALSE)</f>
        <v>GAA</v>
      </c>
      <c r="H6" s="150" t="str">
        <f>+VLOOKUP(E6,Participants!$A$1:$F$798,5,FALSE)</f>
        <v>Female</v>
      </c>
      <c r="I6" s="150">
        <f>+VLOOKUP(E6,Participants!$A$1:$F$798,3,FALSE)</f>
        <v>7</v>
      </c>
      <c r="J6" s="150" t="s">
        <v>1227</v>
      </c>
      <c r="K6" s="157" t="s">
        <v>1207</v>
      </c>
      <c r="L6" s="150">
        <v>4</v>
      </c>
      <c r="M6" s="150">
        <v>5</v>
      </c>
      <c r="N6" s="152" t="str">
        <f t="shared" si="0"/>
        <v>JV GiRLS</v>
      </c>
      <c r="O6" s="71"/>
      <c r="P6" s="73"/>
      <c r="Q6" s="73" t="e">
        <f>+VLOOKUP(P6,Participants!$A$1:$F$651,2,FALSE)</f>
        <v>#N/A</v>
      </c>
      <c r="R6" s="73"/>
      <c r="S6" s="73" t="e">
        <f>+VLOOKUP(R6,Participants!$A$1:$F$651,2,FALSE)</f>
        <v>#N/A</v>
      </c>
      <c r="T6" s="73"/>
      <c r="U6" s="73" t="e">
        <f>+VLOOKUP(T6,Participants!$A$1:$F$651,2,FALSE)</f>
        <v>#N/A</v>
      </c>
      <c r="V6" s="73"/>
      <c r="W6" s="73" t="e">
        <f>+VLOOKUP(V6,Participants!$A$1:$F$651,2,FALSE)</f>
        <v>#N/A</v>
      </c>
    </row>
    <row r="7" spans="1:26" ht="14.25" customHeight="1" x14ac:dyDescent="0.25">
      <c r="A7" s="182"/>
      <c r="B7" s="193" t="s">
        <v>853</v>
      </c>
      <c r="C7" s="88">
        <v>1</v>
      </c>
      <c r="D7" s="88">
        <v>5</v>
      </c>
      <c r="E7" s="13">
        <v>1081</v>
      </c>
      <c r="F7" s="13" t="str">
        <f>+VLOOKUP(E7,Participants!$A$1:$F$798,2,FALSE)</f>
        <v>Hannah Kaminski</v>
      </c>
      <c r="G7" s="13" t="str">
        <f>+VLOOKUP(E7,Participants!$A$1:$F$798,4,FALSE)</f>
        <v>KIL</v>
      </c>
      <c r="H7" s="13" t="str">
        <f>+VLOOKUP(E7,Participants!$A$1:$F$798,5,FALSE)</f>
        <v>Female</v>
      </c>
      <c r="I7" s="13">
        <f>+VLOOKUP(E7,Participants!$A$1:$F$798,3,FALSE)</f>
        <v>6</v>
      </c>
      <c r="J7" s="13" t="str">
        <f>+VLOOKUP(E7,Participants!$A$1:$G$798,7,FALSE)</f>
        <v>JV Girls</v>
      </c>
      <c r="K7" s="185" t="s">
        <v>1208</v>
      </c>
      <c r="L7" s="13">
        <v>5</v>
      </c>
      <c r="M7" s="13">
        <v>4</v>
      </c>
      <c r="N7" s="182" t="str">
        <f t="shared" si="0"/>
        <v>JV Girls</v>
      </c>
      <c r="O7" s="182"/>
      <c r="P7" s="77"/>
      <c r="Q7" s="77" t="e">
        <f>+VLOOKUP(P7,Participants!$A$1:$F$651,2,FALSE)</f>
        <v>#N/A</v>
      </c>
      <c r="R7" s="77"/>
      <c r="S7" s="77" t="e">
        <f>+VLOOKUP(R7,Participants!$A$1:$F$651,2,FALSE)</f>
        <v>#N/A</v>
      </c>
      <c r="T7" s="77"/>
      <c r="U7" s="77" t="e">
        <f>+VLOOKUP(T7,Participants!$A$1:$F$651,2,FALSE)</f>
        <v>#N/A</v>
      </c>
      <c r="V7" s="77"/>
      <c r="W7" s="77" t="e">
        <f>+VLOOKUP(V7,Participants!$A$1:$F$651,2,FALSE)</f>
        <v>#N/A</v>
      </c>
    </row>
    <row r="8" spans="1:26" ht="14.25" customHeight="1" x14ac:dyDescent="0.25">
      <c r="A8" s="182"/>
      <c r="B8" s="193" t="s">
        <v>853</v>
      </c>
      <c r="C8" s="88">
        <v>1</v>
      </c>
      <c r="D8" s="88">
        <v>6</v>
      </c>
      <c r="E8" s="13">
        <v>807</v>
      </c>
      <c r="F8" s="13" t="str">
        <f>+VLOOKUP(E8,Participants!$A$1:$F$798,2,FALSE)</f>
        <v>Reagan Straub</v>
      </c>
      <c r="G8" s="13" t="str">
        <f>+VLOOKUP(E8,Participants!$A$1:$F$798,4,FALSE)</f>
        <v>BTA</v>
      </c>
      <c r="H8" s="13" t="str">
        <f>+VLOOKUP(E8,Participants!$A$1:$F$798,5,FALSE)</f>
        <v>Female</v>
      </c>
      <c r="I8" s="13">
        <f>+VLOOKUP(E8,Participants!$A$1:$F$798,3,FALSE)</f>
        <v>5</v>
      </c>
      <c r="J8" s="13" t="str">
        <f>+VLOOKUP(E8,Participants!$A$1:$G$798,7,FALSE)</f>
        <v>JV Girls</v>
      </c>
      <c r="K8" s="185" t="s">
        <v>1209</v>
      </c>
      <c r="L8" s="13">
        <v>6</v>
      </c>
      <c r="M8" s="13">
        <v>3</v>
      </c>
      <c r="N8" s="182" t="str">
        <f t="shared" si="0"/>
        <v>JV Girls</v>
      </c>
      <c r="O8" s="182"/>
      <c r="P8" s="77"/>
      <c r="Q8" s="77" t="e">
        <f>+VLOOKUP(P8,Participants!$A$1:$F$651,2,FALSE)</f>
        <v>#N/A</v>
      </c>
      <c r="R8" s="77"/>
      <c r="S8" s="77" t="e">
        <f>+VLOOKUP(R8,Participants!$A$1:$F$651,2,FALSE)</f>
        <v>#N/A</v>
      </c>
      <c r="T8" s="77"/>
      <c r="U8" s="77" t="e">
        <f>+VLOOKUP(T8,Participants!$A$1:$F$651,2,FALSE)</f>
        <v>#N/A</v>
      </c>
      <c r="V8" s="77"/>
      <c r="W8" s="77" t="e">
        <f>+VLOOKUP(V8,Participants!$A$1:$F$651,2,FALSE)</f>
        <v>#N/A</v>
      </c>
    </row>
    <row r="9" spans="1:26" ht="14.25" customHeight="1" x14ac:dyDescent="0.25">
      <c r="A9" s="182"/>
      <c r="B9" s="193" t="s">
        <v>853</v>
      </c>
      <c r="C9" s="88">
        <v>1</v>
      </c>
      <c r="D9" s="88">
        <v>7</v>
      </c>
      <c r="E9" s="13">
        <v>754</v>
      </c>
      <c r="F9" s="13" t="str">
        <f>+VLOOKUP(E9,Participants!$A$1:$F$798,2,FALSE)</f>
        <v>Sara Stickman</v>
      </c>
      <c r="G9" s="13" t="str">
        <f>+VLOOKUP(E9,Participants!$A$1:$F$798,4,FALSE)</f>
        <v>GAA</v>
      </c>
      <c r="H9" s="13" t="str">
        <f>+VLOOKUP(E9,Participants!$A$1:$F$798,5,FALSE)</f>
        <v>Female</v>
      </c>
      <c r="I9" s="13">
        <f>+VLOOKUP(E9,Participants!$A$1:$F$798,3,FALSE)</f>
        <v>5</v>
      </c>
      <c r="J9" s="13" t="str">
        <f>+VLOOKUP(E9,Participants!$A$1:$G$798,7,FALSE)</f>
        <v>JV GIRLS</v>
      </c>
      <c r="K9" s="185" t="s">
        <v>1210</v>
      </c>
      <c r="L9" s="13">
        <v>7</v>
      </c>
      <c r="M9" s="13">
        <v>2</v>
      </c>
      <c r="N9" s="182" t="str">
        <f t="shared" si="0"/>
        <v>JV GIRLS</v>
      </c>
      <c r="O9" s="182"/>
      <c r="P9" s="77"/>
      <c r="Q9" s="77" t="e">
        <f>+VLOOKUP(P9,Participants!$A$1:$F$651,2,FALSE)</f>
        <v>#N/A</v>
      </c>
      <c r="R9" s="77"/>
      <c r="S9" s="77" t="e">
        <f>+VLOOKUP(R9,Participants!$A$1:$F$651,2,FALSE)</f>
        <v>#N/A</v>
      </c>
      <c r="T9" s="77"/>
      <c r="U9" s="77" t="e">
        <f>+VLOOKUP(T9,Participants!$A$1:$F$651,2,FALSE)</f>
        <v>#N/A</v>
      </c>
      <c r="V9" s="77"/>
      <c r="W9" s="77" t="e">
        <f>+VLOOKUP(V9,Participants!$A$1:$F$651,2,FALSE)</f>
        <v>#N/A</v>
      </c>
    </row>
    <row r="10" spans="1:26" ht="14.25" customHeight="1" x14ac:dyDescent="0.25">
      <c r="A10" s="182"/>
      <c r="B10" s="193"/>
      <c r="C10" s="88"/>
      <c r="D10" s="88"/>
      <c r="E10" s="13"/>
      <c r="F10" s="13"/>
      <c r="G10" s="13"/>
      <c r="H10" s="13"/>
      <c r="I10" s="13"/>
      <c r="J10" s="13"/>
      <c r="K10" s="185"/>
      <c r="L10" s="13"/>
      <c r="M10" s="13"/>
      <c r="N10" s="182"/>
      <c r="O10" s="182"/>
      <c r="P10" s="77"/>
      <c r="Q10" s="77"/>
      <c r="R10" s="77"/>
      <c r="S10" s="77"/>
      <c r="T10" s="77"/>
      <c r="U10" s="77"/>
      <c r="V10" s="77"/>
      <c r="W10" s="77"/>
    </row>
    <row r="11" spans="1:26" ht="14.25" customHeight="1" x14ac:dyDescent="0.25">
      <c r="B11" s="87" t="s">
        <v>853</v>
      </c>
      <c r="C11" s="88">
        <v>2</v>
      </c>
      <c r="D11" s="88">
        <v>1</v>
      </c>
      <c r="E11" s="53">
        <v>1433</v>
      </c>
      <c r="F11" s="13" t="str">
        <f>+VLOOKUP(E11,Participants!$A$1:$F$798,2,FALSE)</f>
        <v>Tommy Heisel</v>
      </c>
      <c r="G11" s="13" t="str">
        <f>+VLOOKUP(E11,Participants!$A$1:$F$798,4,FALSE)</f>
        <v>GRE</v>
      </c>
      <c r="H11" s="13" t="str">
        <f>+VLOOKUP(E11,Participants!$A$1:$F$798,5,FALSE)</f>
        <v>Male</v>
      </c>
      <c r="I11" s="13">
        <f>+VLOOKUP(E11,Participants!$A$1:$F$798,3,FALSE)</f>
        <v>5</v>
      </c>
      <c r="J11" s="13" t="str">
        <f>+VLOOKUP(E11,Participants!$A$1:$G$798,7,FALSE)</f>
        <v>JV Boys</v>
      </c>
      <c r="K11" s="75" t="s">
        <v>1211</v>
      </c>
      <c r="L11" s="13">
        <v>1</v>
      </c>
      <c r="M11" s="13">
        <v>10</v>
      </c>
      <c r="N11" s="7" t="str">
        <f t="shared" si="0"/>
        <v>JV Boys</v>
      </c>
      <c r="O11" s="7"/>
      <c r="P11" s="77"/>
      <c r="Q11" s="77" t="e">
        <f>+VLOOKUP(P11,Participants!$A$1:$F$651,2,FALSE)</f>
        <v>#N/A</v>
      </c>
      <c r="R11" s="77"/>
      <c r="S11" s="77" t="e">
        <f>+VLOOKUP(R11,Participants!$A$1:$F$651,2,FALSE)</f>
        <v>#N/A</v>
      </c>
      <c r="T11" s="77"/>
      <c r="U11" s="77" t="e">
        <f>+VLOOKUP(T11,Participants!$A$1:$F$651,2,FALSE)</f>
        <v>#N/A</v>
      </c>
      <c r="V11" s="77"/>
      <c r="W11" s="77" t="e">
        <f>+VLOOKUP(V11,Participants!$A$1:$F$651,2,FALSE)</f>
        <v>#N/A</v>
      </c>
    </row>
    <row r="12" spans="1:26" ht="14.25" customHeight="1" x14ac:dyDescent="0.25">
      <c r="B12" s="87" t="s">
        <v>853</v>
      </c>
      <c r="C12" s="88">
        <v>2</v>
      </c>
      <c r="D12" s="88">
        <v>2</v>
      </c>
      <c r="E12" s="53">
        <v>1017</v>
      </c>
      <c r="F12" s="13" t="str">
        <f>+VLOOKUP(E12,Participants!$A$1:$F$798,2,FALSE)</f>
        <v>Eamon Duffy</v>
      </c>
      <c r="G12" s="13" t="str">
        <f>+VLOOKUP(E12,Participants!$A$1:$F$798,4,FALSE)</f>
        <v>HCA</v>
      </c>
      <c r="H12" s="13" t="str">
        <f>+VLOOKUP(E12,Participants!$A$1:$F$798,5,FALSE)</f>
        <v>Male</v>
      </c>
      <c r="I12" s="13">
        <f>+VLOOKUP(E12,Participants!$A$1:$F$798,3,FALSE)</f>
        <v>6</v>
      </c>
      <c r="J12" s="13" t="str">
        <f>+VLOOKUP(E12,Participants!$A$1:$G$798,7,FALSE)</f>
        <v>JV Boys</v>
      </c>
      <c r="K12" s="75" t="s">
        <v>1212</v>
      </c>
      <c r="L12" s="13">
        <v>2</v>
      </c>
      <c r="M12" s="13">
        <v>8</v>
      </c>
      <c r="N12" s="7" t="str">
        <f t="shared" si="0"/>
        <v>JV Boys</v>
      </c>
      <c r="P12" s="77"/>
      <c r="Q12" s="77" t="e">
        <f>+VLOOKUP(P12,Participants!$A$1:$F$651,2,FALSE)</f>
        <v>#N/A</v>
      </c>
      <c r="R12" s="77"/>
      <c r="S12" s="77" t="e">
        <f>+VLOOKUP(R12,Participants!$A$1:$F$651,2,FALSE)</f>
        <v>#N/A</v>
      </c>
      <c r="T12" s="77"/>
      <c r="U12" s="77" t="e">
        <f>+VLOOKUP(T12,Participants!$A$1:$F$651,2,FALSE)</f>
        <v>#N/A</v>
      </c>
      <c r="V12" s="77"/>
      <c r="W12" s="77" t="e">
        <f>+VLOOKUP(V12,Participants!$A$1:$F$651,2,FALSE)</f>
        <v>#N/A</v>
      </c>
    </row>
    <row r="13" spans="1:26" ht="14.25" customHeight="1" x14ac:dyDescent="0.25">
      <c r="B13" s="87" t="s">
        <v>853</v>
      </c>
      <c r="C13" s="88">
        <v>2</v>
      </c>
      <c r="D13" s="88">
        <v>3</v>
      </c>
      <c r="E13" s="53">
        <v>611</v>
      </c>
      <c r="F13" s="13" t="str">
        <f>+VLOOKUP(E13,Participants!$A$1:$F$798,2,FALSE)</f>
        <v>Liam Greene</v>
      </c>
      <c r="G13" s="13" t="str">
        <f>+VLOOKUP(E13,Participants!$A$1:$F$798,4,FALSE)</f>
        <v>BFS</v>
      </c>
      <c r="H13" s="13" t="str">
        <f>+VLOOKUP(E13,Participants!$A$1:$F$798,5,FALSE)</f>
        <v>Male</v>
      </c>
      <c r="I13" s="13">
        <f>+VLOOKUP(E13,Participants!$A$1:$F$798,3,FALSE)</f>
        <v>5</v>
      </c>
      <c r="J13" s="13" t="str">
        <f>+VLOOKUP(E13,Participants!$A$1:$G$798,7,FALSE)</f>
        <v>JV BOYS</v>
      </c>
      <c r="K13" s="75" t="s">
        <v>1213</v>
      </c>
      <c r="L13" s="13">
        <v>3</v>
      </c>
      <c r="M13" s="13">
        <v>6</v>
      </c>
      <c r="N13" s="7" t="str">
        <f t="shared" si="0"/>
        <v>JV BOYS</v>
      </c>
      <c r="P13" s="77"/>
      <c r="Q13" s="77" t="e">
        <f>+VLOOKUP(P13,Participants!$A$1:$F$651,2,FALSE)</f>
        <v>#N/A</v>
      </c>
      <c r="R13" s="77"/>
      <c r="S13" s="77" t="e">
        <f>+VLOOKUP(R13,Participants!$A$1:$F$651,2,FALSE)</f>
        <v>#N/A</v>
      </c>
      <c r="T13" s="77"/>
      <c r="U13" s="77" t="e">
        <f>+VLOOKUP(T13,Participants!$A$1:$F$651,2,FALSE)</f>
        <v>#N/A</v>
      </c>
      <c r="V13" s="77"/>
      <c r="W13" s="77" t="e">
        <f>+VLOOKUP(V13,Participants!$A$1:$F$651,2,FALSE)</f>
        <v>#N/A</v>
      </c>
    </row>
    <row r="14" spans="1:26" ht="14.25" customHeight="1" x14ac:dyDescent="0.25">
      <c r="B14" s="87" t="s">
        <v>853</v>
      </c>
      <c r="C14" s="88">
        <v>2</v>
      </c>
      <c r="D14" s="88">
        <v>4</v>
      </c>
      <c r="E14" s="53">
        <v>718</v>
      </c>
      <c r="F14" s="13" t="str">
        <f>+VLOOKUP(E14,Participants!$A$1:$F$798,2,FALSE)</f>
        <v>Grady Molinero</v>
      </c>
      <c r="G14" s="13" t="str">
        <f>+VLOOKUP(E14,Participants!$A$1:$F$798,4,FALSE)</f>
        <v>GAA</v>
      </c>
      <c r="H14" s="13" t="str">
        <f>+VLOOKUP(E14,Participants!$A$1:$F$798,5,FALSE)</f>
        <v>Male</v>
      </c>
      <c r="I14" s="13">
        <f>+VLOOKUP(E14,Participants!$A$1:$F$798,3,FALSE)</f>
        <v>6</v>
      </c>
      <c r="J14" s="13" t="str">
        <f>+VLOOKUP(E14,Participants!$A$1:$G$798,7,FALSE)</f>
        <v>JV BOYS</v>
      </c>
      <c r="K14" s="177" t="s">
        <v>1270</v>
      </c>
      <c r="L14" s="13">
        <v>4</v>
      </c>
      <c r="M14" s="13">
        <v>5</v>
      </c>
      <c r="N14" s="7" t="str">
        <f t="shared" si="0"/>
        <v>JV BOYS</v>
      </c>
      <c r="P14" s="77"/>
      <c r="Q14" s="77" t="e">
        <f>+VLOOKUP(P14,Participants!$A$1:$F$651,2,FALSE)</f>
        <v>#N/A</v>
      </c>
      <c r="R14" s="77"/>
      <c r="S14" s="77" t="e">
        <f>+VLOOKUP(R14,Participants!$A$1:$F$651,2,FALSE)</f>
        <v>#N/A</v>
      </c>
      <c r="T14" s="77"/>
      <c r="U14" s="77" t="e">
        <f>+VLOOKUP(T14,Participants!$A$1:$F$651,2,FALSE)</f>
        <v>#N/A</v>
      </c>
      <c r="V14" s="77"/>
      <c r="W14" s="77" t="e">
        <f>+VLOOKUP(V14,Participants!$A$1:$F$651,2,FALSE)</f>
        <v>#N/A</v>
      </c>
    </row>
    <row r="15" spans="1:26" ht="14.25" customHeight="1" x14ac:dyDescent="0.25">
      <c r="B15" s="176"/>
      <c r="C15" s="88"/>
      <c r="D15" s="88">
        <v>4</v>
      </c>
      <c r="E15" s="53">
        <v>1333</v>
      </c>
      <c r="F15" s="13" t="str">
        <f>+VLOOKUP(E15,Participants!$A$1:$F$798,2,FALSE)</f>
        <v>John Austin</v>
      </c>
      <c r="G15" s="13" t="str">
        <f>+VLOOKUP(E15,Participants!$A$1:$F$798,4,FALSE)</f>
        <v>AAC</v>
      </c>
      <c r="H15" s="13" t="str">
        <f>+VLOOKUP(E15,Participants!$A$1:$F$798,5,FALSE)</f>
        <v>Male</v>
      </c>
      <c r="I15" s="13">
        <f>+VLOOKUP(E15,Participants!$A$1:$F$798,3,FALSE)</f>
        <v>5</v>
      </c>
      <c r="J15" s="13" t="str">
        <f>+VLOOKUP(E15,Participants!$A$1:$G$798,7,FALSE)</f>
        <v>JV Boys</v>
      </c>
      <c r="K15" s="177" t="s">
        <v>1214</v>
      </c>
      <c r="L15" s="13">
        <v>5</v>
      </c>
      <c r="M15" s="13">
        <v>4</v>
      </c>
      <c r="N15" s="7" t="str">
        <f t="shared" ref="N15" si="1">+J15</f>
        <v>JV Boys</v>
      </c>
      <c r="P15" s="77"/>
      <c r="Q15" s="77"/>
      <c r="R15" s="77"/>
      <c r="S15" s="77"/>
      <c r="T15" s="77"/>
      <c r="U15" s="77"/>
      <c r="V15" s="77"/>
      <c r="W15" s="77"/>
    </row>
    <row r="16" spans="1:26" ht="14.25" customHeight="1" x14ac:dyDescent="0.25">
      <c r="B16" s="87" t="s">
        <v>853</v>
      </c>
      <c r="C16" s="88">
        <v>2</v>
      </c>
      <c r="D16" s="88">
        <v>5</v>
      </c>
      <c r="E16" s="53">
        <v>1103</v>
      </c>
      <c r="F16" s="13" t="str">
        <f>+VLOOKUP(E16,Participants!$A$1:$F$798,2,FALSE)</f>
        <v>Lucas Stewart</v>
      </c>
      <c r="G16" s="13" t="str">
        <f>+VLOOKUP(E16,Participants!$A$1:$F$798,4,FALSE)</f>
        <v>KIL</v>
      </c>
      <c r="H16" s="13" t="str">
        <f>+VLOOKUP(E16,Participants!$A$1:$F$798,5,FALSE)</f>
        <v>Male</v>
      </c>
      <c r="I16" s="13">
        <f>+VLOOKUP(E16,Participants!$A$1:$F$798,3,FALSE)</f>
        <v>5</v>
      </c>
      <c r="J16" s="13" t="str">
        <f>+VLOOKUP(E16,Participants!$A$1:$G$798,7,FALSE)</f>
        <v>JV Boys</v>
      </c>
      <c r="K16" s="75" t="s">
        <v>1271</v>
      </c>
      <c r="L16" s="13">
        <v>6</v>
      </c>
      <c r="M16" s="13">
        <v>3</v>
      </c>
      <c r="N16" s="7" t="str">
        <f t="shared" si="0"/>
        <v>JV Boys</v>
      </c>
      <c r="P16" s="77"/>
      <c r="Q16" s="77" t="e">
        <f>+VLOOKUP(P16,Participants!$A$1:$F$651,2,FALSE)</f>
        <v>#N/A</v>
      </c>
      <c r="R16" s="77"/>
      <c r="S16" s="77" t="e">
        <f>+VLOOKUP(R16,Participants!$A$1:$F$651,2,FALSE)</f>
        <v>#N/A</v>
      </c>
      <c r="T16" s="77"/>
      <c r="U16" s="77" t="e">
        <f>+VLOOKUP(T16,Participants!$A$1:$F$651,2,FALSE)</f>
        <v>#N/A</v>
      </c>
      <c r="V16" s="77"/>
      <c r="W16" s="77" t="e">
        <f>+VLOOKUP(V16,Participants!$A$1:$F$651,2,FALSE)</f>
        <v>#N/A</v>
      </c>
    </row>
    <row r="17" spans="1:23" ht="14.25" customHeight="1" x14ac:dyDescent="0.25">
      <c r="B17" s="176"/>
      <c r="C17" s="88"/>
      <c r="D17" s="88"/>
      <c r="E17" s="53"/>
      <c r="F17" s="13"/>
      <c r="G17" s="13"/>
      <c r="H17" s="13"/>
      <c r="I17" s="13"/>
      <c r="J17" s="13"/>
      <c r="K17" s="75"/>
      <c r="L17" s="13"/>
      <c r="M17" s="13"/>
      <c r="N17" s="7"/>
      <c r="P17" s="77"/>
      <c r="Q17" s="77"/>
      <c r="R17" s="77"/>
      <c r="S17" s="77"/>
      <c r="T17" s="77"/>
      <c r="U17" s="77"/>
      <c r="V17" s="77"/>
      <c r="W17" s="77"/>
    </row>
    <row r="18" spans="1:23" ht="14.25" customHeight="1" x14ac:dyDescent="0.25">
      <c r="B18" s="193" t="s">
        <v>853</v>
      </c>
      <c r="C18" s="88">
        <v>2</v>
      </c>
      <c r="D18" s="88">
        <v>7</v>
      </c>
      <c r="E18" s="13">
        <v>776</v>
      </c>
      <c r="F18" s="13" t="str">
        <f>+VLOOKUP(E18,Participants!$A$1:$F$798,2,FALSE)</f>
        <v>Elsa Snover</v>
      </c>
      <c r="G18" s="13" t="str">
        <f>+VLOOKUP(E18,Participants!$A$1:$F$798,4,FALSE)</f>
        <v>GAA</v>
      </c>
      <c r="H18" s="13" t="str">
        <f>+VLOOKUP(E18,Participants!$A$1:$F$798,5,FALSE)</f>
        <v>Female</v>
      </c>
      <c r="I18" s="13">
        <f>+VLOOKUP(E18,Participants!$A$1:$F$798,3,FALSE)</f>
        <v>8</v>
      </c>
      <c r="J18" s="13" t="str">
        <f>+VLOOKUP(E18,Participants!$A$1:$G$798,7,FALSE)</f>
        <v>VARSITY GIRLS</v>
      </c>
      <c r="K18" s="75" t="s">
        <v>1215</v>
      </c>
      <c r="L18" s="13">
        <v>1</v>
      </c>
      <c r="M18" s="13">
        <v>10</v>
      </c>
      <c r="N18" s="7" t="str">
        <f t="shared" si="0"/>
        <v>VARSITY GIRLS</v>
      </c>
      <c r="O18" s="7"/>
      <c r="P18" s="77"/>
      <c r="Q18" s="77" t="e">
        <f>+VLOOKUP(P18,Participants!$A$1:$F$651,2,FALSE)</f>
        <v>#N/A</v>
      </c>
      <c r="R18" s="77"/>
      <c r="S18" s="77" t="e">
        <f>+VLOOKUP(R18,Participants!$A$1:$F$651,2,FALSE)</f>
        <v>#N/A</v>
      </c>
      <c r="T18" s="77"/>
      <c r="U18" s="77" t="e">
        <f>+VLOOKUP(T18,Participants!$A$1:$F$651,2,FALSE)</f>
        <v>#N/A</v>
      </c>
      <c r="V18" s="77"/>
      <c r="W18" s="77" t="e">
        <f>+VLOOKUP(V18,Participants!$A$1:$F$651,2,FALSE)</f>
        <v>#N/A</v>
      </c>
    </row>
    <row r="19" spans="1:23" ht="14.25" customHeight="1" x14ac:dyDescent="0.25">
      <c r="B19" s="193" t="s">
        <v>853</v>
      </c>
      <c r="C19" s="88">
        <v>2</v>
      </c>
      <c r="D19" s="88">
        <v>8</v>
      </c>
      <c r="E19" s="13">
        <v>983</v>
      </c>
      <c r="F19" s="13" t="str">
        <f>+VLOOKUP(E19,Participants!$A$1:$F$798,2,FALSE)</f>
        <v>Maggie Killian</v>
      </c>
      <c r="G19" s="13" t="str">
        <f>+VLOOKUP(E19,Participants!$A$1:$F$798,4,FALSE)</f>
        <v>SJS</v>
      </c>
      <c r="H19" s="13" t="str">
        <f>+VLOOKUP(E19,Participants!$A$1:$F$798,5,FALSE)</f>
        <v>Female</v>
      </c>
      <c r="I19" s="13">
        <f>+VLOOKUP(E19,Participants!$A$1:$F$798,3,FALSE)</f>
        <v>8</v>
      </c>
      <c r="J19" s="13" t="str">
        <f>+VLOOKUP(E19,Participants!$A$1:$G$798,7,FALSE)</f>
        <v>Varsity Girls</v>
      </c>
      <c r="K19" s="75" t="s">
        <v>1216</v>
      </c>
      <c r="L19" s="13">
        <f>L18+1</f>
        <v>2</v>
      </c>
      <c r="M19" s="13">
        <v>8</v>
      </c>
      <c r="N19" s="7" t="str">
        <f t="shared" si="0"/>
        <v>Varsity Girls</v>
      </c>
      <c r="O19" s="7"/>
      <c r="P19" s="77"/>
      <c r="Q19" s="77" t="e">
        <f>+VLOOKUP(P19,Participants!$A$1:$F$651,2,FALSE)</f>
        <v>#N/A</v>
      </c>
      <c r="R19" s="77"/>
      <c r="S19" s="77" t="e">
        <f>+VLOOKUP(R19,Participants!$A$1:$F$651,2,FALSE)</f>
        <v>#N/A</v>
      </c>
      <c r="T19" s="77"/>
      <c r="U19" s="77" t="e">
        <f>+VLOOKUP(T19,Participants!$A$1:$F$651,2,FALSE)</f>
        <v>#N/A</v>
      </c>
      <c r="V19" s="77"/>
      <c r="W19" s="77" t="e">
        <f>+VLOOKUP(V19,Participants!$A$1:$F$651,2,FALSE)</f>
        <v>#N/A</v>
      </c>
    </row>
    <row r="20" spans="1:23" ht="14.25" customHeight="1" x14ac:dyDescent="0.25">
      <c r="A20" s="182"/>
      <c r="B20" s="193" t="s">
        <v>853</v>
      </c>
      <c r="C20" s="88">
        <v>3</v>
      </c>
      <c r="D20" s="88">
        <v>1</v>
      </c>
      <c r="E20" s="13">
        <v>1443</v>
      </c>
      <c r="F20" s="13" t="str">
        <f>+VLOOKUP(E20,Participants!$A$1:$F$798,2,FALSE)</f>
        <v>Meredith Dunn</v>
      </c>
      <c r="G20" s="13" t="str">
        <f>+VLOOKUP(E20,Participants!$A$1:$F$798,4,FALSE)</f>
        <v>GRE</v>
      </c>
      <c r="H20" s="13" t="str">
        <f>+VLOOKUP(E20,Participants!$A$1:$F$798,5,FALSE)</f>
        <v>Female</v>
      </c>
      <c r="I20" s="13">
        <f>+VLOOKUP(E20,Participants!$A$1:$F$798,3,FALSE)</f>
        <v>7</v>
      </c>
      <c r="J20" s="13" t="str">
        <f>+VLOOKUP(E20,Participants!$A$1:$G$798,7,FALSE)</f>
        <v>Varsity Girls</v>
      </c>
      <c r="K20" s="185" t="s">
        <v>1217</v>
      </c>
      <c r="L20" s="13">
        <f t="shared" ref="L20:L25" si="2">L19+1</f>
        <v>3</v>
      </c>
      <c r="M20" s="13">
        <v>6</v>
      </c>
      <c r="N20" s="182" t="str">
        <f t="shared" si="0"/>
        <v>Varsity Girls</v>
      </c>
      <c r="O20" s="182"/>
      <c r="P20" s="77"/>
      <c r="Q20" s="77" t="e">
        <f>+VLOOKUP(P20,Participants!$A$1:$F$651,2,FALSE)</f>
        <v>#N/A</v>
      </c>
      <c r="R20" s="77"/>
      <c r="S20" s="77" t="e">
        <f>+VLOOKUP(R20,Participants!$A$1:$F$651,2,FALSE)</f>
        <v>#N/A</v>
      </c>
      <c r="T20" s="77"/>
      <c r="U20" s="77" t="e">
        <f>+VLOOKUP(T20,Participants!$A$1:$F$651,2,FALSE)</f>
        <v>#N/A</v>
      </c>
      <c r="V20" s="77"/>
      <c r="W20" s="77" t="e">
        <f>+VLOOKUP(V20,Participants!$A$1:$F$651,2,FALSE)</f>
        <v>#N/A</v>
      </c>
    </row>
    <row r="21" spans="1:23" ht="14.25" customHeight="1" x14ac:dyDescent="0.25">
      <c r="A21" s="182"/>
      <c r="B21" s="193" t="s">
        <v>853</v>
      </c>
      <c r="C21" s="88">
        <v>3</v>
      </c>
      <c r="D21" s="88">
        <v>2</v>
      </c>
      <c r="E21" s="13">
        <v>814</v>
      </c>
      <c r="F21" s="13" t="str">
        <f>+VLOOKUP(E21,Participants!$A$1:$F$798,2,FALSE)</f>
        <v>Jillian Jones</v>
      </c>
      <c r="G21" s="13" t="str">
        <f>+VLOOKUP(E21,Participants!$A$1:$F$798,4,FALSE)</f>
        <v>BTA</v>
      </c>
      <c r="H21" s="13" t="str">
        <f>+VLOOKUP(E21,Participants!$A$1:$F$798,5,FALSE)</f>
        <v>Female</v>
      </c>
      <c r="I21" s="13">
        <f>+VLOOKUP(E21,Participants!$A$1:$F$798,3,FALSE)</f>
        <v>7</v>
      </c>
      <c r="J21" s="13" t="str">
        <f>+VLOOKUP(E21,Participants!$A$1:$G$798,7,FALSE)</f>
        <v>Varsity Girls</v>
      </c>
      <c r="K21" s="185" t="s">
        <v>1218</v>
      </c>
      <c r="L21" s="13">
        <f t="shared" si="2"/>
        <v>4</v>
      </c>
      <c r="M21" s="13">
        <v>5</v>
      </c>
      <c r="N21" s="182" t="str">
        <f t="shared" si="0"/>
        <v>Varsity Girls</v>
      </c>
      <c r="O21" s="182"/>
      <c r="P21" s="77"/>
      <c r="Q21" s="77" t="e">
        <f>+VLOOKUP(P21,Participants!$A$1:$F$651,2,FALSE)</f>
        <v>#N/A</v>
      </c>
      <c r="R21" s="77"/>
      <c r="S21" s="77" t="e">
        <f>+VLOOKUP(R21,Participants!$A$1:$F$651,2,FALSE)</f>
        <v>#N/A</v>
      </c>
      <c r="T21" s="77"/>
      <c r="U21" s="77" t="e">
        <f>+VLOOKUP(T21,Participants!$A$1:$F$651,2,FALSE)</f>
        <v>#N/A</v>
      </c>
      <c r="V21" s="77"/>
      <c r="W21" s="77" t="e">
        <f>+VLOOKUP(V21,Participants!$A$1:$F$651,2,FALSE)</f>
        <v>#N/A</v>
      </c>
    </row>
    <row r="22" spans="1:23" ht="14.25" customHeight="1" x14ac:dyDescent="0.25">
      <c r="A22" s="182"/>
      <c r="B22" s="193" t="s">
        <v>853</v>
      </c>
      <c r="C22" s="88">
        <v>3</v>
      </c>
      <c r="D22" s="88">
        <v>3</v>
      </c>
      <c r="E22" s="13">
        <v>632</v>
      </c>
      <c r="F22" s="13" t="str">
        <f>+VLOOKUP(E22,Participants!$A$1:$F$798,2,FALSE)</f>
        <v>Claire Karsman</v>
      </c>
      <c r="G22" s="13" t="str">
        <f>+VLOOKUP(E22,Participants!$A$1:$F$798,4,FALSE)</f>
        <v>BFS</v>
      </c>
      <c r="H22" s="13" t="str">
        <f>+VLOOKUP(E22,Participants!$A$1:$F$798,5,FALSE)</f>
        <v>Female</v>
      </c>
      <c r="I22" s="13">
        <f>+VLOOKUP(E22,Participants!$A$1:$F$798,3,FALSE)</f>
        <v>7</v>
      </c>
      <c r="J22" s="13" t="str">
        <f>+VLOOKUP(E22,Participants!$A$1:$G$798,7,FALSE)</f>
        <v>VARSITY GIRLS</v>
      </c>
      <c r="K22" s="185" t="s">
        <v>1219</v>
      </c>
      <c r="L22" s="13">
        <f t="shared" si="2"/>
        <v>5</v>
      </c>
      <c r="M22" s="13">
        <v>4</v>
      </c>
      <c r="N22" s="182" t="str">
        <f t="shared" si="0"/>
        <v>VARSITY GIRLS</v>
      </c>
      <c r="O22" s="182"/>
      <c r="P22" s="77"/>
      <c r="Q22" s="77" t="e">
        <f>+VLOOKUP(P22,Participants!$A$1:$F$651,2,FALSE)</f>
        <v>#N/A</v>
      </c>
      <c r="R22" s="77"/>
      <c r="S22" s="77" t="e">
        <f>+VLOOKUP(R22,Participants!$A$1:$F$651,2,FALSE)</f>
        <v>#N/A</v>
      </c>
      <c r="T22" s="77"/>
      <c r="U22" s="77" t="e">
        <f>+VLOOKUP(T22,Participants!$A$1:$F$651,2,FALSE)</f>
        <v>#N/A</v>
      </c>
      <c r="V22" s="77"/>
      <c r="W22" s="77" t="e">
        <f>+VLOOKUP(V22,Participants!$A$1:$F$651,2,FALSE)</f>
        <v>#N/A</v>
      </c>
    </row>
    <row r="23" spans="1:23" ht="14.25" customHeight="1" x14ac:dyDescent="0.25">
      <c r="A23" s="182"/>
      <c r="B23" s="193" t="s">
        <v>853</v>
      </c>
      <c r="C23" s="88">
        <v>3</v>
      </c>
      <c r="D23" s="88">
        <v>4</v>
      </c>
      <c r="E23" s="13">
        <v>767</v>
      </c>
      <c r="F23" s="13" t="str">
        <f>+VLOOKUP(E23,Participants!$A$1:$F$798,2,FALSE)</f>
        <v>Fiona Shipley</v>
      </c>
      <c r="G23" s="13" t="str">
        <f>+VLOOKUP(E23,Participants!$A$1:$F$798,4,FALSE)</f>
        <v>GAA</v>
      </c>
      <c r="H23" s="13" t="str">
        <f>+VLOOKUP(E23,Participants!$A$1:$F$798,5,FALSE)</f>
        <v>Female</v>
      </c>
      <c r="I23" s="13">
        <f>+VLOOKUP(E23,Participants!$A$1:$F$798,3,FALSE)</f>
        <v>7</v>
      </c>
      <c r="J23" s="13" t="str">
        <f>+VLOOKUP(E23,Participants!$A$1:$G$798,7,FALSE)</f>
        <v>VARSITY GIRLS</v>
      </c>
      <c r="K23" s="185" t="s">
        <v>1220</v>
      </c>
      <c r="L23" s="13">
        <f t="shared" si="2"/>
        <v>6</v>
      </c>
      <c r="M23" s="13">
        <v>3</v>
      </c>
      <c r="N23" s="182" t="str">
        <f t="shared" si="0"/>
        <v>VARSITY GIRLS</v>
      </c>
      <c r="O23" s="182"/>
      <c r="P23" s="77"/>
      <c r="Q23" s="77" t="e">
        <f>+VLOOKUP(P23,Participants!$A$1:$F$651,2,FALSE)</f>
        <v>#N/A</v>
      </c>
      <c r="R23" s="77"/>
      <c r="S23" s="77" t="e">
        <f>+VLOOKUP(R23,Participants!$A$1:$F$651,2,FALSE)</f>
        <v>#N/A</v>
      </c>
      <c r="T23" s="77"/>
      <c r="U23" s="77" t="e">
        <f>+VLOOKUP(T23,Participants!$A$1:$F$651,2,FALSE)</f>
        <v>#N/A</v>
      </c>
      <c r="V23" s="77"/>
      <c r="W23" s="77" t="e">
        <f>+VLOOKUP(V23,Participants!$A$1:$F$651,2,FALSE)</f>
        <v>#N/A</v>
      </c>
    </row>
    <row r="24" spans="1:23" ht="14.25" customHeight="1" x14ac:dyDescent="0.25">
      <c r="A24" s="182"/>
      <c r="B24" s="193" t="s">
        <v>853</v>
      </c>
      <c r="C24" s="88">
        <v>3</v>
      </c>
      <c r="D24" s="88">
        <v>5</v>
      </c>
      <c r="E24" s="13">
        <v>1112</v>
      </c>
      <c r="F24" s="13" t="str">
        <f>+VLOOKUP(E24,Participants!$A$1:$F$798,2,FALSE)</f>
        <v>Jada Lichtenwalter</v>
      </c>
      <c r="G24" s="13" t="str">
        <f>+VLOOKUP(E24,Participants!$A$1:$F$798,4,FALSE)</f>
        <v>KIL</v>
      </c>
      <c r="H24" s="13" t="str">
        <f>+VLOOKUP(E24,Participants!$A$1:$F$798,5,FALSE)</f>
        <v>Female</v>
      </c>
      <c r="I24" s="13">
        <f>+VLOOKUP(E24,Participants!$A$1:$F$798,3,FALSE)</f>
        <v>7</v>
      </c>
      <c r="J24" s="13" t="str">
        <f>+VLOOKUP(E24,Participants!$A$1:$G$798,7,FALSE)</f>
        <v>Varsity Girls</v>
      </c>
      <c r="K24" s="185" t="s">
        <v>1221</v>
      </c>
      <c r="L24" s="13">
        <f t="shared" si="2"/>
        <v>7</v>
      </c>
      <c r="M24" s="13">
        <v>2</v>
      </c>
      <c r="N24" s="182" t="str">
        <f t="shared" si="0"/>
        <v>Varsity Girls</v>
      </c>
      <c r="O24" s="182"/>
      <c r="P24" s="77"/>
      <c r="Q24" s="77" t="e">
        <f>+VLOOKUP(P24,Participants!$A$1:$F$651,2,FALSE)</f>
        <v>#N/A</v>
      </c>
      <c r="R24" s="77"/>
      <c r="S24" s="77" t="e">
        <f>+VLOOKUP(R24,Participants!$A$1:$F$651,2,FALSE)</f>
        <v>#N/A</v>
      </c>
      <c r="T24" s="77"/>
      <c r="U24" s="77" t="e">
        <f>+VLOOKUP(T24,Participants!$A$1:$F$651,2,FALSE)</f>
        <v>#N/A</v>
      </c>
      <c r="V24" s="77"/>
      <c r="W24" s="77" t="e">
        <f>+VLOOKUP(V24,Participants!$A$1:$F$651,2,FALSE)</f>
        <v>#N/A</v>
      </c>
    </row>
    <row r="25" spans="1:23" ht="14.25" customHeight="1" x14ac:dyDescent="0.25">
      <c r="A25" s="182"/>
      <c r="B25" s="193" t="s">
        <v>853</v>
      </c>
      <c r="C25" s="88">
        <v>3</v>
      </c>
      <c r="D25" s="88">
        <v>6</v>
      </c>
      <c r="E25" s="13">
        <v>1020</v>
      </c>
      <c r="F25" s="13" t="str">
        <f>+VLOOKUP(E25,Participants!$A$1:$F$798,2,FALSE)</f>
        <v>Abby Diamond</v>
      </c>
      <c r="G25" s="13" t="str">
        <f>+VLOOKUP(E25,Participants!$A$1:$F$798,4,FALSE)</f>
        <v>HCA</v>
      </c>
      <c r="H25" s="13" t="str">
        <f>+VLOOKUP(E25,Participants!$A$1:$F$798,5,FALSE)</f>
        <v>Female</v>
      </c>
      <c r="I25" s="13">
        <f>+VLOOKUP(E25,Participants!$A$1:$F$798,3,FALSE)</f>
        <v>7</v>
      </c>
      <c r="J25" s="13" t="str">
        <f>+VLOOKUP(E25,Participants!$A$1:$G$798,7,FALSE)</f>
        <v>Varsity Girls</v>
      </c>
      <c r="K25" s="185" t="s">
        <v>1222</v>
      </c>
      <c r="L25" s="13">
        <f t="shared" si="2"/>
        <v>8</v>
      </c>
      <c r="M25" s="13">
        <v>1</v>
      </c>
      <c r="N25" s="182" t="str">
        <f t="shared" si="0"/>
        <v>Varsity Girls</v>
      </c>
      <c r="O25" s="182"/>
      <c r="P25" s="77"/>
      <c r="Q25" s="77" t="e">
        <f>+VLOOKUP(P25,Participants!$A$1:$F$651,2,FALSE)</f>
        <v>#N/A</v>
      </c>
      <c r="R25" s="77"/>
      <c r="S25" s="77" t="e">
        <f>+VLOOKUP(R25,Participants!$A$1:$F$651,2,FALSE)</f>
        <v>#N/A</v>
      </c>
      <c r="T25" s="77"/>
      <c r="U25" s="77" t="e">
        <f>+VLOOKUP(T25,Participants!$A$1:$F$651,2,FALSE)</f>
        <v>#N/A</v>
      </c>
      <c r="V25" s="77"/>
      <c r="W25" s="77" t="e">
        <f>+VLOOKUP(V25,Participants!$A$1:$F$651,2,FALSE)</f>
        <v>#N/A</v>
      </c>
    </row>
    <row r="26" spans="1:23" ht="14.25" customHeight="1" x14ac:dyDescent="0.25">
      <c r="A26" s="182"/>
      <c r="B26" s="193"/>
      <c r="C26" s="88"/>
      <c r="D26" s="88"/>
      <c r="E26" s="13"/>
      <c r="F26" s="13"/>
      <c r="G26" s="13"/>
      <c r="H26" s="13"/>
      <c r="I26" s="13"/>
      <c r="J26" s="13"/>
      <c r="K26" s="185"/>
      <c r="L26" s="13"/>
      <c r="M26" s="13"/>
      <c r="N26" s="182"/>
      <c r="O26" s="182"/>
      <c r="P26" s="77"/>
      <c r="Q26" s="77"/>
      <c r="R26" s="77"/>
      <c r="S26" s="77"/>
      <c r="T26" s="77"/>
      <c r="U26" s="77"/>
      <c r="V26" s="77"/>
      <c r="W26" s="77"/>
    </row>
    <row r="27" spans="1:23" ht="14.25" customHeight="1" x14ac:dyDescent="0.25">
      <c r="A27" s="182"/>
      <c r="B27" s="193" t="s">
        <v>853</v>
      </c>
      <c r="C27" s="88">
        <v>3</v>
      </c>
      <c r="D27" s="88">
        <v>8</v>
      </c>
      <c r="E27" s="13">
        <v>725</v>
      </c>
      <c r="F27" s="13" t="str">
        <f>+VLOOKUP(E27,Participants!$A$1:$F$798,2,FALSE)</f>
        <v>Dylan Ford</v>
      </c>
      <c r="G27" s="13" t="str">
        <f>+VLOOKUP(E27,Participants!$A$1:$F$798,4,FALSE)</f>
        <v>GAA</v>
      </c>
      <c r="H27" s="13" t="str">
        <f>+VLOOKUP(E27,Participants!$A$1:$F$798,5,FALSE)</f>
        <v>Male</v>
      </c>
      <c r="I27" s="13">
        <f>+VLOOKUP(E27,Participants!$A$1:$F$798,3,FALSE)</f>
        <v>7</v>
      </c>
      <c r="J27" s="13" t="str">
        <f>+VLOOKUP(E27,Participants!$A$1:$G$798,7,FALSE)</f>
        <v>VARSITY Boys</v>
      </c>
      <c r="K27" s="185" t="s">
        <v>1223</v>
      </c>
      <c r="L27" s="13">
        <v>1</v>
      </c>
      <c r="M27" s="13">
        <v>10</v>
      </c>
      <c r="N27" s="182" t="str">
        <f t="shared" si="0"/>
        <v>VARSITY Boys</v>
      </c>
      <c r="O27" s="182"/>
      <c r="P27" s="77"/>
      <c r="Q27" s="77" t="e">
        <f>+VLOOKUP(P27,Participants!$A$1:$F$651,2,FALSE)</f>
        <v>#N/A</v>
      </c>
      <c r="R27" s="77"/>
      <c r="S27" s="77" t="e">
        <f>+VLOOKUP(R27,Participants!$A$1:$F$651,2,FALSE)</f>
        <v>#N/A</v>
      </c>
      <c r="T27" s="77"/>
      <c r="U27" s="77" t="e">
        <f>+VLOOKUP(T27,Participants!$A$1:$F$651,2,FALSE)</f>
        <v>#N/A</v>
      </c>
      <c r="V27" s="77"/>
      <c r="W27" s="77" t="e">
        <f>+VLOOKUP(V27,Participants!$A$1:$F$651,2,FALSE)</f>
        <v>#N/A</v>
      </c>
    </row>
    <row r="28" spans="1:23" ht="14.25" customHeight="1" x14ac:dyDescent="0.25">
      <c r="B28" s="87" t="s">
        <v>853</v>
      </c>
      <c r="C28" s="88">
        <v>4</v>
      </c>
      <c r="D28" s="88">
        <v>1</v>
      </c>
      <c r="E28" s="53">
        <v>1128</v>
      </c>
      <c r="F28" s="13" t="str">
        <f>+VLOOKUP(E28,Participants!$A$1:$F$798,2,FALSE)</f>
        <v>Dominic Farabaugh</v>
      </c>
      <c r="G28" s="13" t="str">
        <f>+VLOOKUP(E28,Participants!$A$1:$F$798,4,FALSE)</f>
        <v>KIL</v>
      </c>
      <c r="H28" s="13" t="str">
        <f>+VLOOKUP(E28,Participants!$A$1:$F$798,5,FALSE)</f>
        <v>Male</v>
      </c>
      <c r="I28" s="13">
        <f>+VLOOKUP(E28,Participants!$A$1:$F$798,3,FALSE)</f>
        <v>7</v>
      </c>
      <c r="J28" s="13" t="str">
        <f>+VLOOKUP(E28,Participants!$A$1:$G$798,7,FALSE)</f>
        <v>VARSITY Boys</v>
      </c>
      <c r="K28" s="75" t="s">
        <v>1224</v>
      </c>
      <c r="L28" s="13">
        <v>2</v>
      </c>
      <c r="M28" s="13">
        <v>8</v>
      </c>
      <c r="N28" s="7" t="str">
        <f t="shared" si="0"/>
        <v>VARSITY Boys</v>
      </c>
      <c r="O28" s="7"/>
      <c r="P28" s="77"/>
      <c r="Q28" s="77" t="e">
        <f>+VLOOKUP(P28,Participants!$A$1:$F$651,2,FALSE)</f>
        <v>#N/A</v>
      </c>
      <c r="R28" s="77"/>
      <c r="S28" s="77" t="e">
        <f>+VLOOKUP(R28,Participants!$A$1:$F$651,2,FALSE)</f>
        <v>#N/A</v>
      </c>
      <c r="T28" s="77"/>
      <c r="U28" s="77" t="e">
        <f>+VLOOKUP(T28,Participants!$A$1:$F$651,2,FALSE)</f>
        <v>#N/A</v>
      </c>
      <c r="V28" s="77"/>
      <c r="W28" s="77" t="e">
        <f>+VLOOKUP(V28,Participants!$A$1:$F$651,2,FALSE)</f>
        <v>#N/A</v>
      </c>
    </row>
    <row r="29" spans="1:23" ht="14.25" customHeight="1" x14ac:dyDescent="0.25">
      <c r="B29" s="87" t="s">
        <v>853</v>
      </c>
      <c r="C29" s="88">
        <v>4</v>
      </c>
      <c r="D29" s="88">
        <v>2</v>
      </c>
      <c r="E29" s="53">
        <v>1030</v>
      </c>
      <c r="F29" s="13" t="str">
        <f>+VLOOKUP(E29,Participants!$A$1:$F$798,2,FALSE)</f>
        <v>Roman Spagnolo</v>
      </c>
      <c r="G29" s="13" t="str">
        <f>+VLOOKUP(E29,Participants!$A$1:$F$798,4,FALSE)</f>
        <v>HCA</v>
      </c>
      <c r="H29" s="13" t="str">
        <f>+VLOOKUP(E29,Participants!$A$1:$F$798,5,FALSE)</f>
        <v>Male</v>
      </c>
      <c r="I29" s="13">
        <f>+VLOOKUP(E29,Participants!$A$1:$F$798,3,FALSE)</f>
        <v>7</v>
      </c>
      <c r="J29" s="13" t="str">
        <f>+VLOOKUP(E29,Participants!$A$1:$G$798,7,FALSE)</f>
        <v>VARSITY Boys</v>
      </c>
      <c r="K29" s="75" t="s">
        <v>1225</v>
      </c>
      <c r="L29" s="13">
        <v>3</v>
      </c>
      <c r="M29" s="13">
        <v>6</v>
      </c>
      <c r="N29" s="7" t="str">
        <f t="shared" si="0"/>
        <v>VARSITY Boys</v>
      </c>
      <c r="P29" s="77"/>
      <c r="Q29" s="77" t="e">
        <f>+VLOOKUP(P29,Participants!$A$1:$F$651,2,FALSE)</f>
        <v>#N/A</v>
      </c>
      <c r="R29" s="77"/>
      <c r="S29" s="77" t="e">
        <f>+VLOOKUP(R29,Participants!$A$1:$F$651,2,FALSE)</f>
        <v>#N/A</v>
      </c>
      <c r="T29" s="77"/>
      <c r="U29" s="77" t="e">
        <f>+VLOOKUP(T29,Participants!$A$1:$F$651,2,FALSE)</f>
        <v>#N/A</v>
      </c>
      <c r="V29" s="77"/>
      <c r="W29" s="77" t="e">
        <f>+VLOOKUP(V29,Participants!$A$1:$F$651,2,FALSE)</f>
        <v>#N/A</v>
      </c>
    </row>
    <row r="30" spans="1:23" ht="14.25" customHeight="1" x14ac:dyDescent="0.25">
      <c r="B30" s="87" t="s">
        <v>853</v>
      </c>
      <c r="C30" s="88">
        <v>4</v>
      </c>
      <c r="D30" s="88">
        <v>3</v>
      </c>
      <c r="E30" s="53">
        <v>665</v>
      </c>
      <c r="F30" s="13" t="str">
        <f>+VLOOKUP(E30,Participants!$A$1:$F$798,2,FALSE)</f>
        <v>Jack Davison</v>
      </c>
      <c r="G30" s="13" t="str">
        <f>+VLOOKUP(E30,Participants!$A$1:$F$798,4,FALSE)</f>
        <v>BFS</v>
      </c>
      <c r="H30" s="13" t="str">
        <f>+VLOOKUP(E30,Participants!$A$1:$F$798,5,FALSE)</f>
        <v>Male</v>
      </c>
      <c r="I30" s="13">
        <f>+VLOOKUP(E30,Participants!$A$1:$F$798,3,FALSE)</f>
        <v>8</v>
      </c>
      <c r="J30" s="13" t="str">
        <f>+VLOOKUP(E30,Participants!$A$1:$G$798,7,FALSE)</f>
        <v>VARSITY Boys</v>
      </c>
      <c r="K30" s="75" t="s">
        <v>1226</v>
      </c>
      <c r="L30" s="13">
        <v>4</v>
      </c>
      <c r="M30" s="13">
        <v>5</v>
      </c>
      <c r="N30" s="7" t="str">
        <f t="shared" si="0"/>
        <v>VARSITY Boys</v>
      </c>
      <c r="P30" s="77"/>
      <c r="Q30" s="77" t="e">
        <f>+VLOOKUP(P30,Participants!$A$1:$F$651,2,FALSE)</f>
        <v>#N/A</v>
      </c>
      <c r="R30" s="77"/>
      <c r="S30" s="77" t="e">
        <f>+VLOOKUP(R30,Participants!$A$1:$F$651,2,FALSE)</f>
        <v>#N/A</v>
      </c>
      <c r="T30" s="77"/>
      <c r="U30" s="77" t="e">
        <f>+VLOOKUP(T30,Participants!$A$1:$F$651,2,FALSE)</f>
        <v>#N/A</v>
      </c>
      <c r="V30" s="77"/>
      <c r="W30" s="77" t="e">
        <f>+VLOOKUP(V30,Participants!$A$1:$F$651,2,FALSE)</f>
        <v>#N/A</v>
      </c>
    </row>
    <row r="31" spans="1:23" ht="14.25" customHeight="1" x14ac:dyDescent="0.25">
      <c r="C31" s="46"/>
      <c r="K31" s="56"/>
      <c r="L31" s="56"/>
      <c r="M31" s="94"/>
    </row>
    <row r="32" spans="1:23" ht="14.25" customHeight="1" x14ac:dyDescent="0.25">
      <c r="C32" s="46"/>
      <c r="K32" s="56"/>
      <c r="L32" s="56"/>
    </row>
    <row r="33" spans="1:26" ht="14.25" customHeight="1" x14ac:dyDescent="0.25">
      <c r="C33" s="46"/>
      <c r="K33" s="56"/>
      <c r="L33" s="56"/>
    </row>
    <row r="34" spans="1:26" ht="14.25" customHeight="1" x14ac:dyDescent="0.25">
      <c r="C34" s="46"/>
      <c r="K34" s="56"/>
      <c r="L34" s="56"/>
    </row>
    <row r="35" spans="1:26" ht="14.25" customHeight="1" x14ac:dyDescent="0.25">
      <c r="B35" s="59" t="s">
        <v>8</v>
      </c>
      <c r="C35" s="59" t="s">
        <v>15</v>
      </c>
      <c r="D35" s="59" t="s">
        <v>18</v>
      </c>
      <c r="E35" s="59" t="s">
        <v>21</v>
      </c>
      <c r="F35" s="59" t="s">
        <v>24</v>
      </c>
      <c r="G35" s="59" t="s">
        <v>27</v>
      </c>
      <c r="H35" s="59" t="s">
        <v>30</v>
      </c>
      <c r="I35" s="59" t="s">
        <v>33</v>
      </c>
      <c r="J35" s="59" t="s">
        <v>36</v>
      </c>
      <c r="K35" s="59" t="s">
        <v>39</v>
      </c>
      <c r="L35" s="59" t="s">
        <v>42</v>
      </c>
      <c r="M35" s="59" t="s">
        <v>45</v>
      </c>
      <c r="N35" s="59" t="s">
        <v>48</v>
      </c>
      <c r="O35" s="59" t="s">
        <v>53</v>
      </c>
      <c r="P35" s="59" t="s">
        <v>56</v>
      </c>
      <c r="Q35" s="59" t="s">
        <v>59</v>
      </c>
      <c r="R35" s="59" t="s">
        <v>62</v>
      </c>
      <c r="S35" s="59" t="s">
        <v>65</v>
      </c>
      <c r="T35" s="59" t="s">
        <v>10</v>
      </c>
      <c r="U35" s="59" t="s">
        <v>70</v>
      </c>
      <c r="V35" s="59" t="s">
        <v>73</v>
      </c>
      <c r="W35" s="59" t="s">
        <v>76</v>
      </c>
      <c r="X35" s="59" t="s">
        <v>79</v>
      </c>
      <c r="Y35" s="59" t="s">
        <v>817</v>
      </c>
      <c r="Z35" s="60" t="s">
        <v>818</v>
      </c>
    </row>
    <row r="36" spans="1:26" ht="14.25" customHeight="1" x14ac:dyDescent="0.25">
      <c r="A36" s="7" t="s">
        <v>190</v>
      </c>
      <c r="B36" s="7">
        <f t="shared" ref="B36:K39" si="3">+SUMIFS($M$2:$M$30,$J$2:$J$30,$A36,$G$2:$G$30,B$35)</f>
        <v>10</v>
      </c>
      <c r="C36" s="7">
        <f t="shared" si="3"/>
        <v>0</v>
      </c>
      <c r="D36" s="7">
        <f t="shared" si="3"/>
        <v>0</v>
      </c>
      <c r="E36" s="7">
        <f t="shared" si="3"/>
        <v>0</v>
      </c>
      <c r="F36" s="7">
        <f t="shared" si="3"/>
        <v>6</v>
      </c>
      <c r="G36" s="7">
        <f t="shared" si="3"/>
        <v>3</v>
      </c>
      <c r="H36" s="7">
        <f t="shared" si="3"/>
        <v>0</v>
      </c>
      <c r="I36" s="7">
        <f t="shared" si="3"/>
        <v>0</v>
      </c>
      <c r="J36" s="7">
        <f t="shared" si="3"/>
        <v>7</v>
      </c>
      <c r="K36" s="7">
        <f t="shared" si="3"/>
        <v>0</v>
      </c>
      <c r="L36" s="7">
        <f t="shared" ref="L36:Y39" si="4">+SUMIFS($M$2:$M$30,$J$2:$J$30,$A36,$G$2:$G$30,L$35)</f>
        <v>0</v>
      </c>
      <c r="M36" s="7">
        <f t="shared" si="4"/>
        <v>0</v>
      </c>
      <c r="N36" s="7">
        <f t="shared" si="4"/>
        <v>0</v>
      </c>
      <c r="O36" s="7">
        <f t="shared" si="4"/>
        <v>4</v>
      </c>
      <c r="P36" s="7">
        <f t="shared" si="4"/>
        <v>8</v>
      </c>
      <c r="Q36" s="7">
        <f t="shared" si="4"/>
        <v>0</v>
      </c>
      <c r="R36" s="7">
        <f t="shared" si="4"/>
        <v>0</v>
      </c>
      <c r="S36" s="7">
        <f t="shared" si="4"/>
        <v>0</v>
      </c>
      <c r="T36" s="7">
        <f t="shared" si="4"/>
        <v>0</v>
      </c>
      <c r="U36" s="7">
        <f t="shared" si="4"/>
        <v>0</v>
      </c>
      <c r="V36" s="7">
        <f t="shared" si="4"/>
        <v>0</v>
      </c>
      <c r="W36" s="7">
        <f t="shared" si="4"/>
        <v>0</v>
      </c>
      <c r="X36" s="7">
        <f t="shared" si="4"/>
        <v>0</v>
      </c>
      <c r="Y36" s="7">
        <f t="shared" si="4"/>
        <v>0</v>
      </c>
      <c r="Z36" s="7">
        <f t="shared" ref="Z36:Z39" si="5">SUM(D36:Y36)</f>
        <v>28</v>
      </c>
    </row>
    <row r="37" spans="1:26" ht="14.25" customHeight="1" x14ac:dyDescent="0.25">
      <c r="A37" s="7" t="s">
        <v>207</v>
      </c>
      <c r="B37" s="7">
        <f t="shared" si="3"/>
        <v>4</v>
      </c>
      <c r="C37" s="7">
        <f t="shared" si="3"/>
        <v>0</v>
      </c>
      <c r="D37" s="7">
        <f t="shared" si="3"/>
        <v>0</v>
      </c>
      <c r="E37" s="7">
        <f t="shared" si="3"/>
        <v>0</v>
      </c>
      <c r="F37" s="7">
        <f t="shared" si="3"/>
        <v>6</v>
      </c>
      <c r="G37" s="7">
        <f t="shared" si="3"/>
        <v>0</v>
      </c>
      <c r="H37" s="7">
        <f t="shared" si="3"/>
        <v>0</v>
      </c>
      <c r="I37" s="7">
        <f t="shared" si="3"/>
        <v>0</v>
      </c>
      <c r="J37" s="7">
        <f t="shared" si="3"/>
        <v>5</v>
      </c>
      <c r="K37" s="7">
        <f t="shared" si="3"/>
        <v>10</v>
      </c>
      <c r="L37" s="7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3</v>
      </c>
      <c r="P37" s="7">
        <f t="shared" si="4"/>
        <v>8</v>
      </c>
      <c r="Q37" s="7">
        <f t="shared" si="4"/>
        <v>0</v>
      </c>
      <c r="R37" s="7">
        <f t="shared" si="4"/>
        <v>0</v>
      </c>
      <c r="S37" s="7">
        <f t="shared" si="4"/>
        <v>0</v>
      </c>
      <c r="T37" s="7">
        <f t="shared" si="4"/>
        <v>0</v>
      </c>
      <c r="U37" s="7">
        <f t="shared" si="4"/>
        <v>0</v>
      </c>
      <c r="V37" s="7">
        <f t="shared" si="4"/>
        <v>0</v>
      </c>
      <c r="W37" s="7">
        <f t="shared" si="4"/>
        <v>0</v>
      </c>
      <c r="X37" s="7">
        <f t="shared" si="4"/>
        <v>0</v>
      </c>
      <c r="Y37" s="7">
        <f t="shared" si="4"/>
        <v>0</v>
      </c>
      <c r="Z37" s="7">
        <f t="shared" si="5"/>
        <v>32</v>
      </c>
    </row>
    <row r="38" spans="1:26" ht="14.25" customHeight="1" x14ac:dyDescent="0.25">
      <c r="A38" s="7" t="s">
        <v>224</v>
      </c>
      <c r="B38" s="7">
        <f t="shared" si="3"/>
        <v>0</v>
      </c>
      <c r="C38" s="7">
        <f t="shared" si="3"/>
        <v>0</v>
      </c>
      <c r="D38" s="7">
        <f t="shared" si="3"/>
        <v>0</v>
      </c>
      <c r="E38" s="7">
        <f t="shared" si="3"/>
        <v>0</v>
      </c>
      <c r="F38" s="7">
        <f t="shared" si="3"/>
        <v>4</v>
      </c>
      <c r="G38" s="7">
        <f t="shared" si="3"/>
        <v>5</v>
      </c>
      <c r="H38" s="7">
        <f t="shared" si="3"/>
        <v>0</v>
      </c>
      <c r="I38" s="7">
        <f t="shared" si="3"/>
        <v>0</v>
      </c>
      <c r="J38" s="7">
        <f t="shared" si="3"/>
        <v>13</v>
      </c>
      <c r="K38" s="7">
        <f t="shared" si="3"/>
        <v>6</v>
      </c>
      <c r="L38" s="7">
        <f t="shared" si="4"/>
        <v>0</v>
      </c>
      <c r="M38" s="7">
        <f t="shared" si="4"/>
        <v>8</v>
      </c>
      <c r="N38" s="7">
        <f t="shared" si="4"/>
        <v>0</v>
      </c>
      <c r="O38" s="7">
        <f t="shared" si="4"/>
        <v>2</v>
      </c>
      <c r="P38" s="7">
        <f t="shared" si="4"/>
        <v>1</v>
      </c>
      <c r="Q38" s="7">
        <f t="shared" si="4"/>
        <v>0</v>
      </c>
      <c r="R38" s="7">
        <f t="shared" si="4"/>
        <v>0</v>
      </c>
      <c r="S38" s="7">
        <f t="shared" si="4"/>
        <v>0</v>
      </c>
      <c r="T38" s="7">
        <f t="shared" si="4"/>
        <v>0</v>
      </c>
      <c r="U38" s="7">
        <f t="shared" si="4"/>
        <v>0</v>
      </c>
      <c r="V38" s="7">
        <f t="shared" si="4"/>
        <v>0</v>
      </c>
      <c r="W38" s="7">
        <f t="shared" si="4"/>
        <v>0</v>
      </c>
      <c r="X38" s="7">
        <f t="shared" si="4"/>
        <v>0</v>
      </c>
      <c r="Y38" s="7">
        <f t="shared" si="4"/>
        <v>0</v>
      </c>
      <c r="Z38" s="7">
        <f t="shared" si="5"/>
        <v>39</v>
      </c>
    </row>
    <row r="39" spans="1:26" ht="14.25" customHeight="1" x14ac:dyDescent="0.25">
      <c r="A39" s="7" t="s">
        <v>819</v>
      </c>
      <c r="B39" s="7">
        <f t="shared" si="3"/>
        <v>0</v>
      </c>
      <c r="C39" s="7">
        <f t="shared" si="3"/>
        <v>0</v>
      </c>
      <c r="D39" s="7">
        <f t="shared" si="3"/>
        <v>0</v>
      </c>
      <c r="E39" s="7">
        <f t="shared" si="3"/>
        <v>0</v>
      </c>
      <c r="F39" s="7">
        <f t="shared" si="3"/>
        <v>5</v>
      </c>
      <c r="G39" s="7">
        <f t="shared" si="3"/>
        <v>0</v>
      </c>
      <c r="H39" s="7">
        <f t="shared" si="3"/>
        <v>0</v>
      </c>
      <c r="I39" s="7">
        <f t="shared" si="3"/>
        <v>0</v>
      </c>
      <c r="J39" s="7">
        <f t="shared" si="3"/>
        <v>10</v>
      </c>
      <c r="K39" s="7">
        <f t="shared" si="3"/>
        <v>0</v>
      </c>
      <c r="L39" s="7">
        <f t="shared" si="4"/>
        <v>0</v>
      </c>
      <c r="M39" s="7">
        <f t="shared" si="4"/>
        <v>0</v>
      </c>
      <c r="N39" s="7">
        <f t="shared" si="4"/>
        <v>0</v>
      </c>
      <c r="O39" s="7">
        <f t="shared" si="4"/>
        <v>8</v>
      </c>
      <c r="P39" s="7">
        <f t="shared" si="4"/>
        <v>6</v>
      </c>
      <c r="Q39" s="7">
        <f t="shared" si="4"/>
        <v>0</v>
      </c>
      <c r="R39" s="7">
        <f t="shared" si="4"/>
        <v>0</v>
      </c>
      <c r="S39" s="7">
        <f t="shared" si="4"/>
        <v>0</v>
      </c>
      <c r="T39" s="7">
        <f t="shared" si="4"/>
        <v>0</v>
      </c>
      <c r="U39" s="7">
        <f t="shared" si="4"/>
        <v>0</v>
      </c>
      <c r="V39" s="7">
        <f t="shared" si="4"/>
        <v>0</v>
      </c>
      <c r="W39" s="7">
        <f t="shared" si="4"/>
        <v>0</v>
      </c>
      <c r="X39" s="7">
        <f t="shared" si="4"/>
        <v>0</v>
      </c>
      <c r="Y39" s="7">
        <f t="shared" si="4"/>
        <v>0</v>
      </c>
      <c r="Z39" s="7">
        <f t="shared" si="5"/>
        <v>29</v>
      </c>
    </row>
    <row r="40" spans="1:26" ht="14.25" customHeight="1" x14ac:dyDescent="0.25">
      <c r="C40" s="46"/>
      <c r="K40" s="56"/>
      <c r="L40" s="56"/>
    </row>
    <row r="41" spans="1:26" ht="14.25" customHeight="1" x14ac:dyDescent="0.25">
      <c r="C41" s="46"/>
      <c r="K41" s="56"/>
      <c r="L41" s="56"/>
    </row>
    <row r="42" spans="1:26" ht="14.25" customHeight="1" x14ac:dyDescent="0.25">
      <c r="C42" s="46"/>
      <c r="K42" s="56"/>
      <c r="L42" s="56"/>
    </row>
    <row r="43" spans="1:26" ht="14.25" customHeight="1" x14ac:dyDescent="0.25">
      <c r="C43" s="46"/>
      <c r="K43" s="56"/>
      <c r="L43" s="56"/>
    </row>
    <row r="44" spans="1:26" ht="14.25" customHeight="1" x14ac:dyDescent="0.25">
      <c r="C44" s="46"/>
      <c r="K44" s="56"/>
      <c r="L44" s="56"/>
    </row>
    <row r="45" spans="1:26" ht="14.25" customHeight="1" x14ac:dyDescent="0.25">
      <c r="C45" s="46"/>
      <c r="K45" s="56"/>
      <c r="L45" s="56"/>
    </row>
    <row r="46" spans="1:26" ht="14.25" customHeight="1" x14ac:dyDescent="0.25">
      <c r="C46" s="46"/>
      <c r="K46" s="56"/>
      <c r="L46" s="56"/>
    </row>
    <row r="47" spans="1:26" ht="14.25" customHeight="1" x14ac:dyDescent="0.25">
      <c r="C47" s="46"/>
      <c r="K47" s="56"/>
      <c r="L47" s="56"/>
    </row>
    <row r="48" spans="1:26" ht="14.25" customHeight="1" x14ac:dyDescent="0.25">
      <c r="C48" s="46"/>
      <c r="K48" s="56"/>
      <c r="L48" s="56"/>
    </row>
    <row r="49" spans="3:12" ht="14.25" customHeight="1" x14ac:dyDescent="0.25">
      <c r="C49" s="46"/>
      <c r="K49" s="56"/>
      <c r="L49" s="56"/>
    </row>
    <row r="50" spans="3:12" ht="14.25" customHeight="1" x14ac:dyDescent="0.25">
      <c r="C50" s="46"/>
      <c r="K50" s="56"/>
      <c r="L50" s="56"/>
    </row>
    <row r="51" spans="3:12" ht="14.25" customHeight="1" x14ac:dyDescent="0.25">
      <c r="C51" s="46"/>
      <c r="K51" s="56"/>
      <c r="L51" s="56"/>
    </row>
    <row r="52" spans="3:12" ht="14.25" customHeight="1" x14ac:dyDescent="0.25">
      <c r="C52" s="46"/>
      <c r="K52" s="56"/>
      <c r="L52" s="56"/>
    </row>
    <row r="53" spans="3:12" ht="14.25" customHeight="1" x14ac:dyDescent="0.25">
      <c r="C53" s="46"/>
      <c r="K53" s="56"/>
      <c r="L53" s="56"/>
    </row>
    <row r="54" spans="3:12" ht="14.25" customHeight="1" x14ac:dyDescent="0.25">
      <c r="C54" s="46"/>
      <c r="K54" s="56"/>
      <c r="L54" s="56"/>
    </row>
    <row r="55" spans="3:12" ht="14.25" customHeight="1" x14ac:dyDescent="0.25">
      <c r="C55" s="46"/>
      <c r="K55" s="56"/>
      <c r="L55" s="56"/>
    </row>
    <row r="56" spans="3:12" ht="14.25" customHeight="1" x14ac:dyDescent="0.25">
      <c r="C56" s="46"/>
      <c r="K56" s="56"/>
      <c r="L56" s="56"/>
    </row>
    <row r="57" spans="3:12" ht="14.25" customHeight="1" x14ac:dyDescent="0.25">
      <c r="C57" s="46"/>
      <c r="K57" s="56"/>
      <c r="L57" s="56"/>
    </row>
    <row r="58" spans="3:12" ht="14.25" customHeight="1" x14ac:dyDescent="0.25">
      <c r="C58" s="46"/>
      <c r="K58" s="56"/>
      <c r="L58" s="56"/>
    </row>
    <row r="59" spans="3:12" ht="14.25" customHeight="1" x14ac:dyDescent="0.25">
      <c r="C59" s="46"/>
      <c r="K59" s="56"/>
      <c r="L59" s="56"/>
    </row>
    <row r="60" spans="3:12" ht="14.25" customHeight="1" x14ac:dyDescent="0.25">
      <c r="C60" s="46"/>
      <c r="K60" s="56"/>
      <c r="L60" s="56"/>
    </row>
    <row r="61" spans="3:12" ht="14.25" customHeight="1" x14ac:dyDescent="0.25">
      <c r="C61" s="46"/>
      <c r="K61" s="56"/>
      <c r="L61" s="56"/>
    </row>
    <row r="62" spans="3:12" ht="14.25" customHeight="1" x14ac:dyDescent="0.25">
      <c r="C62" s="46"/>
      <c r="K62" s="56"/>
      <c r="L62" s="56"/>
    </row>
    <row r="63" spans="3:12" ht="14.25" customHeight="1" x14ac:dyDescent="0.25">
      <c r="C63" s="46"/>
      <c r="K63" s="56"/>
      <c r="L63" s="56"/>
    </row>
    <row r="64" spans="3:12" ht="14.25" customHeight="1" x14ac:dyDescent="0.25">
      <c r="C64" s="46"/>
      <c r="K64" s="56"/>
      <c r="L64" s="56"/>
    </row>
    <row r="65" spans="3:12" ht="14.25" customHeight="1" x14ac:dyDescent="0.25">
      <c r="C65" s="46"/>
      <c r="K65" s="56"/>
      <c r="L65" s="56"/>
    </row>
    <row r="66" spans="3:12" ht="14.25" customHeight="1" x14ac:dyDescent="0.25">
      <c r="C66" s="46"/>
      <c r="K66" s="56"/>
      <c r="L66" s="56"/>
    </row>
    <row r="67" spans="3:12" ht="14.25" customHeight="1" x14ac:dyDescent="0.25">
      <c r="C67" s="46"/>
      <c r="K67" s="56"/>
      <c r="L67" s="56"/>
    </row>
    <row r="68" spans="3:12" ht="14.25" customHeight="1" x14ac:dyDescent="0.25">
      <c r="C68" s="46"/>
      <c r="K68" s="56"/>
      <c r="L68" s="56"/>
    </row>
    <row r="69" spans="3:12" ht="14.25" customHeight="1" x14ac:dyDescent="0.25">
      <c r="C69" s="46"/>
      <c r="K69" s="56"/>
      <c r="L69" s="56"/>
    </row>
    <row r="70" spans="3:12" ht="14.25" customHeight="1" x14ac:dyDescent="0.25">
      <c r="C70" s="46"/>
      <c r="K70" s="56"/>
      <c r="L70" s="56"/>
    </row>
    <row r="71" spans="3:12" ht="14.25" customHeight="1" x14ac:dyDescent="0.25">
      <c r="C71" s="46"/>
      <c r="K71" s="56"/>
      <c r="L71" s="56"/>
    </row>
    <row r="72" spans="3:12" ht="14.25" customHeight="1" x14ac:dyDescent="0.25">
      <c r="C72" s="46"/>
      <c r="K72" s="56"/>
      <c r="L72" s="56"/>
    </row>
    <row r="73" spans="3:12" ht="14.25" customHeight="1" x14ac:dyDescent="0.25">
      <c r="C73" s="46"/>
      <c r="K73" s="56"/>
      <c r="L73" s="56"/>
    </row>
    <row r="74" spans="3:12" ht="14.25" customHeight="1" x14ac:dyDescent="0.25">
      <c r="C74" s="46"/>
      <c r="K74" s="56"/>
      <c r="L74" s="56"/>
    </row>
    <row r="75" spans="3:12" ht="14.25" customHeight="1" x14ac:dyDescent="0.25">
      <c r="C75" s="46"/>
      <c r="K75" s="56"/>
      <c r="L75" s="56"/>
    </row>
    <row r="76" spans="3:12" ht="14.25" customHeight="1" x14ac:dyDescent="0.25">
      <c r="C76" s="46"/>
      <c r="K76" s="56"/>
      <c r="L76" s="56"/>
    </row>
    <row r="77" spans="3:12" ht="14.25" customHeight="1" x14ac:dyDescent="0.25">
      <c r="C77" s="46"/>
      <c r="K77" s="56"/>
      <c r="L77" s="56"/>
    </row>
    <row r="78" spans="3:12" ht="14.25" customHeight="1" x14ac:dyDescent="0.25">
      <c r="C78" s="46"/>
      <c r="K78" s="56"/>
      <c r="L78" s="56"/>
    </row>
    <row r="79" spans="3:12" ht="14.25" customHeight="1" x14ac:dyDescent="0.25">
      <c r="C79" s="46"/>
      <c r="K79" s="56"/>
      <c r="L79" s="56"/>
    </row>
    <row r="80" spans="3:12" ht="14.25" customHeight="1" x14ac:dyDescent="0.25">
      <c r="C80" s="46"/>
      <c r="K80" s="56"/>
      <c r="L80" s="56"/>
    </row>
    <row r="81" spans="3:12" ht="14.25" customHeight="1" x14ac:dyDescent="0.25">
      <c r="C81" s="46"/>
      <c r="K81" s="56"/>
      <c r="L81" s="56"/>
    </row>
    <row r="82" spans="3:12" ht="14.25" customHeight="1" x14ac:dyDescent="0.25">
      <c r="C82" s="46"/>
      <c r="K82" s="56"/>
      <c r="L82" s="56"/>
    </row>
    <row r="83" spans="3:12" ht="14.25" customHeight="1" x14ac:dyDescent="0.25">
      <c r="C83" s="46"/>
      <c r="K83" s="56"/>
      <c r="L83" s="56"/>
    </row>
    <row r="84" spans="3:12" ht="14.25" customHeight="1" x14ac:dyDescent="0.25">
      <c r="C84" s="46"/>
      <c r="K84" s="56"/>
      <c r="L84" s="56"/>
    </row>
    <row r="85" spans="3:12" ht="14.25" customHeight="1" x14ac:dyDescent="0.25">
      <c r="C85" s="46"/>
      <c r="K85" s="56"/>
      <c r="L85" s="56"/>
    </row>
    <row r="86" spans="3:12" ht="14.25" customHeight="1" x14ac:dyDescent="0.25">
      <c r="C86" s="46"/>
      <c r="K86" s="56"/>
      <c r="L86" s="56"/>
    </row>
    <row r="87" spans="3:12" ht="14.25" customHeight="1" x14ac:dyDescent="0.25">
      <c r="C87" s="46"/>
      <c r="K87" s="56"/>
      <c r="L87" s="56"/>
    </row>
    <row r="88" spans="3:12" ht="14.25" customHeight="1" x14ac:dyDescent="0.25">
      <c r="C88" s="46"/>
      <c r="K88" s="56"/>
      <c r="L88" s="56"/>
    </row>
    <row r="89" spans="3:12" ht="14.25" customHeight="1" x14ac:dyDescent="0.25">
      <c r="C89" s="46"/>
      <c r="K89" s="56"/>
      <c r="L89" s="56"/>
    </row>
    <row r="90" spans="3:12" ht="14.25" customHeight="1" x14ac:dyDescent="0.25">
      <c r="C90" s="46"/>
      <c r="K90" s="56"/>
      <c r="L90" s="56"/>
    </row>
    <row r="91" spans="3:12" ht="14.25" customHeight="1" x14ac:dyDescent="0.25">
      <c r="C91" s="46"/>
      <c r="K91" s="56"/>
      <c r="L91" s="56"/>
    </row>
    <row r="92" spans="3:12" ht="14.25" customHeight="1" x14ac:dyDescent="0.25">
      <c r="C92" s="46"/>
      <c r="K92" s="56"/>
      <c r="L92" s="56"/>
    </row>
    <row r="93" spans="3:12" ht="14.25" customHeight="1" x14ac:dyDescent="0.25">
      <c r="C93" s="46"/>
      <c r="K93" s="56"/>
      <c r="L93" s="56"/>
    </row>
    <row r="94" spans="3:12" ht="14.25" customHeight="1" x14ac:dyDescent="0.25">
      <c r="C94" s="46"/>
      <c r="K94" s="56"/>
      <c r="L94" s="56"/>
    </row>
    <row r="95" spans="3:12" ht="14.25" customHeight="1" x14ac:dyDescent="0.25">
      <c r="C95" s="46"/>
      <c r="K95" s="56"/>
      <c r="L95" s="56"/>
    </row>
    <row r="96" spans="3:12" ht="14.25" customHeight="1" x14ac:dyDescent="0.25">
      <c r="C96" s="46"/>
      <c r="K96" s="56"/>
      <c r="L96" s="56"/>
    </row>
    <row r="97" spans="3:12" ht="14.25" customHeight="1" x14ac:dyDescent="0.25">
      <c r="C97" s="46"/>
      <c r="K97" s="56"/>
      <c r="L97" s="56"/>
    </row>
    <row r="98" spans="3:12" ht="14.25" customHeight="1" x14ac:dyDescent="0.25">
      <c r="C98" s="46"/>
      <c r="K98" s="56"/>
      <c r="L98" s="56"/>
    </row>
    <row r="99" spans="3:12" ht="14.25" customHeight="1" x14ac:dyDescent="0.25">
      <c r="C99" s="46"/>
      <c r="K99" s="56"/>
      <c r="L99" s="56"/>
    </row>
    <row r="100" spans="3:12" ht="14.25" customHeight="1" x14ac:dyDescent="0.25">
      <c r="C100" s="46"/>
      <c r="K100" s="56"/>
      <c r="L100" s="56"/>
    </row>
    <row r="101" spans="3:12" ht="14.25" customHeight="1" x14ac:dyDescent="0.25">
      <c r="C101" s="46"/>
      <c r="K101" s="56"/>
      <c r="L101" s="56"/>
    </row>
    <row r="102" spans="3:12" ht="14.25" customHeight="1" x14ac:dyDescent="0.25">
      <c r="C102" s="46"/>
      <c r="K102" s="56"/>
      <c r="L102" s="56"/>
    </row>
    <row r="103" spans="3:12" ht="14.25" customHeight="1" x14ac:dyDescent="0.25">
      <c r="C103" s="46"/>
      <c r="K103" s="56"/>
      <c r="L103" s="56"/>
    </row>
    <row r="104" spans="3:12" ht="14.25" customHeight="1" x14ac:dyDescent="0.25">
      <c r="C104" s="46"/>
      <c r="K104" s="56"/>
      <c r="L104" s="56"/>
    </row>
    <row r="105" spans="3:12" ht="14.25" customHeight="1" x14ac:dyDescent="0.25">
      <c r="C105" s="46"/>
      <c r="K105" s="56"/>
      <c r="L105" s="56"/>
    </row>
    <row r="106" spans="3:12" ht="14.25" customHeight="1" x14ac:dyDescent="0.25">
      <c r="C106" s="46"/>
      <c r="K106" s="56"/>
      <c r="L106" s="56"/>
    </row>
    <row r="107" spans="3:12" ht="14.25" customHeight="1" x14ac:dyDescent="0.25">
      <c r="C107" s="46"/>
      <c r="K107" s="56"/>
      <c r="L107" s="56"/>
    </row>
    <row r="108" spans="3:12" ht="14.25" customHeight="1" x14ac:dyDescent="0.25">
      <c r="C108" s="46"/>
      <c r="K108" s="56"/>
      <c r="L108" s="56"/>
    </row>
    <row r="109" spans="3:12" ht="14.25" customHeight="1" x14ac:dyDescent="0.25">
      <c r="C109" s="46"/>
      <c r="K109" s="56"/>
      <c r="L109" s="56"/>
    </row>
    <row r="110" spans="3:12" ht="14.25" customHeight="1" x14ac:dyDescent="0.25">
      <c r="C110" s="46"/>
      <c r="K110" s="56"/>
      <c r="L110" s="56"/>
    </row>
    <row r="111" spans="3:12" ht="14.25" customHeight="1" x14ac:dyDescent="0.25">
      <c r="C111" s="46"/>
      <c r="K111" s="56"/>
      <c r="L111" s="56"/>
    </row>
    <row r="112" spans="3:12" ht="14.25" customHeight="1" x14ac:dyDescent="0.25">
      <c r="C112" s="46"/>
      <c r="K112" s="56"/>
      <c r="L112" s="56"/>
    </row>
    <row r="113" spans="3:12" ht="14.25" customHeight="1" x14ac:dyDescent="0.25">
      <c r="C113" s="46"/>
      <c r="K113" s="56"/>
      <c r="L113" s="56"/>
    </row>
    <row r="114" spans="3:12" ht="14.25" customHeight="1" x14ac:dyDescent="0.25">
      <c r="C114" s="46"/>
      <c r="K114" s="56"/>
      <c r="L114" s="56"/>
    </row>
    <row r="115" spans="3:12" ht="14.25" customHeight="1" x14ac:dyDescent="0.25">
      <c r="C115" s="46"/>
      <c r="K115" s="56"/>
      <c r="L115" s="56"/>
    </row>
    <row r="116" spans="3:12" ht="14.25" customHeight="1" x14ac:dyDescent="0.25">
      <c r="C116" s="46"/>
      <c r="K116" s="56"/>
      <c r="L116" s="56"/>
    </row>
    <row r="117" spans="3:12" ht="14.25" customHeight="1" x14ac:dyDescent="0.25">
      <c r="C117" s="46"/>
      <c r="K117" s="56"/>
      <c r="L117" s="56"/>
    </row>
    <row r="118" spans="3:12" ht="14.25" customHeight="1" x14ac:dyDescent="0.25">
      <c r="C118" s="46"/>
      <c r="K118" s="56"/>
      <c r="L118" s="56"/>
    </row>
    <row r="119" spans="3:12" ht="14.25" customHeight="1" x14ac:dyDescent="0.25">
      <c r="C119" s="46"/>
      <c r="K119" s="56"/>
      <c r="L119" s="56"/>
    </row>
    <row r="120" spans="3:12" ht="14.25" customHeight="1" x14ac:dyDescent="0.25">
      <c r="C120" s="46"/>
      <c r="K120" s="56"/>
      <c r="L120" s="56"/>
    </row>
    <row r="121" spans="3:12" ht="14.25" customHeight="1" x14ac:dyDescent="0.25">
      <c r="C121" s="46"/>
      <c r="K121" s="56"/>
      <c r="L121" s="56"/>
    </row>
    <row r="122" spans="3:12" ht="14.25" customHeight="1" x14ac:dyDescent="0.25">
      <c r="C122" s="46"/>
      <c r="K122" s="56"/>
      <c r="L122" s="56"/>
    </row>
    <row r="123" spans="3:12" ht="14.25" customHeight="1" x14ac:dyDescent="0.25">
      <c r="C123" s="46"/>
      <c r="K123" s="56"/>
      <c r="L123" s="56"/>
    </row>
    <row r="124" spans="3:12" ht="14.25" customHeight="1" x14ac:dyDescent="0.25">
      <c r="C124" s="46"/>
      <c r="K124" s="56"/>
      <c r="L124" s="56"/>
    </row>
    <row r="125" spans="3:12" ht="14.25" customHeight="1" x14ac:dyDescent="0.25">
      <c r="C125" s="46"/>
      <c r="K125" s="56"/>
      <c r="L125" s="56"/>
    </row>
    <row r="126" spans="3:12" ht="14.25" customHeight="1" x14ac:dyDescent="0.25">
      <c r="C126" s="46"/>
      <c r="K126" s="56"/>
      <c r="L126" s="56"/>
    </row>
    <row r="127" spans="3:12" ht="14.25" customHeight="1" x14ac:dyDescent="0.25">
      <c r="C127" s="46"/>
      <c r="K127" s="56"/>
      <c r="L127" s="56"/>
    </row>
    <row r="128" spans="3:12" ht="14.25" customHeight="1" x14ac:dyDescent="0.25">
      <c r="C128" s="46"/>
      <c r="K128" s="56"/>
      <c r="L128" s="56"/>
    </row>
    <row r="129" spans="3:12" ht="14.25" customHeight="1" x14ac:dyDescent="0.25">
      <c r="C129" s="46"/>
      <c r="K129" s="56"/>
      <c r="L129" s="56"/>
    </row>
    <row r="130" spans="3:12" ht="14.25" customHeight="1" x14ac:dyDescent="0.25">
      <c r="C130" s="46"/>
      <c r="K130" s="56"/>
      <c r="L130" s="56"/>
    </row>
    <row r="131" spans="3:12" ht="14.25" customHeight="1" x14ac:dyDescent="0.25">
      <c r="C131" s="46"/>
      <c r="K131" s="56"/>
      <c r="L131" s="56"/>
    </row>
    <row r="132" spans="3:12" ht="14.25" customHeight="1" x14ac:dyDescent="0.25">
      <c r="C132" s="46"/>
      <c r="K132" s="56"/>
      <c r="L132" s="56"/>
    </row>
    <row r="133" spans="3:12" ht="14.25" customHeight="1" x14ac:dyDescent="0.25">
      <c r="C133" s="46"/>
      <c r="K133" s="56"/>
      <c r="L133" s="56"/>
    </row>
    <row r="134" spans="3:12" ht="14.25" customHeight="1" x14ac:dyDescent="0.25">
      <c r="C134" s="46"/>
      <c r="K134" s="56"/>
      <c r="L134" s="56"/>
    </row>
    <row r="135" spans="3:12" ht="14.25" customHeight="1" x14ac:dyDescent="0.25">
      <c r="C135" s="46"/>
      <c r="K135" s="56"/>
      <c r="L135" s="56"/>
    </row>
    <row r="136" spans="3:12" ht="14.25" customHeight="1" x14ac:dyDescent="0.25">
      <c r="C136" s="46"/>
      <c r="K136" s="56"/>
      <c r="L136" s="56"/>
    </row>
    <row r="137" spans="3:12" ht="14.25" customHeight="1" x14ac:dyDescent="0.25">
      <c r="C137" s="46"/>
      <c r="K137" s="56"/>
      <c r="L137" s="56"/>
    </row>
    <row r="138" spans="3:12" ht="14.25" customHeight="1" x14ac:dyDescent="0.25">
      <c r="C138" s="46"/>
      <c r="K138" s="56"/>
      <c r="L138" s="56"/>
    </row>
    <row r="139" spans="3:12" ht="14.25" customHeight="1" x14ac:dyDescent="0.25">
      <c r="C139" s="46"/>
      <c r="K139" s="56"/>
      <c r="L139" s="56"/>
    </row>
    <row r="140" spans="3:12" ht="14.25" customHeight="1" x14ac:dyDescent="0.25">
      <c r="C140" s="46"/>
      <c r="K140" s="56"/>
      <c r="L140" s="56"/>
    </row>
    <row r="141" spans="3:12" ht="14.25" customHeight="1" x14ac:dyDescent="0.25">
      <c r="C141" s="46"/>
      <c r="K141" s="56"/>
      <c r="L141" s="56"/>
    </row>
    <row r="142" spans="3:12" ht="14.25" customHeight="1" x14ac:dyDescent="0.25">
      <c r="C142" s="46"/>
      <c r="K142" s="56"/>
      <c r="L142" s="56"/>
    </row>
    <row r="143" spans="3:12" ht="14.25" customHeight="1" x14ac:dyDescent="0.25">
      <c r="C143" s="46"/>
      <c r="K143" s="56"/>
      <c r="L143" s="56"/>
    </row>
    <row r="144" spans="3:12" ht="14.25" customHeight="1" x14ac:dyDescent="0.25">
      <c r="C144" s="46"/>
      <c r="K144" s="56"/>
      <c r="L144" s="56"/>
    </row>
    <row r="145" spans="3:12" ht="14.25" customHeight="1" x14ac:dyDescent="0.25">
      <c r="C145" s="46"/>
      <c r="K145" s="56"/>
      <c r="L145" s="56"/>
    </row>
    <row r="146" spans="3:12" ht="14.25" customHeight="1" x14ac:dyDescent="0.25">
      <c r="C146" s="46"/>
      <c r="K146" s="56"/>
      <c r="L146" s="56"/>
    </row>
    <row r="147" spans="3:12" ht="14.25" customHeight="1" x14ac:dyDescent="0.25">
      <c r="C147" s="46"/>
      <c r="K147" s="56"/>
      <c r="L147" s="56"/>
    </row>
    <row r="148" spans="3:12" ht="14.25" customHeight="1" x14ac:dyDescent="0.25">
      <c r="C148" s="46"/>
      <c r="K148" s="56"/>
      <c r="L148" s="56"/>
    </row>
    <row r="149" spans="3:12" ht="14.25" customHeight="1" x14ac:dyDescent="0.25">
      <c r="C149" s="46"/>
      <c r="K149" s="56"/>
      <c r="L149" s="56"/>
    </row>
    <row r="150" spans="3:12" ht="14.25" customHeight="1" x14ac:dyDescent="0.25">
      <c r="C150" s="46"/>
      <c r="K150" s="56"/>
      <c r="L150" s="56"/>
    </row>
    <row r="151" spans="3:12" ht="14.25" customHeight="1" x14ac:dyDescent="0.25">
      <c r="C151" s="46"/>
      <c r="K151" s="56"/>
      <c r="L151" s="56"/>
    </row>
    <row r="152" spans="3:12" ht="14.25" customHeight="1" x14ac:dyDescent="0.25">
      <c r="C152" s="46"/>
      <c r="K152" s="56"/>
      <c r="L152" s="56"/>
    </row>
    <row r="153" spans="3:12" ht="14.25" customHeight="1" x14ac:dyDescent="0.25">
      <c r="C153" s="46"/>
      <c r="K153" s="56"/>
      <c r="L153" s="56"/>
    </row>
    <row r="154" spans="3:12" ht="14.25" customHeight="1" x14ac:dyDescent="0.25">
      <c r="C154" s="46"/>
      <c r="K154" s="56"/>
      <c r="L154" s="56"/>
    </row>
    <row r="155" spans="3:12" ht="14.25" customHeight="1" x14ac:dyDescent="0.25">
      <c r="C155" s="46"/>
      <c r="K155" s="56"/>
      <c r="L155" s="56"/>
    </row>
    <row r="156" spans="3:12" ht="14.25" customHeight="1" x14ac:dyDescent="0.25">
      <c r="C156" s="46"/>
      <c r="K156" s="56"/>
      <c r="L156" s="56"/>
    </row>
    <row r="157" spans="3:12" ht="14.25" customHeight="1" x14ac:dyDescent="0.25">
      <c r="C157" s="46"/>
      <c r="K157" s="56"/>
      <c r="L157" s="56"/>
    </row>
    <row r="158" spans="3:12" ht="14.25" customHeight="1" x14ac:dyDescent="0.25">
      <c r="C158" s="46"/>
      <c r="K158" s="56"/>
      <c r="L158" s="56"/>
    </row>
    <row r="159" spans="3:12" ht="14.25" customHeight="1" x14ac:dyDescent="0.25">
      <c r="C159" s="46"/>
      <c r="K159" s="56"/>
      <c r="L159" s="56"/>
    </row>
    <row r="160" spans="3:12" ht="14.25" customHeight="1" x14ac:dyDescent="0.25">
      <c r="C160" s="46"/>
      <c r="K160" s="56"/>
      <c r="L160" s="56"/>
    </row>
    <row r="161" spans="3:12" ht="14.25" customHeight="1" x14ac:dyDescent="0.25">
      <c r="C161" s="46"/>
      <c r="K161" s="56"/>
      <c r="L161" s="56"/>
    </row>
    <row r="162" spans="3:12" ht="14.25" customHeight="1" x14ac:dyDescent="0.25">
      <c r="C162" s="46"/>
      <c r="K162" s="56"/>
      <c r="L162" s="56"/>
    </row>
    <row r="163" spans="3:12" ht="14.25" customHeight="1" x14ac:dyDescent="0.25">
      <c r="C163" s="46"/>
      <c r="K163" s="56"/>
      <c r="L163" s="56"/>
    </row>
    <row r="164" spans="3:12" ht="14.25" customHeight="1" x14ac:dyDescent="0.25">
      <c r="C164" s="46"/>
      <c r="K164" s="56"/>
      <c r="L164" s="56"/>
    </row>
    <row r="165" spans="3:12" ht="14.25" customHeight="1" x14ac:dyDescent="0.25">
      <c r="C165" s="46"/>
      <c r="K165" s="56"/>
      <c r="L165" s="56"/>
    </row>
    <row r="166" spans="3:12" ht="14.25" customHeight="1" x14ac:dyDescent="0.25">
      <c r="C166" s="46"/>
      <c r="K166" s="56"/>
      <c r="L166" s="56"/>
    </row>
    <row r="167" spans="3:12" ht="14.25" customHeight="1" x14ac:dyDescent="0.25">
      <c r="C167" s="46"/>
      <c r="K167" s="56"/>
      <c r="L167" s="56"/>
    </row>
    <row r="168" spans="3:12" ht="14.25" customHeight="1" x14ac:dyDescent="0.25">
      <c r="C168" s="46"/>
      <c r="K168" s="56"/>
      <c r="L168" s="56"/>
    </row>
    <row r="169" spans="3:12" ht="14.25" customHeight="1" x14ac:dyDescent="0.25">
      <c r="C169" s="46"/>
      <c r="K169" s="56"/>
      <c r="L169" s="56"/>
    </row>
    <row r="170" spans="3:12" ht="14.25" customHeight="1" x14ac:dyDescent="0.25">
      <c r="C170" s="46"/>
      <c r="K170" s="56"/>
      <c r="L170" s="56"/>
    </row>
    <row r="171" spans="3:12" ht="14.25" customHeight="1" x14ac:dyDescent="0.25">
      <c r="C171" s="46"/>
      <c r="K171" s="56"/>
      <c r="L171" s="56"/>
    </row>
    <row r="172" spans="3:12" ht="14.25" customHeight="1" x14ac:dyDescent="0.25">
      <c r="C172" s="46"/>
      <c r="K172" s="56"/>
      <c r="L172" s="56"/>
    </row>
    <row r="173" spans="3:12" ht="14.25" customHeight="1" x14ac:dyDescent="0.25">
      <c r="C173" s="46"/>
      <c r="K173" s="56"/>
      <c r="L173" s="56"/>
    </row>
    <row r="174" spans="3:12" ht="14.25" customHeight="1" x14ac:dyDescent="0.25">
      <c r="C174" s="46"/>
      <c r="K174" s="56"/>
      <c r="L174" s="56"/>
    </row>
    <row r="175" spans="3:12" ht="14.25" customHeight="1" x14ac:dyDescent="0.25">
      <c r="C175" s="46"/>
      <c r="K175" s="56"/>
      <c r="L175" s="56"/>
    </row>
    <row r="176" spans="3:12" ht="14.25" customHeight="1" x14ac:dyDescent="0.25">
      <c r="C176" s="46"/>
      <c r="K176" s="56"/>
      <c r="L176" s="56"/>
    </row>
    <row r="177" spans="3:12" ht="14.25" customHeight="1" x14ac:dyDescent="0.25">
      <c r="C177" s="46"/>
      <c r="K177" s="56"/>
      <c r="L177" s="56"/>
    </row>
    <row r="178" spans="3:12" ht="14.25" customHeight="1" x14ac:dyDescent="0.25">
      <c r="C178" s="46"/>
      <c r="K178" s="56"/>
      <c r="L178" s="56"/>
    </row>
    <row r="179" spans="3:12" ht="14.25" customHeight="1" x14ac:dyDescent="0.25">
      <c r="C179" s="46"/>
      <c r="K179" s="56"/>
      <c r="L179" s="56"/>
    </row>
    <row r="180" spans="3:12" ht="14.25" customHeight="1" x14ac:dyDescent="0.25">
      <c r="C180" s="46"/>
      <c r="K180" s="56"/>
      <c r="L180" s="56"/>
    </row>
    <row r="181" spans="3:12" ht="14.25" customHeight="1" x14ac:dyDescent="0.25">
      <c r="C181" s="46"/>
      <c r="K181" s="56"/>
      <c r="L181" s="56"/>
    </row>
    <row r="182" spans="3:12" ht="14.25" customHeight="1" x14ac:dyDescent="0.25">
      <c r="C182" s="46"/>
      <c r="K182" s="56"/>
      <c r="L182" s="56"/>
    </row>
    <row r="183" spans="3:12" ht="14.25" customHeight="1" x14ac:dyDescent="0.25">
      <c r="C183" s="46"/>
      <c r="K183" s="56"/>
      <c r="L183" s="56"/>
    </row>
    <row r="184" spans="3:12" ht="14.25" customHeight="1" x14ac:dyDescent="0.25">
      <c r="C184" s="46"/>
      <c r="K184" s="56"/>
      <c r="L184" s="56"/>
    </row>
    <row r="185" spans="3:12" ht="14.25" customHeight="1" x14ac:dyDescent="0.25">
      <c r="C185" s="46"/>
      <c r="K185" s="56"/>
      <c r="L185" s="56"/>
    </row>
    <row r="186" spans="3:12" ht="14.25" customHeight="1" x14ac:dyDescent="0.25">
      <c r="C186" s="46"/>
      <c r="K186" s="56"/>
      <c r="L186" s="56"/>
    </row>
    <row r="187" spans="3:12" ht="14.25" customHeight="1" x14ac:dyDescent="0.25">
      <c r="C187" s="46"/>
      <c r="K187" s="56"/>
      <c r="L187" s="56"/>
    </row>
    <row r="188" spans="3:12" ht="14.25" customHeight="1" x14ac:dyDescent="0.25">
      <c r="C188" s="46"/>
      <c r="K188" s="56"/>
      <c r="L188" s="56"/>
    </row>
    <row r="189" spans="3:12" ht="14.25" customHeight="1" x14ac:dyDescent="0.25">
      <c r="C189" s="46"/>
      <c r="K189" s="56"/>
      <c r="L189" s="56"/>
    </row>
    <row r="190" spans="3:12" ht="14.25" customHeight="1" x14ac:dyDescent="0.25">
      <c r="C190" s="46"/>
      <c r="K190" s="56"/>
      <c r="L190" s="56"/>
    </row>
    <row r="191" spans="3:12" ht="14.25" customHeight="1" x14ac:dyDescent="0.25">
      <c r="C191" s="46"/>
      <c r="K191" s="56"/>
      <c r="L191" s="56"/>
    </row>
    <row r="192" spans="3:12" ht="14.25" customHeight="1" x14ac:dyDescent="0.25">
      <c r="C192" s="46"/>
      <c r="K192" s="56"/>
      <c r="L192" s="56"/>
    </row>
    <row r="193" spans="3:12" ht="14.25" customHeight="1" x14ac:dyDescent="0.25">
      <c r="C193" s="46"/>
      <c r="K193" s="56"/>
      <c r="L193" s="56"/>
    </row>
    <row r="194" spans="3:12" ht="14.25" customHeight="1" x14ac:dyDescent="0.25">
      <c r="C194" s="46"/>
      <c r="K194" s="56"/>
      <c r="L194" s="56"/>
    </row>
    <row r="195" spans="3:12" ht="14.25" customHeight="1" x14ac:dyDescent="0.25">
      <c r="C195" s="46"/>
      <c r="K195" s="56"/>
      <c r="L195" s="56"/>
    </row>
    <row r="196" spans="3:12" ht="14.25" customHeight="1" x14ac:dyDescent="0.25">
      <c r="C196" s="46"/>
      <c r="K196" s="56"/>
      <c r="L196" s="56"/>
    </row>
    <row r="197" spans="3:12" ht="14.25" customHeight="1" x14ac:dyDescent="0.25">
      <c r="C197" s="46"/>
      <c r="K197" s="56"/>
      <c r="L197" s="56"/>
    </row>
    <row r="198" spans="3:12" ht="14.25" customHeight="1" x14ac:dyDescent="0.25">
      <c r="C198" s="46"/>
      <c r="K198" s="56"/>
      <c r="L198" s="56"/>
    </row>
    <row r="199" spans="3:12" ht="14.25" customHeight="1" x14ac:dyDescent="0.25">
      <c r="C199" s="46"/>
      <c r="K199" s="56"/>
      <c r="L199" s="56"/>
    </row>
    <row r="200" spans="3:12" ht="14.25" customHeight="1" x14ac:dyDescent="0.25">
      <c r="C200" s="46"/>
      <c r="K200" s="56"/>
      <c r="L200" s="56"/>
    </row>
    <row r="201" spans="3:12" ht="14.25" customHeight="1" x14ac:dyDescent="0.25">
      <c r="C201" s="46"/>
      <c r="K201" s="56"/>
      <c r="L201" s="56"/>
    </row>
    <row r="202" spans="3:12" ht="14.25" customHeight="1" x14ac:dyDescent="0.25">
      <c r="C202" s="46"/>
      <c r="K202" s="56"/>
      <c r="L202" s="56"/>
    </row>
    <row r="203" spans="3:12" ht="14.25" customHeight="1" x14ac:dyDescent="0.25">
      <c r="C203" s="46"/>
      <c r="K203" s="56"/>
      <c r="L203" s="56"/>
    </row>
    <row r="204" spans="3:12" ht="14.25" customHeight="1" x14ac:dyDescent="0.25">
      <c r="C204" s="46"/>
      <c r="K204" s="56"/>
      <c r="L204" s="56"/>
    </row>
    <row r="205" spans="3:12" ht="14.25" customHeight="1" x14ac:dyDescent="0.25">
      <c r="C205" s="46"/>
      <c r="K205" s="56"/>
      <c r="L205" s="56"/>
    </row>
    <row r="206" spans="3:12" ht="14.25" customHeight="1" x14ac:dyDescent="0.25">
      <c r="C206" s="46"/>
      <c r="K206" s="56"/>
      <c r="L206" s="56"/>
    </row>
    <row r="207" spans="3:12" ht="14.25" customHeight="1" x14ac:dyDescent="0.25">
      <c r="C207" s="46"/>
      <c r="K207" s="56"/>
      <c r="L207" s="56"/>
    </row>
    <row r="208" spans="3:12" ht="14.25" customHeight="1" x14ac:dyDescent="0.25">
      <c r="C208" s="46"/>
      <c r="K208" s="56"/>
      <c r="L208" s="56"/>
    </row>
    <row r="209" spans="3:12" ht="14.25" customHeight="1" x14ac:dyDescent="0.25">
      <c r="C209" s="46"/>
      <c r="K209" s="56"/>
      <c r="L209" s="56"/>
    </row>
    <row r="210" spans="3:12" ht="14.25" customHeight="1" x14ac:dyDescent="0.25">
      <c r="C210" s="46"/>
      <c r="K210" s="56"/>
      <c r="L210" s="56"/>
    </row>
    <row r="211" spans="3:12" ht="14.25" customHeight="1" x14ac:dyDescent="0.25">
      <c r="C211" s="46"/>
      <c r="K211" s="56"/>
      <c r="L211" s="56"/>
    </row>
    <row r="212" spans="3:12" ht="14.25" customHeight="1" x14ac:dyDescent="0.25">
      <c r="C212" s="46"/>
      <c r="K212" s="56"/>
      <c r="L212" s="56"/>
    </row>
    <row r="213" spans="3:12" ht="14.25" customHeight="1" x14ac:dyDescent="0.25">
      <c r="C213" s="46"/>
      <c r="K213" s="56"/>
      <c r="L213" s="56"/>
    </row>
    <row r="214" spans="3:12" ht="14.25" customHeight="1" x14ac:dyDescent="0.25">
      <c r="C214" s="46"/>
      <c r="K214" s="56"/>
      <c r="L214" s="56"/>
    </row>
    <row r="215" spans="3:12" ht="14.25" customHeight="1" x14ac:dyDescent="0.25">
      <c r="C215" s="46"/>
      <c r="K215" s="56"/>
      <c r="L215" s="56"/>
    </row>
    <row r="216" spans="3:12" ht="14.25" customHeight="1" x14ac:dyDescent="0.25">
      <c r="C216" s="46"/>
      <c r="K216" s="56"/>
      <c r="L216" s="56"/>
    </row>
    <row r="217" spans="3:12" ht="14.25" customHeight="1" x14ac:dyDescent="0.25">
      <c r="C217" s="46"/>
      <c r="K217" s="56"/>
      <c r="L217" s="56"/>
    </row>
    <row r="218" spans="3:12" ht="14.25" customHeight="1" x14ac:dyDescent="0.25">
      <c r="C218" s="46"/>
      <c r="K218" s="56"/>
      <c r="L218" s="56"/>
    </row>
    <row r="219" spans="3:12" ht="14.25" customHeight="1" x14ac:dyDescent="0.25">
      <c r="C219" s="46"/>
      <c r="K219" s="56"/>
      <c r="L219" s="56"/>
    </row>
    <row r="220" spans="3:12" ht="14.25" customHeight="1" x14ac:dyDescent="0.25">
      <c r="C220" s="46"/>
      <c r="K220" s="56"/>
      <c r="L220" s="56"/>
    </row>
    <row r="221" spans="3:12" ht="14.25" customHeight="1" x14ac:dyDescent="0.25">
      <c r="C221" s="46"/>
      <c r="K221" s="56"/>
      <c r="L221" s="56"/>
    </row>
    <row r="222" spans="3:12" ht="14.25" customHeight="1" x14ac:dyDescent="0.25">
      <c r="C222" s="46"/>
      <c r="K222" s="56"/>
      <c r="L222" s="56"/>
    </row>
    <row r="223" spans="3:12" ht="14.25" customHeight="1" x14ac:dyDescent="0.25">
      <c r="C223" s="46"/>
      <c r="K223" s="56"/>
      <c r="L223" s="56"/>
    </row>
    <row r="224" spans="3:12" ht="14.25" customHeight="1" x14ac:dyDescent="0.25">
      <c r="C224" s="46"/>
      <c r="K224" s="56"/>
      <c r="L224" s="56"/>
    </row>
    <row r="225" spans="3:12" ht="14.25" customHeight="1" x14ac:dyDescent="0.25">
      <c r="C225" s="46"/>
      <c r="K225" s="56"/>
      <c r="L225" s="56"/>
    </row>
    <row r="226" spans="3:12" ht="14.25" customHeight="1" x14ac:dyDescent="0.25">
      <c r="C226" s="46"/>
      <c r="K226" s="56"/>
      <c r="L226" s="56"/>
    </row>
    <row r="227" spans="3:12" ht="14.25" customHeight="1" x14ac:dyDescent="0.25">
      <c r="C227" s="46"/>
      <c r="K227" s="56"/>
      <c r="L227" s="56"/>
    </row>
    <row r="228" spans="3:12" ht="14.25" customHeight="1" x14ac:dyDescent="0.25">
      <c r="C228" s="46"/>
      <c r="K228" s="56"/>
      <c r="L228" s="56"/>
    </row>
    <row r="229" spans="3:12" ht="14.25" customHeight="1" x14ac:dyDescent="0.25">
      <c r="C229" s="46"/>
      <c r="K229" s="56"/>
      <c r="L229" s="56"/>
    </row>
    <row r="230" spans="3:12" ht="14.25" customHeight="1" x14ac:dyDescent="0.25">
      <c r="C230" s="46"/>
      <c r="K230" s="56"/>
      <c r="L230" s="56"/>
    </row>
    <row r="231" spans="3:12" ht="14.25" customHeight="1" x14ac:dyDescent="0.25">
      <c r="C231" s="46"/>
      <c r="K231" s="56"/>
      <c r="L231" s="56"/>
    </row>
    <row r="232" spans="3:12" ht="14.25" customHeight="1" x14ac:dyDescent="0.25">
      <c r="C232" s="46"/>
      <c r="K232" s="56"/>
      <c r="L232" s="56"/>
    </row>
    <row r="233" spans="3:12" ht="14.25" customHeight="1" x14ac:dyDescent="0.25">
      <c r="C233" s="46"/>
      <c r="K233" s="56"/>
      <c r="L233" s="56"/>
    </row>
    <row r="234" spans="3:12" ht="14.25" customHeight="1" x14ac:dyDescent="0.25">
      <c r="C234" s="46"/>
      <c r="K234" s="56"/>
      <c r="L234" s="56"/>
    </row>
    <row r="235" spans="3:12" ht="14.25" customHeight="1" x14ac:dyDescent="0.25">
      <c r="C235" s="46"/>
      <c r="K235" s="56"/>
      <c r="L235" s="56"/>
    </row>
    <row r="236" spans="3:12" ht="14.25" customHeight="1" x14ac:dyDescent="0.25">
      <c r="C236" s="46"/>
      <c r="K236" s="56"/>
      <c r="L236" s="56"/>
    </row>
    <row r="237" spans="3:12" ht="14.25" customHeight="1" x14ac:dyDescent="0.25">
      <c r="C237" s="46"/>
      <c r="K237" s="56"/>
      <c r="L237" s="56"/>
    </row>
    <row r="238" spans="3:12" ht="14.25" customHeight="1" x14ac:dyDescent="0.25">
      <c r="C238" s="46"/>
      <c r="K238" s="56"/>
      <c r="L238" s="56"/>
    </row>
    <row r="239" spans="3:12" ht="14.25" customHeight="1" x14ac:dyDescent="0.25">
      <c r="C239" s="46"/>
      <c r="K239" s="56"/>
      <c r="L239" s="56"/>
    </row>
    <row r="240" spans="3:12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Z888"/>
  <sheetViews>
    <sheetView workbookViewId="0">
      <pane ySplit="1" topLeftCell="A2" activePane="bottomLeft" state="frozen"/>
      <selection pane="bottomLeft" activeCell="A2" sqref="A2:XFD13"/>
    </sheetView>
  </sheetViews>
  <sheetFormatPr defaultColWidth="14.42578125" defaultRowHeight="15" customHeight="1" x14ac:dyDescent="0.25"/>
  <cols>
    <col min="1" max="1" width="16.140625" customWidth="1"/>
    <col min="2" max="4" width="11.140625" customWidth="1"/>
    <col min="5" max="5" width="9.42578125" customWidth="1"/>
    <col min="6" max="6" width="10.140625" customWidth="1"/>
    <col min="7" max="7" width="21.140625" customWidth="1"/>
    <col min="8" max="10" width="8.42578125" customWidth="1"/>
    <col min="11" max="11" width="13.7109375" customWidth="1"/>
    <col min="12" max="25" width="8.42578125" customWidth="1"/>
  </cols>
  <sheetData>
    <row r="1" spans="1:15" ht="14.25" customHeight="1" x14ac:dyDescent="0.25">
      <c r="A1" s="95" t="s">
        <v>854</v>
      </c>
      <c r="B1" s="96" t="s">
        <v>855</v>
      </c>
      <c r="C1" s="96" t="s">
        <v>856</v>
      </c>
      <c r="D1" s="96" t="s">
        <v>857</v>
      </c>
      <c r="E1" s="96"/>
      <c r="F1" s="96" t="s">
        <v>858</v>
      </c>
      <c r="G1" s="96" t="s">
        <v>1</v>
      </c>
      <c r="H1" s="96" t="s">
        <v>3</v>
      </c>
      <c r="I1" s="96" t="s">
        <v>814</v>
      </c>
      <c r="J1" s="96" t="s">
        <v>2</v>
      </c>
      <c r="K1" s="96" t="s">
        <v>5</v>
      </c>
      <c r="L1" s="97" t="s">
        <v>815</v>
      </c>
      <c r="M1" s="96" t="s">
        <v>816</v>
      </c>
      <c r="N1" s="98" t="s">
        <v>859</v>
      </c>
      <c r="O1" s="98" t="s">
        <v>860</v>
      </c>
    </row>
    <row r="2" spans="1:15" ht="14.25" customHeight="1" x14ac:dyDescent="0.25">
      <c r="A2" s="99"/>
      <c r="B2" s="100"/>
      <c r="C2" s="100"/>
      <c r="D2" s="101"/>
      <c r="E2" s="101"/>
      <c r="F2" s="101">
        <v>1125</v>
      </c>
      <c r="G2" s="74" t="str">
        <f>+VLOOKUP(F2,Participants!$A$1:$F$798,2,FALSE)</f>
        <v>Gavin Bartus</v>
      </c>
      <c r="H2" s="74" t="str">
        <f>+VLOOKUP(F2,Participants!$A$1:$F$798,4,FALSE)</f>
        <v>KIL</v>
      </c>
      <c r="I2" s="74" t="str">
        <f>+VLOOKUP(F2,Participants!$A$1:$F$798,5,FALSE)</f>
        <v>Male</v>
      </c>
      <c r="J2" s="74">
        <f>+VLOOKUP(F2,Participants!$A$1:$F$798,3,FALSE)</f>
        <v>8</v>
      </c>
      <c r="K2" s="13" t="str">
        <f>+VLOOKUP(F2,Participants!$A$1:$G$798,7,FALSE)</f>
        <v>VARSITY Boys</v>
      </c>
      <c r="L2" s="102">
        <v>1</v>
      </c>
      <c r="M2" s="74">
        <v>10</v>
      </c>
      <c r="N2" s="13">
        <v>30</v>
      </c>
      <c r="O2" s="13">
        <v>8</v>
      </c>
    </row>
    <row r="3" spans="1:15" ht="14.25" customHeight="1" x14ac:dyDescent="0.25">
      <c r="A3" s="99"/>
      <c r="B3" s="100"/>
      <c r="C3" s="100"/>
      <c r="D3" s="101"/>
      <c r="E3" s="101"/>
      <c r="F3" s="13">
        <v>225</v>
      </c>
      <c r="G3" s="74" t="str">
        <f>+VLOOKUP(F3,Participants!$A$1:$F$798,2,FALSE)</f>
        <v>Brayden Wilhelm</v>
      </c>
      <c r="H3" s="74" t="str">
        <f>+VLOOKUP(F3,Participants!$A$1:$F$798,4,FALSE)</f>
        <v>MQA</v>
      </c>
      <c r="I3" s="74" t="str">
        <f>+VLOOKUP(F3,Participants!$A$1:$F$798,5,FALSE)</f>
        <v>Male</v>
      </c>
      <c r="J3" s="74">
        <f>+VLOOKUP(F3,Participants!$A$1:$F$798,3,FALSE)</f>
        <v>8</v>
      </c>
      <c r="K3" s="13" t="str">
        <f>+VLOOKUP(F3,Participants!$A$1:$G$798,7,FALSE)</f>
        <v>VARSITY Boys</v>
      </c>
      <c r="L3" s="160">
        <v>2</v>
      </c>
      <c r="M3" s="74">
        <v>8</v>
      </c>
      <c r="N3" s="13">
        <v>29</v>
      </c>
      <c r="O3" s="13">
        <v>2</v>
      </c>
    </row>
    <row r="4" spans="1:15" ht="14.25" customHeight="1" x14ac:dyDescent="0.25">
      <c r="A4" s="99"/>
      <c r="B4" s="100"/>
      <c r="C4" s="100"/>
      <c r="D4" s="101"/>
      <c r="E4" s="101"/>
      <c r="F4" s="101">
        <v>665</v>
      </c>
      <c r="G4" s="74" t="str">
        <f>+VLOOKUP(F4,Participants!$A$1:$F$798,2,FALSE)</f>
        <v>Jack Davison</v>
      </c>
      <c r="H4" s="74" t="str">
        <f>+VLOOKUP(F4,Participants!$A$1:$F$798,4,FALSE)</f>
        <v>BFS</v>
      </c>
      <c r="I4" s="74" t="str">
        <f>+VLOOKUP(F4,Participants!$A$1:$F$798,5,FALSE)</f>
        <v>Male</v>
      </c>
      <c r="J4" s="74">
        <f>+VLOOKUP(F4,Participants!$A$1:$F$798,3,FALSE)</f>
        <v>8</v>
      </c>
      <c r="K4" s="13" t="str">
        <f>+VLOOKUP(F4,Participants!$A$1:$G$798,7,FALSE)</f>
        <v>VARSITY Boys</v>
      </c>
      <c r="L4" s="102">
        <v>3</v>
      </c>
      <c r="M4" s="74">
        <v>6</v>
      </c>
      <c r="N4" s="13">
        <v>25</v>
      </c>
      <c r="O4" s="13">
        <v>3</v>
      </c>
    </row>
    <row r="5" spans="1:15" ht="14.25" customHeight="1" x14ac:dyDescent="0.25">
      <c r="A5" s="99"/>
      <c r="B5" s="100"/>
      <c r="C5" s="100"/>
      <c r="D5" s="101"/>
      <c r="E5" s="101"/>
      <c r="F5" s="101">
        <v>668</v>
      </c>
      <c r="G5" s="74" t="str">
        <f>+VLOOKUP(F5,Participants!$A$1:$F$798,2,FALSE)</f>
        <v>Ethan Hiserodt</v>
      </c>
      <c r="H5" s="74" t="str">
        <f>+VLOOKUP(F5,Participants!$A$1:$F$798,4,FALSE)</f>
        <v>BFS</v>
      </c>
      <c r="I5" s="74" t="str">
        <f>+VLOOKUP(F5,Participants!$A$1:$F$798,5,FALSE)</f>
        <v>Male</v>
      </c>
      <c r="J5" s="74">
        <f>+VLOOKUP(F5,Participants!$A$1:$F$798,3,FALSE)</f>
        <v>8</v>
      </c>
      <c r="K5" s="13" t="str">
        <f>+VLOOKUP(F5,Participants!$A$1:$G$798,7,FALSE)</f>
        <v>VARSITY Boys</v>
      </c>
      <c r="L5" s="160">
        <v>4</v>
      </c>
      <c r="M5" s="74">
        <v>5</v>
      </c>
      <c r="N5" s="13">
        <v>25</v>
      </c>
      <c r="O5" s="13">
        <v>2</v>
      </c>
    </row>
    <row r="6" spans="1:15" ht="14.25" customHeight="1" x14ac:dyDescent="0.25">
      <c r="A6" s="99"/>
      <c r="B6" s="100"/>
      <c r="C6" s="100"/>
      <c r="D6" s="101"/>
      <c r="E6" s="101"/>
      <c r="F6" s="101">
        <v>1130</v>
      </c>
      <c r="G6" s="74" t="str">
        <f>+VLOOKUP(F6,Participants!$A$1:$F$798,2,FALSE)</f>
        <v>Luke Harper</v>
      </c>
      <c r="H6" s="74" t="str">
        <f>+VLOOKUP(F6,Participants!$A$1:$F$798,4,FALSE)</f>
        <v>KIL</v>
      </c>
      <c r="I6" s="74" t="str">
        <f>+VLOOKUP(F6,Participants!$A$1:$F$798,5,FALSE)</f>
        <v>Male</v>
      </c>
      <c r="J6" s="74">
        <f>+VLOOKUP(F6,Participants!$A$1:$F$798,3,FALSE)</f>
        <v>8</v>
      </c>
      <c r="K6" s="13" t="str">
        <f>+VLOOKUP(F6,Participants!$A$1:$G$798,7,FALSE)</f>
        <v>VARSITY Boys</v>
      </c>
      <c r="L6" s="102">
        <v>5</v>
      </c>
      <c r="M6" s="74">
        <v>4</v>
      </c>
      <c r="N6" s="13">
        <v>22</v>
      </c>
      <c r="O6" s="13">
        <v>3</v>
      </c>
    </row>
    <row r="7" spans="1:15" ht="14.25" customHeight="1" x14ac:dyDescent="0.25">
      <c r="A7" s="99"/>
      <c r="B7" s="100"/>
      <c r="C7" s="100"/>
      <c r="D7" s="101"/>
      <c r="E7" s="101"/>
      <c r="F7" s="101"/>
      <c r="G7" s="74"/>
      <c r="H7" s="74"/>
      <c r="I7" s="74"/>
      <c r="J7" s="74"/>
      <c r="K7" s="13"/>
      <c r="L7" s="102"/>
      <c r="M7" s="74"/>
      <c r="N7" s="13"/>
      <c r="O7" s="13"/>
    </row>
    <row r="8" spans="1:15" ht="14.25" customHeight="1" x14ac:dyDescent="0.25">
      <c r="A8" s="99"/>
      <c r="B8" s="100"/>
      <c r="C8" s="100"/>
      <c r="D8" s="101"/>
      <c r="E8" s="101"/>
      <c r="F8" s="13">
        <v>226</v>
      </c>
      <c r="G8" s="74" t="str">
        <f>+VLOOKUP(F8,Participants!$A$1:$F$798,2,FALSE)</f>
        <v>Ava Shumaker</v>
      </c>
      <c r="H8" s="74" t="str">
        <f>+VLOOKUP(F8,Participants!$A$1:$F$798,4,FALSE)</f>
        <v>MQA</v>
      </c>
      <c r="I8" s="74" t="str">
        <f>+VLOOKUP(F8,Participants!$A$1:$F$798,5,FALSE)</f>
        <v>Female</v>
      </c>
      <c r="J8" s="74">
        <f>+VLOOKUP(F8,Participants!$A$1:$F$798,3,FALSE)</f>
        <v>8</v>
      </c>
      <c r="K8" s="13" t="str">
        <f>+VLOOKUP(F8,Participants!$A$1:$G$798,7,FALSE)</f>
        <v>VARSITY Girls</v>
      </c>
      <c r="L8" s="160">
        <v>1</v>
      </c>
      <c r="M8" s="74">
        <v>10</v>
      </c>
      <c r="N8" s="13">
        <v>26</v>
      </c>
      <c r="O8" s="13">
        <v>0</v>
      </c>
    </row>
    <row r="9" spans="1:15" ht="14.25" customHeight="1" x14ac:dyDescent="0.25">
      <c r="A9" s="99"/>
      <c r="B9" s="100"/>
      <c r="C9" s="100"/>
      <c r="D9" s="101"/>
      <c r="E9" s="101"/>
      <c r="F9" s="101">
        <v>815</v>
      </c>
      <c r="G9" s="74" t="str">
        <f>+VLOOKUP(F9,Participants!$A$1:$F$798,2,FALSE)</f>
        <v>Callie Kandravy</v>
      </c>
      <c r="H9" s="74" t="str">
        <f>+VLOOKUP(F9,Participants!$A$1:$F$798,4,FALSE)</f>
        <v>BTA</v>
      </c>
      <c r="I9" s="74" t="str">
        <f>+VLOOKUP(F9,Participants!$A$1:$F$798,5,FALSE)</f>
        <v>Female</v>
      </c>
      <c r="J9" s="74">
        <f>+VLOOKUP(F9,Participants!$A$1:$F$798,3,FALSE)</f>
        <v>7</v>
      </c>
      <c r="K9" s="13" t="str">
        <f>+VLOOKUP(F9,Participants!$A$1:$G$798,7,FALSE)</f>
        <v>Varsity Girls</v>
      </c>
      <c r="L9" s="102">
        <v>2</v>
      </c>
      <c r="M9" s="74">
        <v>8</v>
      </c>
      <c r="N9" s="13">
        <v>25</v>
      </c>
      <c r="O9" s="13">
        <v>10</v>
      </c>
    </row>
    <row r="10" spans="1:15" ht="14.25" customHeight="1" x14ac:dyDescent="0.25">
      <c r="A10" s="99"/>
      <c r="B10" s="100"/>
      <c r="C10" s="100"/>
      <c r="D10" s="101"/>
      <c r="E10" s="101"/>
      <c r="F10" s="101">
        <v>827</v>
      </c>
      <c r="G10" s="74" t="str">
        <f>+VLOOKUP(F10,Participants!$A$1:$F$798,2,FALSE)</f>
        <v>Avery Straub</v>
      </c>
      <c r="H10" s="74" t="str">
        <f>+VLOOKUP(F10,Participants!$A$1:$F$798,4,FALSE)</f>
        <v>BTA</v>
      </c>
      <c r="I10" s="74" t="str">
        <f>+VLOOKUP(F10,Participants!$A$1:$F$798,5,FALSE)</f>
        <v>Female</v>
      </c>
      <c r="J10" s="74">
        <f>+VLOOKUP(F10,Participants!$A$1:$F$798,3,FALSE)</f>
        <v>8</v>
      </c>
      <c r="K10" s="13" t="str">
        <f>+VLOOKUP(F10,Participants!$A$1:$G$798,7,FALSE)</f>
        <v>Varsity Girls</v>
      </c>
      <c r="L10" s="160">
        <v>3</v>
      </c>
      <c r="M10" s="74">
        <v>6</v>
      </c>
      <c r="N10" s="13">
        <v>25</v>
      </c>
      <c r="O10" s="13">
        <v>7</v>
      </c>
    </row>
    <row r="11" spans="1:15" ht="14.25" customHeight="1" x14ac:dyDescent="0.25">
      <c r="A11" s="99"/>
      <c r="B11" s="100"/>
      <c r="C11" s="100"/>
      <c r="D11" s="101"/>
      <c r="E11" s="101"/>
      <c r="F11" s="101">
        <v>1106</v>
      </c>
      <c r="G11" s="74" t="str">
        <f>+VLOOKUP(F11,Participants!$A$1:$F$798,2,FALSE)</f>
        <v>Gigi Colafella</v>
      </c>
      <c r="H11" s="74" t="str">
        <f>+VLOOKUP(F11,Participants!$A$1:$F$798,4,FALSE)</f>
        <v>KIL</v>
      </c>
      <c r="I11" s="74" t="str">
        <f>+VLOOKUP(F11,Participants!$A$1:$F$798,5,FALSE)</f>
        <v>Female</v>
      </c>
      <c r="J11" s="74">
        <f>+VLOOKUP(F11,Participants!$A$1:$F$798,3,FALSE)</f>
        <v>8</v>
      </c>
      <c r="K11" s="13" t="str">
        <f>+VLOOKUP(F11,Participants!$A$1:$G$798,7,FALSE)</f>
        <v>Varsity Girls</v>
      </c>
      <c r="L11" s="102">
        <v>4</v>
      </c>
      <c r="M11" s="74">
        <v>5</v>
      </c>
      <c r="N11" s="13">
        <v>25</v>
      </c>
      <c r="O11" s="13">
        <v>5</v>
      </c>
    </row>
    <row r="12" spans="1:15" ht="14.25" customHeight="1" x14ac:dyDescent="0.25">
      <c r="A12" s="99"/>
      <c r="B12" s="100"/>
      <c r="C12" s="100"/>
      <c r="D12" s="101"/>
      <c r="E12" s="101"/>
      <c r="F12" s="13">
        <v>826</v>
      </c>
      <c r="G12" s="74" t="str">
        <f>+VLOOKUP(F12,Participants!$A$1:$F$798,2,FALSE)</f>
        <v>Macy Thiel</v>
      </c>
      <c r="H12" s="74" t="str">
        <f>+VLOOKUP(F12,Participants!$A$1:$F$798,4,FALSE)</f>
        <v>BTA</v>
      </c>
      <c r="I12" s="74" t="str">
        <f>+VLOOKUP(F12,Participants!$A$1:$F$798,5,FALSE)</f>
        <v>Female</v>
      </c>
      <c r="J12" s="74">
        <f>+VLOOKUP(F12,Participants!$A$1:$F$798,3,FALSE)</f>
        <v>8</v>
      </c>
      <c r="K12" s="13" t="str">
        <f>+VLOOKUP(F12,Participants!$A$1:$G$798,7,FALSE)</f>
        <v>Varsity Girls</v>
      </c>
      <c r="L12" s="160">
        <v>5</v>
      </c>
      <c r="M12" s="74">
        <v>4</v>
      </c>
      <c r="N12" s="13">
        <v>24</v>
      </c>
      <c r="O12" s="13">
        <v>3</v>
      </c>
    </row>
    <row r="13" spans="1:15" ht="14.25" customHeight="1" x14ac:dyDescent="0.25">
      <c r="A13" s="99"/>
      <c r="B13" s="100"/>
      <c r="C13" s="100"/>
      <c r="D13" s="101"/>
      <c r="E13" s="101"/>
      <c r="F13" s="13">
        <v>656</v>
      </c>
      <c r="G13" s="74" t="str">
        <f>+VLOOKUP(F13,Participants!$A$1:$F$798,2,FALSE)</f>
        <v>Gina Talarico</v>
      </c>
      <c r="H13" s="74" t="str">
        <f>+VLOOKUP(F13,Participants!$A$1:$F$798,4,FALSE)</f>
        <v>BFS</v>
      </c>
      <c r="I13" s="74" t="str">
        <f>+VLOOKUP(F13,Participants!$A$1:$F$798,5,FALSE)</f>
        <v>Female</v>
      </c>
      <c r="J13" s="74">
        <f>+VLOOKUP(F13,Participants!$A$1:$F$798,3,FALSE)</f>
        <v>8</v>
      </c>
      <c r="K13" s="13" t="str">
        <f>+VLOOKUP(F13,Participants!$A$1:$G$798,7,FALSE)</f>
        <v>VARSITY GIRLS</v>
      </c>
      <c r="L13" s="102">
        <v>6</v>
      </c>
      <c r="M13" s="74">
        <v>3</v>
      </c>
      <c r="N13" s="13">
        <v>23</v>
      </c>
      <c r="O13" s="13">
        <v>6</v>
      </c>
    </row>
    <row r="14" spans="1:15" ht="14.25" customHeight="1" x14ac:dyDescent="0.25">
      <c r="A14" s="105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</row>
    <row r="15" spans="1:15" ht="14.25" customHeight="1" x14ac:dyDescent="0.25">
      <c r="A15" s="105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</row>
    <row r="16" spans="1:15" ht="14.25" customHeight="1" x14ac:dyDescent="0.25">
      <c r="A16" s="105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</row>
    <row r="17" spans="1:26" ht="14.25" customHeight="1" x14ac:dyDescent="0.25">
      <c r="A17" s="106"/>
      <c r="B17" s="59" t="s">
        <v>8</v>
      </c>
      <c r="C17" s="59" t="s">
        <v>15</v>
      </c>
      <c r="D17" s="59" t="s">
        <v>18</v>
      </c>
      <c r="E17" s="59" t="s">
        <v>21</v>
      </c>
      <c r="F17" s="59" t="s">
        <v>24</v>
      </c>
      <c r="G17" s="59" t="s">
        <v>27</v>
      </c>
      <c r="H17" s="59" t="s">
        <v>30</v>
      </c>
      <c r="I17" s="59" t="s">
        <v>33</v>
      </c>
      <c r="J17" s="59" t="s">
        <v>36</v>
      </c>
      <c r="K17" s="59" t="s">
        <v>39</v>
      </c>
      <c r="L17" s="59" t="s">
        <v>42</v>
      </c>
      <c r="M17" s="59" t="s">
        <v>45</v>
      </c>
      <c r="N17" s="59" t="s">
        <v>48</v>
      </c>
      <c r="O17" s="59" t="s">
        <v>53</v>
      </c>
      <c r="P17" s="59" t="s">
        <v>56</v>
      </c>
      <c r="Q17" s="59" t="s">
        <v>59</v>
      </c>
      <c r="R17" s="59" t="s">
        <v>62</v>
      </c>
      <c r="S17" s="59" t="s">
        <v>65</v>
      </c>
      <c r="T17" s="59" t="s">
        <v>10</v>
      </c>
      <c r="U17" s="59" t="s">
        <v>70</v>
      </c>
      <c r="V17" s="59" t="s">
        <v>73</v>
      </c>
      <c r="W17" s="59" t="s">
        <v>76</v>
      </c>
      <c r="X17" s="59" t="s">
        <v>79</v>
      </c>
      <c r="Y17" s="59" t="s">
        <v>817</v>
      </c>
      <c r="Z17" s="60" t="s">
        <v>818</v>
      </c>
    </row>
    <row r="18" spans="1:26" ht="14.25" customHeight="1" x14ac:dyDescent="0.25">
      <c r="A18" s="106"/>
    </row>
    <row r="19" spans="1:26" ht="14.25" customHeight="1" x14ac:dyDescent="0.25">
      <c r="A19" s="106"/>
    </row>
    <row r="20" spans="1:26" ht="14.25" customHeight="1" x14ac:dyDescent="0.25">
      <c r="A20" s="106" t="s">
        <v>224</v>
      </c>
      <c r="B20" s="7">
        <f t="shared" ref="B20:K21" si="0">+SUMIFS($M$1:$M$13,$K$1:$K$13,$A20,$H$1:$H$13,B$17)</f>
        <v>0</v>
      </c>
      <c r="C20" s="7">
        <f t="shared" si="0"/>
        <v>0</v>
      </c>
      <c r="D20" s="7">
        <f t="shared" si="0"/>
        <v>0</v>
      </c>
      <c r="E20" s="7">
        <f t="shared" si="0"/>
        <v>0</v>
      </c>
      <c r="F20" s="7">
        <f t="shared" si="0"/>
        <v>3</v>
      </c>
      <c r="G20" s="7">
        <f t="shared" si="0"/>
        <v>18</v>
      </c>
      <c r="H20" s="7">
        <f t="shared" si="0"/>
        <v>0</v>
      </c>
      <c r="I20" s="7">
        <f t="shared" si="0"/>
        <v>0</v>
      </c>
      <c r="J20" s="7">
        <f t="shared" si="0"/>
        <v>0</v>
      </c>
      <c r="K20" s="7">
        <f t="shared" si="0"/>
        <v>0</v>
      </c>
      <c r="L20" s="7">
        <f t="shared" ref="L20:Y21" si="1">+SUMIFS($M$1:$M$13,$K$1:$K$13,$A20,$H$1:$H$13,L$17)</f>
        <v>0</v>
      </c>
      <c r="M20" s="7">
        <f t="shared" si="1"/>
        <v>0</v>
      </c>
      <c r="N20" s="7">
        <f t="shared" si="1"/>
        <v>0</v>
      </c>
      <c r="O20" s="7">
        <f t="shared" si="1"/>
        <v>5</v>
      </c>
      <c r="P20" s="7">
        <f t="shared" si="1"/>
        <v>0</v>
      </c>
      <c r="Q20" s="7">
        <f t="shared" si="1"/>
        <v>0</v>
      </c>
      <c r="R20" s="7">
        <f t="shared" si="1"/>
        <v>0</v>
      </c>
      <c r="S20" s="7">
        <f t="shared" si="1"/>
        <v>10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7">
        <f t="shared" si="1"/>
        <v>0</v>
      </c>
      <c r="Z20" s="7">
        <f t="shared" ref="Z20:Z21" si="2">SUM(C20:Y20)</f>
        <v>36</v>
      </c>
    </row>
    <row r="21" spans="1:26" ht="14.25" customHeight="1" x14ac:dyDescent="0.25">
      <c r="A21" s="106" t="s">
        <v>819</v>
      </c>
      <c r="B21" s="7">
        <f t="shared" si="0"/>
        <v>0</v>
      </c>
      <c r="C21" s="7">
        <f t="shared" si="0"/>
        <v>0</v>
      </c>
      <c r="D21" s="7">
        <f t="shared" si="0"/>
        <v>0</v>
      </c>
      <c r="E21" s="7">
        <f t="shared" si="0"/>
        <v>0</v>
      </c>
      <c r="F21" s="7">
        <f t="shared" si="0"/>
        <v>11</v>
      </c>
      <c r="G21" s="7">
        <f t="shared" si="0"/>
        <v>0</v>
      </c>
      <c r="H21" s="7">
        <f t="shared" si="0"/>
        <v>0</v>
      </c>
      <c r="I21" s="7">
        <f t="shared" si="0"/>
        <v>0</v>
      </c>
      <c r="J21" s="7">
        <f t="shared" si="0"/>
        <v>0</v>
      </c>
      <c r="K21" s="7">
        <f t="shared" si="0"/>
        <v>0</v>
      </c>
      <c r="L21" s="7">
        <f t="shared" si="1"/>
        <v>0</v>
      </c>
      <c r="M21" s="7">
        <f t="shared" si="1"/>
        <v>0</v>
      </c>
      <c r="N21" s="7">
        <f t="shared" si="1"/>
        <v>0</v>
      </c>
      <c r="O21" s="7">
        <f t="shared" si="1"/>
        <v>14</v>
      </c>
      <c r="P21" s="7">
        <f t="shared" si="1"/>
        <v>0</v>
      </c>
      <c r="Q21" s="7">
        <f t="shared" si="1"/>
        <v>0</v>
      </c>
      <c r="R21" s="7">
        <f t="shared" si="1"/>
        <v>0</v>
      </c>
      <c r="S21" s="7">
        <f t="shared" si="1"/>
        <v>8</v>
      </c>
      <c r="T21" s="7">
        <f t="shared" si="1"/>
        <v>0</v>
      </c>
      <c r="U21" s="7">
        <f t="shared" si="1"/>
        <v>0</v>
      </c>
      <c r="V21" s="7">
        <f t="shared" si="1"/>
        <v>0</v>
      </c>
      <c r="W21" s="7">
        <f t="shared" si="1"/>
        <v>0</v>
      </c>
      <c r="X21" s="7">
        <f t="shared" si="1"/>
        <v>0</v>
      </c>
      <c r="Y21" s="7">
        <f t="shared" si="1"/>
        <v>0</v>
      </c>
      <c r="Z21" s="7">
        <f t="shared" si="2"/>
        <v>33</v>
      </c>
    </row>
    <row r="22" spans="1:26" ht="14.25" customHeight="1" x14ac:dyDescent="0.25">
      <c r="A22" s="105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</row>
    <row r="23" spans="1:26" ht="14.25" customHeight="1" x14ac:dyDescent="0.25">
      <c r="A23" s="105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</row>
    <row r="24" spans="1:26" ht="14.25" customHeight="1" x14ac:dyDescent="0.25">
      <c r="A24" s="10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</row>
    <row r="25" spans="1:26" ht="14.25" customHeight="1" x14ac:dyDescent="0.25">
      <c r="A25" s="10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</row>
    <row r="26" spans="1:26" ht="14.25" customHeight="1" x14ac:dyDescent="0.25">
      <c r="A26" s="10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</row>
    <row r="27" spans="1:26" ht="14.25" customHeight="1" x14ac:dyDescent="0.25">
      <c r="A27" s="10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</row>
    <row r="28" spans="1:26" ht="14.25" customHeight="1" x14ac:dyDescent="0.25">
      <c r="A28" s="10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</row>
    <row r="29" spans="1:26" ht="14.25" customHeight="1" x14ac:dyDescent="0.25">
      <c r="A29" s="10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</row>
    <row r="30" spans="1:26" ht="14.25" customHeight="1" x14ac:dyDescent="0.25">
      <c r="A30" s="105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</row>
    <row r="31" spans="1:26" ht="14.25" customHeight="1" x14ac:dyDescent="0.25">
      <c r="A31" s="105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</row>
    <row r="32" spans="1:26" ht="14.25" customHeight="1" x14ac:dyDescent="0.25">
      <c r="A32" s="105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</row>
    <row r="33" spans="1:13" ht="14.25" customHeight="1" x14ac:dyDescent="0.25">
      <c r="A33" s="105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</row>
    <row r="34" spans="1:13" ht="14.25" customHeight="1" x14ac:dyDescent="0.25">
      <c r="A34" s="105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</row>
    <row r="35" spans="1:13" ht="14.25" customHeight="1" x14ac:dyDescent="0.25">
      <c r="A35" s="105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</row>
    <row r="36" spans="1:13" ht="14.25" customHeight="1" x14ac:dyDescent="0.25">
      <c r="A36" s="105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  <row r="37" spans="1:13" ht="14.25" customHeight="1" x14ac:dyDescent="0.25">
      <c r="A37" s="105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  <row r="38" spans="1:13" ht="14.25" customHeight="1" x14ac:dyDescent="0.25">
      <c r="A38" s="105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  <row r="39" spans="1:13" ht="14.25" customHeight="1" x14ac:dyDescent="0.25">
      <c r="A39" s="105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</row>
    <row r="40" spans="1:13" ht="14.25" customHeight="1" x14ac:dyDescent="0.25">
      <c r="A40" s="105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</row>
    <row r="41" spans="1:13" ht="14.25" customHeight="1" x14ac:dyDescent="0.25">
      <c r="A41" s="105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</row>
    <row r="42" spans="1:13" ht="14.25" customHeight="1" x14ac:dyDescent="0.25">
      <c r="A42" s="105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</row>
    <row r="43" spans="1:13" ht="14.25" customHeight="1" x14ac:dyDescent="0.25">
      <c r="A43" s="105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</row>
    <row r="44" spans="1:13" ht="14.25" customHeight="1" x14ac:dyDescent="0.25">
      <c r="A44" s="105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</row>
    <row r="45" spans="1:13" ht="14.25" customHeight="1" x14ac:dyDescent="0.25">
      <c r="A45" s="105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</row>
    <row r="46" spans="1:13" ht="14.25" customHeight="1" x14ac:dyDescent="0.25">
      <c r="A46" s="105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</row>
    <row r="47" spans="1:13" ht="14.25" customHeight="1" x14ac:dyDescent="0.25">
      <c r="A47" s="105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</row>
    <row r="48" spans="1:13" ht="14.25" customHeight="1" x14ac:dyDescent="0.25">
      <c r="A48" s="105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</row>
    <row r="49" spans="1:13" ht="14.25" customHeight="1" x14ac:dyDescent="0.25">
      <c r="A49" s="105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</row>
    <row r="50" spans="1:13" ht="14.25" customHeight="1" x14ac:dyDescent="0.25">
      <c r="A50" s="105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</row>
    <row r="51" spans="1:13" ht="14.25" customHeight="1" x14ac:dyDescent="0.25">
      <c r="A51" s="105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</row>
    <row r="52" spans="1:13" ht="14.25" customHeight="1" x14ac:dyDescent="0.25">
      <c r="A52" s="105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</row>
    <row r="53" spans="1:13" ht="14.25" customHeight="1" x14ac:dyDescent="0.25">
      <c r="A53" s="105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</row>
    <row r="54" spans="1:13" ht="14.25" customHeight="1" x14ac:dyDescent="0.25">
      <c r="A54" s="105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</row>
    <row r="55" spans="1:13" ht="14.25" customHeight="1" x14ac:dyDescent="0.25">
      <c r="A55" s="105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</row>
    <row r="56" spans="1:13" ht="14.25" customHeight="1" x14ac:dyDescent="0.25">
      <c r="A56" s="105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</row>
    <row r="57" spans="1:13" ht="14.25" customHeight="1" x14ac:dyDescent="0.25">
      <c r="A57" s="105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</row>
    <row r="58" spans="1:13" ht="14.25" customHeight="1" x14ac:dyDescent="0.25">
      <c r="A58" s="105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</row>
    <row r="59" spans="1:13" ht="14.25" customHeight="1" x14ac:dyDescent="0.25">
      <c r="A59" s="105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</row>
    <row r="60" spans="1:13" ht="14.25" customHeight="1" x14ac:dyDescent="0.25">
      <c r="A60" s="105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</row>
    <row r="61" spans="1:13" ht="14.25" customHeight="1" x14ac:dyDescent="0.25">
      <c r="A61" s="105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</row>
    <row r="62" spans="1:13" ht="14.25" customHeight="1" x14ac:dyDescent="0.25">
      <c r="A62" s="105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</row>
    <row r="63" spans="1:13" ht="14.25" customHeight="1" x14ac:dyDescent="0.25">
      <c r="A63" s="105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</row>
    <row r="64" spans="1:13" ht="14.25" customHeight="1" x14ac:dyDescent="0.25">
      <c r="A64" s="105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</row>
    <row r="65" spans="1:13" ht="14.25" customHeight="1" x14ac:dyDescent="0.25">
      <c r="A65" s="105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</row>
    <row r="66" spans="1:13" ht="14.25" customHeight="1" x14ac:dyDescent="0.25">
      <c r="A66" s="105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</row>
    <row r="67" spans="1:13" ht="14.25" customHeight="1" x14ac:dyDescent="0.25">
      <c r="A67" s="105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</row>
    <row r="68" spans="1:13" ht="14.25" customHeight="1" x14ac:dyDescent="0.25">
      <c r="A68" s="105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</row>
    <row r="69" spans="1:13" ht="14.25" customHeight="1" x14ac:dyDescent="0.25">
      <c r="A69" s="105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</row>
    <row r="70" spans="1:13" ht="14.25" customHeight="1" x14ac:dyDescent="0.25">
      <c r="A70" s="105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</row>
    <row r="71" spans="1:13" ht="14.25" customHeight="1" x14ac:dyDescent="0.25">
      <c r="A71" s="105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</row>
    <row r="72" spans="1:13" ht="14.25" customHeight="1" x14ac:dyDescent="0.25">
      <c r="A72" s="105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</row>
    <row r="73" spans="1:13" ht="14.25" customHeight="1" x14ac:dyDescent="0.25">
      <c r="A73" s="105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</row>
    <row r="74" spans="1:13" ht="14.25" customHeight="1" x14ac:dyDescent="0.25">
      <c r="A74" s="105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</row>
    <row r="75" spans="1:13" ht="14.25" customHeight="1" x14ac:dyDescent="0.25">
      <c r="A75" s="105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</row>
    <row r="76" spans="1:13" ht="14.25" customHeight="1" x14ac:dyDescent="0.25">
      <c r="A76" s="105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</row>
    <row r="77" spans="1:13" ht="14.25" customHeight="1" x14ac:dyDescent="0.25">
      <c r="A77" s="105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</row>
    <row r="78" spans="1:13" ht="14.25" customHeight="1" x14ac:dyDescent="0.25">
      <c r="A78" s="105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</row>
    <row r="79" spans="1:13" ht="14.25" customHeight="1" x14ac:dyDescent="0.25">
      <c r="A79" s="105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</row>
    <row r="80" spans="1:13" ht="14.25" customHeight="1" x14ac:dyDescent="0.25">
      <c r="A80" s="105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</row>
    <row r="81" spans="1:13" ht="14.25" customHeight="1" x14ac:dyDescent="0.25">
      <c r="A81" s="105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</row>
    <row r="82" spans="1:13" ht="14.25" customHeight="1" x14ac:dyDescent="0.25">
      <c r="A82" s="105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</row>
    <row r="83" spans="1:13" ht="14.25" customHeight="1" x14ac:dyDescent="0.25">
      <c r="A83" s="105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</row>
    <row r="84" spans="1:13" ht="14.25" customHeight="1" x14ac:dyDescent="0.25">
      <c r="A84" s="105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</row>
    <row r="85" spans="1:13" ht="14.25" customHeight="1" x14ac:dyDescent="0.25">
      <c r="A85" s="105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</row>
    <row r="86" spans="1:13" ht="14.25" customHeight="1" x14ac:dyDescent="0.25">
      <c r="A86" s="105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</row>
    <row r="87" spans="1:13" ht="14.25" customHeight="1" x14ac:dyDescent="0.25">
      <c r="A87" s="105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</row>
    <row r="88" spans="1:13" ht="14.25" customHeight="1" x14ac:dyDescent="0.25">
      <c r="A88" s="105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</row>
    <row r="89" spans="1:13" ht="14.25" customHeight="1" x14ac:dyDescent="0.25">
      <c r="A89" s="105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</row>
    <row r="90" spans="1:13" ht="14.25" customHeight="1" x14ac:dyDescent="0.25">
      <c r="A90" s="105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</row>
    <row r="91" spans="1:13" ht="14.25" customHeight="1" x14ac:dyDescent="0.25">
      <c r="A91" s="105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</row>
    <row r="92" spans="1:13" ht="14.25" customHeight="1" x14ac:dyDescent="0.25">
      <c r="A92" s="105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</row>
    <row r="93" spans="1:13" ht="14.25" customHeight="1" x14ac:dyDescent="0.25">
      <c r="A93" s="105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</row>
    <row r="94" spans="1:13" ht="14.25" customHeight="1" x14ac:dyDescent="0.25">
      <c r="A94" s="105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</row>
    <row r="95" spans="1:13" ht="14.25" customHeight="1" x14ac:dyDescent="0.25">
      <c r="A95" s="105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</row>
    <row r="96" spans="1:13" ht="14.25" customHeight="1" x14ac:dyDescent="0.25">
      <c r="A96" s="105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</row>
    <row r="97" spans="1:13" ht="14.25" customHeight="1" x14ac:dyDescent="0.25">
      <c r="A97" s="105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</row>
    <row r="98" spans="1:13" ht="14.25" customHeight="1" x14ac:dyDescent="0.25">
      <c r="A98" s="105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</row>
    <row r="99" spans="1:13" ht="14.25" customHeight="1" x14ac:dyDescent="0.25">
      <c r="A99" s="105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</row>
    <row r="100" spans="1:13" ht="14.25" customHeight="1" x14ac:dyDescent="0.25">
      <c r="A100" s="105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</row>
    <row r="101" spans="1:13" ht="14.25" customHeight="1" x14ac:dyDescent="0.25">
      <c r="A101" s="105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</row>
    <row r="102" spans="1:13" ht="14.25" customHeight="1" x14ac:dyDescent="0.25">
      <c r="A102" s="105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</row>
    <row r="103" spans="1:13" ht="14.25" customHeight="1" x14ac:dyDescent="0.25">
      <c r="A103" s="105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</row>
    <row r="104" spans="1:13" ht="14.25" customHeight="1" x14ac:dyDescent="0.25">
      <c r="A104" s="105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</row>
    <row r="105" spans="1:13" ht="14.25" customHeight="1" x14ac:dyDescent="0.25">
      <c r="A105" s="105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</row>
    <row r="106" spans="1:13" ht="14.25" customHeight="1" x14ac:dyDescent="0.25">
      <c r="A106" s="105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</row>
    <row r="107" spans="1:13" ht="14.25" customHeight="1" x14ac:dyDescent="0.25">
      <c r="A107" s="105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</row>
    <row r="108" spans="1:13" ht="14.25" customHeight="1" x14ac:dyDescent="0.25">
      <c r="A108" s="105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</row>
    <row r="109" spans="1:13" ht="14.25" customHeight="1" x14ac:dyDescent="0.25">
      <c r="A109" s="105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</row>
    <row r="110" spans="1:13" ht="14.25" customHeight="1" x14ac:dyDescent="0.25">
      <c r="A110" s="105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</row>
    <row r="111" spans="1:13" ht="14.25" customHeight="1" x14ac:dyDescent="0.25">
      <c r="A111" s="105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</row>
    <row r="112" spans="1:13" ht="14.25" customHeight="1" x14ac:dyDescent="0.25">
      <c r="A112" s="105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</row>
    <row r="113" spans="1:13" ht="14.25" customHeight="1" x14ac:dyDescent="0.25">
      <c r="A113" s="105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</row>
    <row r="114" spans="1:13" ht="14.25" customHeight="1" x14ac:dyDescent="0.25">
      <c r="A114" s="105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</row>
    <row r="115" spans="1:13" ht="14.25" customHeight="1" x14ac:dyDescent="0.25">
      <c r="A115" s="105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</row>
    <row r="116" spans="1:13" ht="14.25" customHeight="1" x14ac:dyDescent="0.25">
      <c r="A116" s="105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</row>
    <row r="117" spans="1:13" ht="14.25" customHeight="1" x14ac:dyDescent="0.25">
      <c r="A117" s="105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</row>
    <row r="118" spans="1:13" ht="14.25" customHeight="1" x14ac:dyDescent="0.25">
      <c r="A118" s="105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</row>
    <row r="119" spans="1:13" ht="14.25" customHeight="1" x14ac:dyDescent="0.25">
      <c r="A119" s="105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</row>
    <row r="120" spans="1:13" ht="14.25" customHeight="1" x14ac:dyDescent="0.25">
      <c r="A120" s="105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</row>
    <row r="121" spans="1:13" ht="14.25" customHeight="1" x14ac:dyDescent="0.25">
      <c r="A121" s="105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</row>
    <row r="122" spans="1:13" ht="14.25" customHeight="1" x14ac:dyDescent="0.25">
      <c r="A122" s="105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</row>
    <row r="123" spans="1:13" ht="14.25" customHeight="1" x14ac:dyDescent="0.25">
      <c r="A123" s="105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</row>
    <row r="124" spans="1:13" ht="14.25" customHeight="1" x14ac:dyDescent="0.25">
      <c r="A124" s="105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</row>
    <row r="125" spans="1:13" ht="14.25" customHeight="1" x14ac:dyDescent="0.25">
      <c r="A125" s="105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</row>
    <row r="126" spans="1:13" ht="14.25" customHeight="1" x14ac:dyDescent="0.25">
      <c r="A126" s="105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</row>
    <row r="127" spans="1:13" ht="14.25" customHeight="1" x14ac:dyDescent="0.25">
      <c r="A127" s="105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</row>
    <row r="128" spans="1:13" ht="14.25" customHeight="1" x14ac:dyDescent="0.25">
      <c r="A128" s="105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</row>
    <row r="129" spans="1:13" ht="14.25" customHeight="1" x14ac:dyDescent="0.25">
      <c r="A129" s="105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</row>
    <row r="130" spans="1:13" ht="14.25" customHeight="1" x14ac:dyDescent="0.25">
      <c r="A130" s="105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</row>
    <row r="131" spans="1:13" ht="14.25" customHeight="1" x14ac:dyDescent="0.25">
      <c r="A131" s="105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</row>
    <row r="132" spans="1:13" ht="14.25" customHeight="1" x14ac:dyDescent="0.25">
      <c r="A132" s="105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</row>
    <row r="133" spans="1:13" ht="14.25" customHeight="1" x14ac:dyDescent="0.25">
      <c r="A133" s="105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</row>
    <row r="134" spans="1:13" ht="14.25" customHeight="1" x14ac:dyDescent="0.25">
      <c r="A134" s="105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</row>
    <row r="135" spans="1:13" ht="14.25" customHeight="1" x14ac:dyDescent="0.25">
      <c r="A135" s="105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</row>
    <row r="136" spans="1:13" ht="14.25" customHeight="1" x14ac:dyDescent="0.25">
      <c r="A136" s="105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</row>
    <row r="137" spans="1:13" ht="14.25" customHeight="1" x14ac:dyDescent="0.25">
      <c r="A137" s="105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</row>
    <row r="138" spans="1:13" ht="14.25" customHeight="1" x14ac:dyDescent="0.25">
      <c r="A138" s="105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</row>
    <row r="139" spans="1:13" ht="14.25" customHeight="1" x14ac:dyDescent="0.25">
      <c r="A139" s="105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</row>
    <row r="140" spans="1:13" ht="14.25" customHeight="1" x14ac:dyDescent="0.25">
      <c r="A140" s="105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</row>
    <row r="141" spans="1:13" ht="14.25" customHeight="1" x14ac:dyDescent="0.25">
      <c r="A141" s="105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</row>
    <row r="142" spans="1:13" ht="14.25" customHeight="1" x14ac:dyDescent="0.25">
      <c r="A142" s="105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</row>
    <row r="143" spans="1:13" ht="14.25" customHeight="1" x14ac:dyDescent="0.25">
      <c r="A143" s="105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</row>
    <row r="144" spans="1:13" ht="14.25" customHeight="1" x14ac:dyDescent="0.25">
      <c r="A144" s="105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</row>
    <row r="145" spans="1:13" ht="14.25" customHeight="1" x14ac:dyDescent="0.25">
      <c r="A145" s="105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</row>
    <row r="146" spans="1:13" ht="14.25" customHeight="1" x14ac:dyDescent="0.25">
      <c r="A146" s="105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</row>
    <row r="147" spans="1:13" ht="14.25" customHeight="1" x14ac:dyDescent="0.25">
      <c r="A147" s="105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</row>
    <row r="148" spans="1:13" ht="14.25" customHeight="1" x14ac:dyDescent="0.25">
      <c r="A148" s="105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</row>
    <row r="149" spans="1:13" ht="14.25" customHeight="1" x14ac:dyDescent="0.25">
      <c r="A149" s="105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</row>
    <row r="150" spans="1:13" ht="14.25" customHeight="1" x14ac:dyDescent="0.25">
      <c r="A150" s="105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</row>
    <row r="151" spans="1:13" ht="14.25" customHeight="1" x14ac:dyDescent="0.25">
      <c r="A151" s="105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</row>
    <row r="152" spans="1:13" ht="14.25" customHeight="1" x14ac:dyDescent="0.25">
      <c r="A152" s="105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</row>
    <row r="153" spans="1:13" ht="14.25" customHeight="1" x14ac:dyDescent="0.25">
      <c r="A153" s="105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</row>
    <row r="154" spans="1:13" ht="14.25" customHeight="1" x14ac:dyDescent="0.25">
      <c r="A154" s="105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</row>
    <row r="155" spans="1:13" ht="14.25" customHeight="1" x14ac:dyDescent="0.25">
      <c r="A155" s="105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</row>
    <row r="156" spans="1:13" ht="14.25" customHeight="1" x14ac:dyDescent="0.25">
      <c r="A156" s="105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</row>
    <row r="157" spans="1:13" ht="14.25" customHeight="1" x14ac:dyDescent="0.25">
      <c r="A157" s="105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</row>
    <row r="158" spans="1:13" ht="14.25" customHeight="1" x14ac:dyDescent="0.25">
      <c r="A158" s="105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</row>
    <row r="159" spans="1:13" ht="14.25" customHeight="1" x14ac:dyDescent="0.25">
      <c r="A159" s="105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</row>
    <row r="160" spans="1:13" ht="14.25" customHeight="1" x14ac:dyDescent="0.25">
      <c r="A160" s="105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</row>
    <row r="161" spans="1:13" ht="14.25" customHeight="1" x14ac:dyDescent="0.25">
      <c r="A161" s="105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</row>
    <row r="162" spans="1:13" ht="14.25" customHeight="1" x14ac:dyDescent="0.25">
      <c r="A162" s="105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</row>
    <row r="163" spans="1:13" ht="14.25" customHeight="1" x14ac:dyDescent="0.25">
      <c r="A163" s="105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</row>
    <row r="164" spans="1:13" ht="14.25" customHeight="1" x14ac:dyDescent="0.25">
      <c r="A164" s="105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</row>
    <row r="165" spans="1:13" ht="14.25" customHeight="1" x14ac:dyDescent="0.25">
      <c r="A165" s="105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</row>
    <row r="166" spans="1:13" ht="14.25" customHeight="1" x14ac:dyDescent="0.25">
      <c r="A166" s="105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</row>
    <row r="167" spans="1:13" ht="14.25" customHeight="1" x14ac:dyDescent="0.25">
      <c r="A167" s="105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</row>
    <row r="168" spans="1:13" ht="14.25" customHeight="1" x14ac:dyDescent="0.25">
      <c r="A168" s="105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</row>
    <row r="169" spans="1:13" ht="14.25" customHeight="1" x14ac:dyDescent="0.25">
      <c r="A169" s="105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</row>
    <row r="170" spans="1:13" ht="14.25" customHeight="1" x14ac:dyDescent="0.25">
      <c r="A170" s="105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</row>
    <row r="171" spans="1:13" ht="14.25" customHeight="1" x14ac:dyDescent="0.25">
      <c r="A171" s="105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</row>
    <row r="172" spans="1:13" ht="14.25" customHeight="1" x14ac:dyDescent="0.25">
      <c r="A172" s="105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</row>
    <row r="173" spans="1:13" ht="14.25" customHeight="1" x14ac:dyDescent="0.25">
      <c r="A173" s="105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</row>
    <row r="174" spans="1:13" ht="14.25" customHeight="1" x14ac:dyDescent="0.25">
      <c r="A174" s="105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</row>
    <row r="175" spans="1:13" ht="14.25" customHeight="1" x14ac:dyDescent="0.25">
      <c r="A175" s="105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</row>
    <row r="176" spans="1:13" ht="14.25" customHeight="1" x14ac:dyDescent="0.25">
      <c r="A176" s="105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</row>
    <row r="177" spans="1:13" ht="14.25" customHeight="1" x14ac:dyDescent="0.25">
      <c r="A177" s="105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</row>
    <row r="178" spans="1:13" ht="14.25" customHeight="1" x14ac:dyDescent="0.25">
      <c r="A178" s="105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</row>
    <row r="179" spans="1:13" ht="14.25" customHeight="1" x14ac:dyDescent="0.25">
      <c r="A179" s="105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</row>
    <row r="180" spans="1:13" ht="14.25" customHeight="1" x14ac:dyDescent="0.25">
      <c r="A180" s="105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</row>
    <row r="181" spans="1:13" ht="14.25" customHeight="1" x14ac:dyDescent="0.25">
      <c r="A181" s="105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</row>
    <row r="182" spans="1:13" ht="14.25" customHeight="1" x14ac:dyDescent="0.25">
      <c r="A182" s="105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</row>
    <row r="183" spans="1:13" ht="14.25" customHeight="1" x14ac:dyDescent="0.25">
      <c r="A183" s="105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</row>
    <row r="184" spans="1:13" ht="14.25" customHeight="1" x14ac:dyDescent="0.25">
      <c r="A184" s="105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</row>
    <row r="185" spans="1:13" ht="14.25" customHeight="1" x14ac:dyDescent="0.25">
      <c r="A185" s="105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</row>
    <row r="186" spans="1:13" ht="14.25" customHeight="1" x14ac:dyDescent="0.25">
      <c r="A186" s="105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</row>
    <row r="187" spans="1:13" ht="14.25" customHeight="1" x14ac:dyDescent="0.25">
      <c r="A187" s="105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</row>
    <row r="188" spans="1:13" ht="14.25" customHeight="1" x14ac:dyDescent="0.25">
      <c r="A188" s="105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</row>
    <row r="189" spans="1:13" ht="14.25" customHeight="1" x14ac:dyDescent="0.25">
      <c r="A189" s="105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</row>
    <row r="190" spans="1:13" ht="14.25" customHeight="1" x14ac:dyDescent="0.25">
      <c r="A190" s="105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</row>
    <row r="191" spans="1:13" ht="14.25" customHeight="1" x14ac:dyDescent="0.25">
      <c r="A191" s="105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</row>
    <row r="192" spans="1:13" ht="14.25" customHeight="1" x14ac:dyDescent="0.25">
      <c r="A192" s="105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</row>
    <row r="193" spans="1:13" ht="14.25" customHeight="1" x14ac:dyDescent="0.25">
      <c r="A193" s="105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</row>
    <row r="194" spans="1:13" ht="14.25" customHeight="1" x14ac:dyDescent="0.25">
      <c r="A194" s="105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</row>
    <row r="195" spans="1:13" ht="14.25" customHeight="1" x14ac:dyDescent="0.25">
      <c r="A195" s="105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</row>
    <row r="196" spans="1:13" ht="14.25" customHeight="1" x14ac:dyDescent="0.25">
      <c r="A196" s="105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</row>
    <row r="197" spans="1:13" ht="14.25" customHeight="1" x14ac:dyDescent="0.25">
      <c r="A197" s="105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</row>
    <row r="198" spans="1:13" ht="14.25" customHeight="1" x14ac:dyDescent="0.25">
      <c r="A198" s="105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</row>
    <row r="199" spans="1:13" ht="14.25" customHeight="1" x14ac:dyDescent="0.25">
      <c r="A199" s="105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</row>
    <row r="200" spans="1:13" ht="14.25" customHeight="1" x14ac:dyDescent="0.25">
      <c r="A200" s="105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</row>
    <row r="201" spans="1:13" ht="14.25" customHeight="1" x14ac:dyDescent="0.25">
      <c r="A201" s="105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</row>
    <row r="202" spans="1:13" ht="14.25" customHeight="1" x14ac:dyDescent="0.25">
      <c r="A202" s="105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</row>
    <row r="203" spans="1:13" ht="14.25" customHeight="1" x14ac:dyDescent="0.25">
      <c r="A203" s="105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</row>
    <row r="204" spans="1:13" ht="14.25" customHeight="1" x14ac:dyDescent="0.25">
      <c r="A204" s="105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</row>
    <row r="205" spans="1:13" ht="14.25" customHeight="1" x14ac:dyDescent="0.25">
      <c r="A205" s="105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</row>
    <row r="206" spans="1:13" ht="14.25" customHeight="1" x14ac:dyDescent="0.25">
      <c r="A206" s="105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</row>
    <row r="207" spans="1:13" ht="14.25" customHeight="1" x14ac:dyDescent="0.25">
      <c r="A207" s="105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</row>
    <row r="208" spans="1:13" ht="14.25" customHeight="1" x14ac:dyDescent="0.25">
      <c r="A208" s="105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</row>
    <row r="209" spans="1:13" ht="14.25" customHeight="1" x14ac:dyDescent="0.25">
      <c r="A209" s="105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</row>
    <row r="210" spans="1:13" ht="14.25" customHeight="1" x14ac:dyDescent="0.25">
      <c r="A210" s="105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</row>
    <row r="211" spans="1:13" ht="14.25" customHeight="1" x14ac:dyDescent="0.25">
      <c r="A211" s="105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</row>
    <row r="212" spans="1:13" ht="14.25" customHeight="1" x14ac:dyDescent="0.25">
      <c r="A212" s="105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</row>
    <row r="213" spans="1:13" ht="14.25" customHeight="1" x14ac:dyDescent="0.25">
      <c r="A213" s="105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</row>
    <row r="214" spans="1:13" ht="14.25" customHeight="1" x14ac:dyDescent="0.25">
      <c r="A214" s="105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</row>
    <row r="215" spans="1:13" ht="14.25" customHeight="1" x14ac:dyDescent="0.25">
      <c r="A215" s="105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</row>
    <row r="216" spans="1:13" ht="14.25" customHeight="1" x14ac:dyDescent="0.25">
      <c r="A216" s="105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</row>
    <row r="217" spans="1:13" ht="14.25" customHeight="1" x14ac:dyDescent="0.25">
      <c r="A217" s="105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</row>
    <row r="218" spans="1:13" ht="14.25" customHeight="1" x14ac:dyDescent="0.25">
      <c r="A218" s="105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</row>
    <row r="219" spans="1:13" ht="14.25" customHeight="1" x14ac:dyDescent="0.25">
      <c r="A219" s="105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</row>
    <row r="220" spans="1:13" ht="14.25" customHeight="1" x14ac:dyDescent="0.25">
      <c r="A220" s="105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</row>
    <row r="221" spans="1:13" ht="14.25" customHeight="1" x14ac:dyDescent="0.25">
      <c r="A221" s="105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</row>
    <row r="222" spans="1:13" ht="15.75" customHeight="1" x14ac:dyDescent="0.25"/>
    <row r="223" spans="1:13" ht="15.75" customHeight="1" x14ac:dyDescent="0.25"/>
    <row r="224" spans="1:13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</sheetData>
  <sortState xmlns:xlrd2="http://schemas.microsoft.com/office/spreadsheetml/2017/richdata2" ref="A2:O13">
    <sortCondition ref="K2:K13"/>
    <sortCondition descending="1" ref="N2:N13"/>
    <sortCondition descending="1" ref="O2:O13"/>
  </sortState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959"/>
  <sheetViews>
    <sheetView workbookViewId="0">
      <pane ySplit="2" topLeftCell="A70" activePane="bottomLeft" state="frozen"/>
      <selection pane="bottomLeft" activeCell="A3" sqref="A3:XFD85"/>
    </sheetView>
  </sheetViews>
  <sheetFormatPr defaultColWidth="14.42578125" defaultRowHeight="15" customHeight="1" x14ac:dyDescent="0.25"/>
  <cols>
    <col min="1" max="1" width="19.42578125" customWidth="1"/>
    <col min="2" max="3" width="11.140625" customWidth="1"/>
    <col min="4" max="4" width="10.85546875" customWidth="1"/>
    <col min="5" max="5" width="6.85546875" customWidth="1"/>
    <col min="6" max="6" width="9.85546875" style="139" customWidth="1"/>
    <col min="7" max="7" width="21.140625" customWidth="1"/>
    <col min="8" max="10" width="8.42578125" customWidth="1"/>
    <col min="11" max="11" width="13.7109375" customWidth="1"/>
    <col min="12" max="13" width="8.42578125" customWidth="1"/>
    <col min="14" max="14" width="8" customWidth="1"/>
    <col min="15" max="27" width="8.42578125" customWidth="1"/>
  </cols>
  <sheetData>
    <row r="1" spans="1:27" ht="14.25" customHeight="1" x14ac:dyDescent="0.25">
      <c r="A1" s="107" t="s">
        <v>861</v>
      </c>
      <c r="B1" s="66"/>
      <c r="C1" s="66"/>
      <c r="D1" s="108"/>
      <c r="E1" s="109"/>
      <c r="F1" s="162"/>
      <c r="G1" s="66"/>
      <c r="H1" s="66"/>
      <c r="I1" s="66"/>
      <c r="J1" s="66"/>
      <c r="K1" s="66"/>
      <c r="L1" s="110"/>
      <c r="M1" s="110"/>
      <c r="N1" s="207" t="s">
        <v>862</v>
      </c>
      <c r="O1" s="208"/>
    </row>
    <row r="2" spans="1:27" ht="14.25" customHeight="1" x14ac:dyDescent="0.25">
      <c r="A2" s="111" t="s">
        <v>863</v>
      </c>
      <c r="B2" s="111" t="s">
        <v>864</v>
      </c>
      <c r="C2" s="111" t="s">
        <v>865</v>
      </c>
      <c r="D2" s="112" t="s">
        <v>866</v>
      </c>
      <c r="E2" s="112"/>
      <c r="F2" s="119" t="s">
        <v>867</v>
      </c>
      <c r="G2" s="111" t="s">
        <v>1</v>
      </c>
      <c r="H2" s="111" t="s">
        <v>3</v>
      </c>
      <c r="I2" s="111" t="s">
        <v>814</v>
      </c>
      <c r="J2" s="111" t="s">
        <v>2</v>
      </c>
      <c r="K2" s="111" t="s">
        <v>5</v>
      </c>
      <c r="L2" s="112" t="s">
        <v>815</v>
      </c>
      <c r="M2" s="112" t="s">
        <v>816</v>
      </c>
      <c r="N2" s="113" t="s">
        <v>859</v>
      </c>
      <c r="O2" s="113" t="s">
        <v>860</v>
      </c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</row>
    <row r="3" spans="1:27" ht="14.25" customHeight="1" x14ac:dyDescent="0.25">
      <c r="A3" s="99"/>
      <c r="B3" s="100"/>
      <c r="C3" s="100"/>
      <c r="D3" s="101"/>
      <c r="E3" s="101"/>
      <c r="F3" s="101">
        <v>710</v>
      </c>
      <c r="G3" s="74" t="str">
        <f>+VLOOKUP(F3,Participants!$A$1:$F$798,2,FALSE)</f>
        <v>Carson Dick</v>
      </c>
      <c r="H3" s="74" t="str">
        <f>+VLOOKUP(F3,Participants!$A$1:$F$798,4,FALSE)</f>
        <v>GAA</v>
      </c>
      <c r="I3" s="74" t="str">
        <f>+VLOOKUP(F3,Participants!$A$1:$F$798,5,FALSE)</f>
        <v>Male</v>
      </c>
      <c r="J3" s="74">
        <f>+VLOOKUP(F3,Participants!$A$1:$F$798,3,FALSE)</f>
        <v>5</v>
      </c>
      <c r="K3" s="13" t="str">
        <f>+VLOOKUP(F3,Participants!$A$1:$G$798,7,FALSE)</f>
        <v>JV BOYS</v>
      </c>
      <c r="L3" s="102">
        <v>1</v>
      </c>
      <c r="M3" s="74">
        <v>10</v>
      </c>
      <c r="N3" s="13">
        <v>27</v>
      </c>
      <c r="O3" s="13">
        <v>10</v>
      </c>
    </row>
    <row r="4" spans="1:27" ht="14.25" customHeight="1" x14ac:dyDescent="0.25">
      <c r="A4" s="99"/>
      <c r="B4" s="100"/>
      <c r="C4" s="100"/>
      <c r="D4" s="101"/>
      <c r="E4" s="101"/>
      <c r="F4" s="101">
        <v>720</v>
      </c>
      <c r="G4" s="74" t="str">
        <f>+VLOOKUP(F4,Participants!$A$1:$F$798,2,FALSE)</f>
        <v>Oladosu Asanbe</v>
      </c>
      <c r="H4" s="74" t="str">
        <f>+VLOOKUP(F4,Participants!$A$1:$F$798,4,FALSE)</f>
        <v>GAA</v>
      </c>
      <c r="I4" s="74" t="str">
        <f>+VLOOKUP(F4,Participants!$A$1:$F$798,5,FALSE)</f>
        <v>Male</v>
      </c>
      <c r="J4" s="74">
        <f>+VLOOKUP(F4,Participants!$A$1:$F$798,3,FALSE)</f>
        <v>6</v>
      </c>
      <c r="K4" s="13" t="str">
        <f>+VLOOKUP(F4,Participants!$A$1:$G$798,7,FALSE)</f>
        <v>JV BOYS</v>
      </c>
      <c r="L4" s="160">
        <f>L3+1</f>
        <v>2</v>
      </c>
      <c r="M4" s="74">
        <v>8</v>
      </c>
      <c r="N4" s="13">
        <v>25</v>
      </c>
      <c r="O4" s="13">
        <v>8</v>
      </c>
    </row>
    <row r="5" spans="1:27" ht="14.25" customHeight="1" x14ac:dyDescent="0.25">
      <c r="A5" s="99"/>
      <c r="B5" s="100"/>
      <c r="C5" s="100"/>
      <c r="D5" s="101"/>
      <c r="E5" s="101"/>
      <c r="F5" s="101">
        <v>709</v>
      </c>
      <c r="G5" s="74" t="str">
        <f>+VLOOKUP(F5,Participants!$A$1:$F$798,2,FALSE)</f>
        <v>Nicholas Bays</v>
      </c>
      <c r="H5" s="74" t="str">
        <f>+VLOOKUP(F5,Participants!$A$1:$F$798,4,FALSE)</f>
        <v>GAA</v>
      </c>
      <c r="I5" s="74" t="str">
        <f>+VLOOKUP(F5,Participants!$A$1:$F$798,5,FALSE)</f>
        <v>Male</v>
      </c>
      <c r="J5" s="74">
        <f>+VLOOKUP(F5,Participants!$A$1:$F$798,3,FALSE)</f>
        <v>5</v>
      </c>
      <c r="K5" s="13" t="str">
        <f>+VLOOKUP(F5,Participants!$A$1:$G$798,7,FALSE)</f>
        <v>JV BOYS</v>
      </c>
      <c r="L5" s="160">
        <f t="shared" ref="L5:L36" si="0">L4+1</f>
        <v>3</v>
      </c>
      <c r="M5" s="74">
        <v>6</v>
      </c>
      <c r="N5" s="13">
        <v>21</v>
      </c>
      <c r="O5" s="13">
        <v>2</v>
      </c>
    </row>
    <row r="6" spans="1:27" ht="14.25" customHeight="1" x14ac:dyDescent="0.25">
      <c r="A6" s="99"/>
      <c r="B6" s="100"/>
      <c r="C6" s="100"/>
      <c r="D6" s="101"/>
      <c r="E6" s="101"/>
      <c r="F6" s="101">
        <v>1342</v>
      </c>
      <c r="G6" s="74" t="str">
        <f>+VLOOKUP(F6,Participants!$A$1:$F$798,2,FALSE)</f>
        <v>Regan Carroll</v>
      </c>
      <c r="H6" s="74" t="str">
        <f>+VLOOKUP(F6,Participants!$A$1:$F$798,4,FALSE)</f>
        <v>AAC</v>
      </c>
      <c r="I6" s="74" t="str">
        <f>+VLOOKUP(F6,Participants!$A$1:$F$798,5,FALSE)</f>
        <v>Male</v>
      </c>
      <c r="J6" s="74">
        <f>+VLOOKUP(F6,Participants!$A$1:$F$798,3,FALSE)</f>
        <v>6</v>
      </c>
      <c r="K6" s="13" t="str">
        <f>+VLOOKUP(F6,Participants!$A$1:$G$798,7,FALSE)</f>
        <v>JV Boys</v>
      </c>
      <c r="L6" s="160">
        <f t="shared" si="0"/>
        <v>4</v>
      </c>
      <c r="M6" s="74">
        <v>5</v>
      </c>
      <c r="N6" s="13">
        <v>20</v>
      </c>
      <c r="O6" s="13">
        <v>7</v>
      </c>
    </row>
    <row r="7" spans="1:27" ht="14.25" customHeight="1" x14ac:dyDescent="0.25">
      <c r="A7" s="99"/>
      <c r="B7" s="100"/>
      <c r="C7" s="100"/>
      <c r="D7" s="101"/>
      <c r="E7" s="101"/>
      <c r="F7" s="101">
        <v>625</v>
      </c>
      <c r="G7" s="74" t="str">
        <f>+VLOOKUP(F7,Participants!$A$1:$F$798,2,FALSE)</f>
        <v>Isaac Vangura</v>
      </c>
      <c r="H7" s="74" t="str">
        <f>+VLOOKUP(F7,Participants!$A$1:$F$798,4,FALSE)</f>
        <v>BFS</v>
      </c>
      <c r="I7" s="74" t="str">
        <f>+VLOOKUP(F7,Participants!$A$1:$F$798,5,FALSE)</f>
        <v>Male</v>
      </c>
      <c r="J7" s="74">
        <f>+VLOOKUP(F7,Participants!$A$1:$F$798,3,FALSE)</f>
        <v>6</v>
      </c>
      <c r="K7" s="13" t="str">
        <f>+VLOOKUP(F7,Participants!$A$1:$G$798,7,FALSE)</f>
        <v>JV BOYS</v>
      </c>
      <c r="L7" s="160">
        <f t="shared" si="0"/>
        <v>5</v>
      </c>
      <c r="M7" s="74">
        <v>4</v>
      </c>
      <c r="N7" s="13">
        <v>18</v>
      </c>
      <c r="O7" s="13">
        <v>9</v>
      </c>
    </row>
    <row r="8" spans="1:27" ht="14.25" customHeight="1" x14ac:dyDescent="0.25">
      <c r="A8" s="99"/>
      <c r="B8" s="100"/>
      <c r="C8" s="100"/>
      <c r="D8" s="101"/>
      <c r="E8" s="101"/>
      <c r="F8" s="101">
        <v>623</v>
      </c>
      <c r="G8" s="74" t="str">
        <f>+VLOOKUP(F8,Participants!$A$1:$F$798,2,FALSE)</f>
        <v>Parker Skrastins</v>
      </c>
      <c r="H8" s="74" t="str">
        <f>+VLOOKUP(F8,Participants!$A$1:$F$798,4,FALSE)</f>
        <v>BFS</v>
      </c>
      <c r="I8" s="74" t="str">
        <f>+VLOOKUP(F8,Participants!$A$1:$F$798,5,FALSE)</f>
        <v>Male</v>
      </c>
      <c r="J8" s="74">
        <f>+VLOOKUP(F8,Participants!$A$1:$F$798,3,FALSE)</f>
        <v>6</v>
      </c>
      <c r="K8" s="13" t="str">
        <f>+VLOOKUP(F8,Participants!$A$1:$G$798,7,FALSE)</f>
        <v>JV BOYS</v>
      </c>
      <c r="L8" s="160">
        <f t="shared" si="0"/>
        <v>6</v>
      </c>
      <c r="M8" s="74">
        <v>3</v>
      </c>
      <c r="N8" s="13">
        <v>18</v>
      </c>
      <c r="O8" s="13">
        <v>7</v>
      </c>
    </row>
    <row r="9" spans="1:27" ht="14.25" customHeight="1" x14ac:dyDescent="0.25">
      <c r="A9" s="99"/>
      <c r="B9" s="100"/>
      <c r="C9" s="100"/>
      <c r="D9" s="101"/>
      <c r="E9" s="101"/>
      <c r="F9" s="101">
        <v>1090</v>
      </c>
      <c r="G9" s="74" t="str">
        <f>+VLOOKUP(F9,Participants!$A$1:$F$798,2,FALSE)</f>
        <v>Christopher Braun</v>
      </c>
      <c r="H9" s="74" t="str">
        <f>+VLOOKUP(F9,Participants!$A$1:$F$798,4,FALSE)</f>
        <v>KIL</v>
      </c>
      <c r="I9" s="74" t="str">
        <f>+VLOOKUP(F9,Participants!$A$1:$F$798,5,FALSE)</f>
        <v>Male</v>
      </c>
      <c r="J9" s="74">
        <f>+VLOOKUP(F9,Participants!$A$1:$F$798,3,FALSE)</f>
        <v>5</v>
      </c>
      <c r="K9" s="13" t="str">
        <f>+VLOOKUP(F9,Participants!$A$1:$G$798,7,FALSE)</f>
        <v>JV Boys</v>
      </c>
      <c r="L9" s="160">
        <f t="shared" si="0"/>
        <v>7</v>
      </c>
      <c r="M9" s="74">
        <v>2</v>
      </c>
      <c r="N9" s="13">
        <v>18</v>
      </c>
      <c r="O9" s="13">
        <v>0</v>
      </c>
    </row>
    <row r="10" spans="1:27" ht="14.25" customHeight="1" x14ac:dyDescent="0.25">
      <c r="A10" s="99"/>
      <c r="B10" s="100"/>
      <c r="C10" s="100"/>
      <c r="D10" s="101"/>
      <c r="E10" s="101"/>
      <c r="F10" s="101">
        <v>708</v>
      </c>
      <c r="G10" s="74" t="str">
        <f>+VLOOKUP(F10,Participants!$A$1:$F$798,2,FALSE)</f>
        <v>David Proch</v>
      </c>
      <c r="H10" s="74" t="str">
        <f>+VLOOKUP(F10,Participants!$A$1:$F$798,4,FALSE)</f>
        <v>GAA</v>
      </c>
      <c r="I10" s="74" t="str">
        <f>+VLOOKUP(F10,Participants!$A$1:$F$798,5,FALSE)</f>
        <v>Male</v>
      </c>
      <c r="J10" s="74">
        <f>+VLOOKUP(F10,Participants!$A$1:$F$798,3,FALSE)</f>
        <v>5</v>
      </c>
      <c r="K10" s="13" t="str">
        <f>+VLOOKUP(F10,Participants!$A$1:$G$798,7,FALSE)</f>
        <v>JV BOYS</v>
      </c>
      <c r="L10" s="160">
        <f t="shared" si="0"/>
        <v>8</v>
      </c>
      <c r="M10" s="74">
        <v>1</v>
      </c>
      <c r="N10" s="13">
        <v>17</v>
      </c>
      <c r="O10" s="13">
        <v>6</v>
      </c>
    </row>
    <row r="11" spans="1:27" ht="14.25" customHeight="1" x14ac:dyDescent="0.25">
      <c r="A11" s="99"/>
      <c r="B11" s="100"/>
      <c r="C11" s="100"/>
      <c r="D11" s="101"/>
      <c r="E11" s="101"/>
      <c r="F11" s="101">
        <v>975</v>
      </c>
      <c r="G11" s="74" t="str">
        <f>+VLOOKUP(F11,Participants!$A$1:$F$798,2,FALSE)</f>
        <v>Thomas Feczko</v>
      </c>
      <c r="H11" s="74" t="str">
        <f>+VLOOKUP(F11,Participants!$A$1:$F$798,4,FALSE)</f>
        <v>SJS</v>
      </c>
      <c r="I11" s="74" t="str">
        <f>+VLOOKUP(F11,Participants!$A$1:$F$798,5,FALSE)</f>
        <v>Male</v>
      </c>
      <c r="J11" s="74">
        <f>+VLOOKUP(F11,Participants!$A$1:$F$798,3,FALSE)</f>
        <v>5</v>
      </c>
      <c r="K11" s="13" t="str">
        <f>+VLOOKUP(F11,Participants!$A$1:$G$798,7,FALSE)</f>
        <v>JV Boys</v>
      </c>
      <c r="L11" s="160">
        <f t="shared" si="0"/>
        <v>9</v>
      </c>
      <c r="M11" s="74"/>
      <c r="N11" s="13">
        <v>17</v>
      </c>
      <c r="O11" s="13">
        <v>3</v>
      </c>
    </row>
    <row r="12" spans="1:27" ht="14.25" customHeight="1" x14ac:dyDescent="0.25">
      <c r="A12" s="99"/>
      <c r="B12" s="100"/>
      <c r="C12" s="100"/>
      <c r="D12" s="101"/>
      <c r="E12" s="101"/>
      <c r="F12" s="101">
        <v>1579</v>
      </c>
      <c r="G12" s="74" t="str">
        <f>+VLOOKUP(F12,Participants!$A$1:$F$798,2,FALSE)</f>
        <v>Matthew Yeager</v>
      </c>
      <c r="H12" s="74" t="str">
        <f>+VLOOKUP(F12,Participants!$A$1:$F$798,4,FALSE)</f>
        <v>BCS</v>
      </c>
      <c r="I12" s="74" t="str">
        <f>+VLOOKUP(F12,Participants!$A$1:$F$798,5,FALSE)</f>
        <v>Male</v>
      </c>
      <c r="J12" s="74">
        <f>+VLOOKUP(F12,Participants!$A$1:$F$798,3,FALSE)</f>
        <v>5</v>
      </c>
      <c r="K12" s="13" t="str">
        <f>+VLOOKUP(F12,Participants!$A$1:$G$798,7,FALSE)</f>
        <v>JV Boys</v>
      </c>
      <c r="L12" s="160">
        <f t="shared" si="0"/>
        <v>10</v>
      </c>
      <c r="M12" s="74"/>
      <c r="N12" s="13">
        <v>17</v>
      </c>
      <c r="O12" s="13">
        <v>0</v>
      </c>
    </row>
    <row r="13" spans="1:27" ht="14.25" customHeight="1" x14ac:dyDescent="0.25">
      <c r="A13" s="99"/>
      <c r="B13" s="100"/>
      <c r="C13" s="100"/>
      <c r="D13" s="101"/>
      <c r="E13" s="101"/>
      <c r="F13" s="101">
        <v>1103</v>
      </c>
      <c r="G13" s="74" t="str">
        <f>+VLOOKUP(F13,Participants!$A$1:$F$798,2,FALSE)</f>
        <v>Lucas Stewart</v>
      </c>
      <c r="H13" s="74" t="str">
        <f>+VLOOKUP(F13,Participants!$A$1:$F$798,4,FALSE)</f>
        <v>KIL</v>
      </c>
      <c r="I13" s="74" t="str">
        <f>+VLOOKUP(F13,Participants!$A$1:$F$798,5,FALSE)</f>
        <v>Male</v>
      </c>
      <c r="J13" s="74">
        <f>+VLOOKUP(F13,Participants!$A$1:$F$798,3,FALSE)</f>
        <v>5</v>
      </c>
      <c r="K13" s="13" t="str">
        <f>+VLOOKUP(F13,Participants!$A$1:$G$798,7,FALSE)</f>
        <v>JV Boys</v>
      </c>
      <c r="L13" s="160">
        <f t="shared" si="0"/>
        <v>11</v>
      </c>
      <c r="M13" s="74"/>
      <c r="N13" s="13">
        <v>16</v>
      </c>
      <c r="O13" s="13">
        <v>8</v>
      </c>
    </row>
    <row r="14" spans="1:27" ht="14.25" customHeight="1" x14ac:dyDescent="0.25">
      <c r="A14" s="99"/>
      <c r="B14" s="100"/>
      <c r="C14" s="100"/>
      <c r="D14" s="101"/>
      <c r="E14" s="101"/>
      <c r="F14" s="101">
        <v>1241</v>
      </c>
      <c r="G14" s="74" t="str">
        <f>+VLOOKUP(F14,Participants!$A$1:$F$798,2,FALSE)</f>
        <v>Giovanni Bianco</v>
      </c>
      <c r="H14" s="74" t="str">
        <f>+VLOOKUP(F14,Participants!$A$1:$F$798,4,FALSE)</f>
        <v>SSPP</v>
      </c>
      <c r="I14" s="74" t="str">
        <f>+VLOOKUP(F14,Participants!$A$1:$F$798,5,FALSE)</f>
        <v>Male</v>
      </c>
      <c r="J14" s="74">
        <f>+VLOOKUP(F14,Participants!$A$1:$F$798,3,FALSE)</f>
        <v>5</v>
      </c>
      <c r="K14" s="13" t="str">
        <f>+VLOOKUP(F14,Participants!$A$1:$G$798,7,FALSE)</f>
        <v>JV Boys</v>
      </c>
      <c r="L14" s="160">
        <f t="shared" si="0"/>
        <v>12</v>
      </c>
      <c r="M14" s="74"/>
      <c r="N14" s="13">
        <v>15</v>
      </c>
      <c r="O14" s="13">
        <v>4</v>
      </c>
    </row>
    <row r="15" spans="1:27" ht="14.25" customHeight="1" x14ac:dyDescent="0.25">
      <c r="A15" s="99"/>
      <c r="B15" s="100"/>
      <c r="C15" s="100"/>
      <c r="D15" s="101"/>
      <c r="E15" s="101"/>
      <c r="F15" s="101">
        <v>714</v>
      </c>
      <c r="G15" s="74" t="str">
        <f>+VLOOKUP(F15,Participants!$A$1:$F$798,2,FALSE)</f>
        <v>Ryan Stickman</v>
      </c>
      <c r="H15" s="74" t="str">
        <f>+VLOOKUP(F15,Participants!$A$1:$F$798,4,FALSE)</f>
        <v>GAA</v>
      </c>
      <c r="I15" s="74" t="str">
        <f>+VLOOKUP(F15,Participants!$A$1:$F$798,5,FALSE)</f>
        <v>Male</v>
      </c>
      <c r="J15" s="74">
        <f>+VLOOKUP(F15,Participants!$A$1:$F$798,3,FALSE)</f>
        <v>5</v>
      </c>
      <c r="K15" s="13" t="str">
        <f>+VLOOKUP(F15,Participants!$A$1:$G$798,7,FALSE)</f>
        <v>JV BOYS</v>
      </c>
      <c r="L15" s="160">
        <f t="shared" si="0"/>
        <v>13</v>
      </c>
      <c r="M15" s="74"/>
      <c r="N15" s="13">
        <v>14</v>
      </c>
      <c r="O15" s="13">
        <v>1</v>
      </c>
    </row>
    <row r="16" spans="1:27" ht="14.25" customHeight="1" x14ac:dyDescent="0.25">
      <c r="A16" s="99"/>
      <c r="B16" s="100"/>
      <c r="C16" s="100"/>
      <c r="D16" s="101"/>
      <c r="E16" s="101"/>
      <c r="F16" s="101">
        <v>615</v>
      </c>
      <c r="G16" s="74" t="str">
        <f>+VLOOKUP(F16,Participants!$A$1:$F$798,2,FALSE)</f>
        <v>Liam Patterson</v>
      </c>
      <c r="H16" s="74" t="str">
        <f>+VLOOKUP(F16,Participants!$A$1:$F$798,4,FALSE)</f>
        <v>BFS</v>
      </c>
      <c r="I16" s="74" t="str">
        <f>+VLOOKUP(F16,Participants!$A$1:$F$798,5,FALSE)</f>
        <v>Male</v>
      </c>
      <c r="J16" s="74">
        <f>+VLOOKUP(F16,Participants!$A$1:$F$798,3,FALSE)</f>
        <v>5</v>
      </c>
      <c r="K16" s="13" t="str">
        <f>+VLOOKUP(F16,Participants!$A$1:$G$798,7,FALSE)</f>
        <v>JV BOYS</v>
      </c>
      <c r="L16" s="160">
        <f t="shared" si="0"/>
        <v>14</v>
      </c>
      <c r="M16" s="74"/>
      <c r="N16" s="13">
        <v>13</v>
      </c>
      <c r="O16" s="13">
        <v>2</v>
      </c>
    </row>
    <row r="17" spans="1:16" ht="14.25" customHeight="1" x14ac:dyDescent="0.25">
      <c r="A17" s="99"/>
      <c r="B17" s="100"/>
      <c r="C17" s="100"/>
      <c r="D17" s="101"/>
      <c r="E17" s="101"/>
      <c r="F17" s="101"/>
      <c r="G17" s="74"/>
      <c r="H17" s="74"/>
      <c r="I17" s="74"/>
      <c r="J17" s="74"/>
      <c r="K17" s="13"/>
      <c r="L17" s="102"/>
      <c r="M17" s="74"/>
      <c r="N17" s="13"/>
      <c r="O17" s="13"/>
    </row>
    <row r="18" spans="1:16" ht="14.25" customHeight="1" x14ac:dyDescent="0.25">
      <c r="A18" s="99"/>
      <c r="B18" s="100"/>
      <c r="C18" s="100"/>
      <c r="D18" s="101"/>
      <c r="E18" s="101"/>
      <c r="F18" s="101">
        <v>1273</v>
      </c>
      <c r="G18" s="74" t="str">
        <f>+VLOOKUP(F18,Participants!$A$1:$F$798,2,FALSE)</f>
        <v>Zienna Berarducci</v>
      </c>
      <c r="H18" s="74" t="str">
        <f>+VLOOKUP(F18,Participants!$A$1:$F$798,4,FALSE)</f>
        <v>SSPP</v>
      </c>
      <c r="I18" s="74" t="str">
        <f>+VLOOKUP(F18,Participants!$A$1:$F$798,5,FALSE)</f>
        <v>Female</v>
      </c>
      <c r="J18" s="74">
        <f>+VLOOKUP(F18,Participants!$A$1:$F$798,3,FALSE)</f>
        <v>5</v>
      </c>
      <c r="K18" s="13" t="str">
        <f>+VLOOKUP(F18,Participants!$A$1:$G$798,7,FALSE)</f>
        <v>JV Girls</v>
      </c>
      <c r="L18" s="160">
        <v>1</v>
      </c>
      <c r="M18" s="74">
        <v>10</v>
      </c>
      <c r="N18" s="13">
        <v>28</v>
      </c>
      <c r="O18" s="13">
        <v>0</v>
      </c>
      <c r="P18">
        <v>1</v>
      </c>
    </row>
    <row r="19" spans="1:16" ht="14.25" customHeight="1" x14ac:dyDescent="0.25">
      <c r="A19" s="99"/>
      <c r="B19" s="100"/>
      <c r="C19" s="100"/>
      <c r="D19" s="101"/>
      <c r="E19" s="101"/>
      <c r="F19" s="101">
        <v>1302</v>
      </c>
      <c r="G19" s="74" t="str">
        <f>+VLOOKUP(F19,Participants!$A$1:$F$798,2,FALSE)</f>
        <v>Amelia LoPresti</v>
      </c>
      <c r="H19" s="74" t="str">
        <f>+VLOOKUP(F19,Participants!$A$1:$F$798,4,FALSE)</f>
        <v>CDT</v>
      </c>
      <c r="I19" s="74" t="str">
        <f>+VLOOKUP(F19,Participants!$A$1:$F$798,5,FALSE)</f>
        <v>Female</v>
      </c>
      <c r="J19" s="74">
        <f>+VLOOKUP(F19,Participants!$A$1:$F$798,3,FALSE)</f>
        <v>6</v>
      </c>
      <c r="K19" s="13" t="str">
        <f>+VLOOKUP(F19,Participants!$A$1:$G$798,7,FALSE)</f>
        <v>JV Girls</v>
      </c>
      <c r="L19" s="160">
        <f t="shared" si="0"/>
        <v>2</v>
      </c>
      <c r="M19" s="74">
        <v>8</v>
      </c>
      <c r="N19" s="13">
        <v>24</v>
      </c>
      <c r="O19" s="13">
        <v>0</v>
      </c>
    </row>
    <row r="20" spans="1:16" ht="14.25" customHeight="1" x14ac:dyDescent="0.25">
      <c r="A20" s="99"/>
      <c r="B20" s="100"/>
      <c r="C20" s="100"/>
      <c r="D20" s="101"/>
      <c r="E20" s="101"/>
      <c r="F20" s="101">
        <v>1306</v>
      </c>
      <c r="G20" s="74" t="str">
        <f>+VLOOKUP(F20,Participants!$A$1:$F$798,2,FALSE)</f>
        <v>Emma Tavella</v>
      </c>
      <c r="H20" s="74" t="str">
        <f>+VLOOKUP(F20,Participants!$A$1:$F$798,4,FALSE)</f>
        <v>CDT</v>
      </c>
      <c r="I20" s="74" t="str">
        <f>+VLOOKUP(F20,Participants!$A$1:$F$798,5,FALSE)</f>
        <v>Female</v>
      </c>
      <c r="J20" s="74">
        <f>+VLOOKUP(F20,Participants!$A$1:$F$798,3,FALSE)</f>
        <v>6</v>
      </c>
      <c r="K20" s="13" t="str">
        <f>+VLOOKUP(F20,Participants!$A$1:$G$798,7,FALSE)</f>
        <v>JV Girls</v>
      </c>
      <c r="L20" s="160">
        <f t="shared" si="0"/>
        <v>3</v>
      </c>
      <c r="M20" s="74">
        <v>6</v>
      </c>
      <c r="N20" s="13">
        <v>23</v>
      </c>
      <c r="O20" s="13">
        <v>6</v>
      </c>
    </row>
    <row r="21" spans="1:16" ht="14.25" customHeight="1" x14ac:dyDescent="0.25">
      <c r="A21" s="99"/>
      <c r="B21" s="100"/>
      <c r="C21" s="100"/>
      <c r="D21" s="101"/>
      <c r="E21" s="101"/>
      <c r="F21" s="101">
        <v>759</v>
      </c>
      <c r="G21" s="74" t="str">
        <f>+VLOOKUP(F21,Participants!$A$1:$F$798,2,FALSE)</f>
        <v>Chelsey Harris</v>
      </c>
      <c r="H21" s="74" t="str">
        <f>+VLOOKUP(F21,Participants!$A$1:$F$798,4,FALSE)</f>
        <v>GAA</v>
      </c>
      <c r="I21" s="74" t="str">
        <f>+VLOOKUP(F21,Participants!$A$1:$F$798,5,FALSE)</f>
        <v>Female</v>
      </c>
      <c r="J21" s="74">
        <f>+VLOOKUP(F21,Participants!$A$1:$F$798,3,FALSE)</f>
        <v>6</v>
      </c>
      <c r="K21" s="13" t="str">
        <f>+VLOOKUP(F21,Participants!$A$1:$G$798,7,FALSE)</f>
        <v>JV GIRLS</v>
      </c>
      <c r="L21" s="160">
        <f t="shared" si="0"/>
        <v>4</v>
      </c>
      <c r="M21" s="74">
        <v>5</v>
      </c>
      <c r="N21" s="13">
        <v>22</v>
      </c>
      <c r="O21" s="13">
        <v>8</v>
      </c>
    </row>
    <row r="22" spans="1:16" ht="14.25" customHeight="1" x14ac:dyDescent="0.25">
      <c r="A22" s="99"/>
      <c r="B22" s="100"/>
      <c r="C22" s="100"/>
      <c r="D22" s="101"/>
      <c r="E22" s="101"/>
      <c r="F22" s="101">
        <v>605</v>
      </c>
      <c r="G22" s="74" t="str">
        <f>+VLOOKUP(F22,Participants!$A$1:$F$798,2,FALSE)</f>
        <v>Daniella Julian</v>
      </c>
      <c r="H22" s="74" t="str">
        <f>+VLOOKUP(F22,Participants!$A$1:$F$798,4,FALSE)</f>
        <v>BFS</v>
      </c>
      <c r="I22" s="74" t="str">
        <f>+VLOOKUP(F22,Participants!$A$1:$F$798,5,FALSE)</f>
        <v>Female</v>
      </c>
      <c r="J22" s="74">
        <f>+VLOOKUP(F22,Participants!$A$1:$F$798,3,FALSE)</f>
        <v>6</v>
      </c>
      <c r="K22" s="13" t="str">
        <f>+VLOOKUP(F22,Participants!$A$1:$G$798,7,FALSE)</f>
        <v>JV GIRLS</v>
      </c>
      <c r="L22" s="160">
        <f t="shared" si="0"/>
        <v>5</v>
      </c>
      <c r="M22" s="74">
        <v>4</v>
      </c>
      <c r="N22" s="13">
        <v>22</v>
      </c>
      <c r="O22" s="13">
        <v>2</v>
      </c>
    </row>
    <row r="23" spans="1:16" ht="14.25" customHeight="1" x14ac:dyDescent="0.25">
      <c r="A23" s="99"/>
      <c r="B23" s="100"/>
      <c r="C23" s="100"/>
      <c r="D23" s="101"/>
      <c r="E23" s="101"/>
      <c r="F23" s="101">
        <v>1082</v>
      </c>
      <c r="G23" s="74" t="str">
        <f>+VLOOKUP(F23,Participants!$A$1:$F$798,2,FALSE)</f>
        <v>Gabriella McDonough</v>
      </c>
      <c r="H23" s="74" t="str">
        <f>+VLOOKUP(F23,Participants!$A$1:$F$798,4,FALSE)</f>
        <v>KIL</v>
      </c>
      <c r="I23" s="74" t="str">
        <f>+VLOOKUP(F23,Participants!$A$1:$F$798,5,FALSE)</f>
        <v>Female</v>
      </c>
      <c r="J23" s="74">
        <f>+VLOOKUP(F23,Participants!$A$1:$F$798,3,FALSE)</f>
        <v>5</v>
      </c>
      <c r="K23" s="13" t="str">
        <f>+VLOOKUP(F23,Participants!$A$1:$G$798,7,FALSE)</f>
        <v>JV Girls</v>
      </c>
      <c r="L23" s="160">
        <f t="shared" si="0"/>
        <v>6</v>
      </c>
      <c r="M23" s="74">
        <v>3</v>
      </c>
      <c r="N23" s="13">
        <v>21</v>
      </c>
      <c r="O23" s="13">
        <v>0</v>
      </c>
    </row>
    <row r="24" spans="1:16" ht="14.25" customHeight="1" x14ac:dyDescent="0.25">
      <c r="A24" s="99"/>
      <c r="B24" s="100"/>
      <c r="C24" s="100"/>
      <c r="D24" s="101"/>
      <c r="E24" s="101"/>
      <c r="F24" s="101">
        <v>602</v>
      </c>
      <c r="G24" s="74" t="str">
        <f>+VLOOKUP(F24,Participants!$A$1:$F$798,2,FALSE)</f>
        <v>Avery Arendosh</v>
      </c>
      <c r="H24" s="74" t="str">
        <f>+VLOOKUP(F24,Participants!$A$1:$F$798,4,FALSE)</f>
        <v>BFS</v>
      </c>
      <c r="I24" s="74" t="str">
        <f>+VLOOKUP(F24,Participants!$A$1:$F$798,5,FALSE)</f>
        <v>Female</v>
      </c>
      <c r="J24" s="74">
        <f>+VLOOKUP(F24,Participants!$A$1:$F$798,3,FALSE)</f>
        <v>6</v>
      </c>
      <c r="K24" s="13" t="str">
        <f>+VLOOKUP(F24,Participants!$A$1:$G$798,7,FALSE)</f>
        <v>JV GIRLS</v>
      </c>
      <c r="L24" s="160">
        <f t="shared" si="0"/>
        <v>7</v>
      </c>
      <c r="M24" s="74">
        <v>2</v>
      </c>
      <c r="N24" s="13">
        <v>20</v>
      </c>
      <c r="O24" s="13">
        <v>11</v>
      </c>
    </row>
    <row r="25" spans="1:16" ht="14.25" customHeight="1" x14ac:dyDescent="0.25">
      <c r="A25" s="99"/>
      <c r="B25" s="100"/>
      <c r="C25" s="100"/>
      <c r="D25" s="101"/>
      <c r="E25" s="101"/>
      <c r="F25" s="101">
        <v>1299</v>
      </c>
      <c r="G25" s="74" t="str">
        <f>+VLOOKUP(F25,Participants!$A$1:$F$798,2,FALSE)</f>
        <v>Emma Zampogna</v>
      </c>
      <c r="H25" s="74" t="str">
        <f>+VLOOKUP(F25,Participants!$A$1:$F$798,4,FALSE)</f>
        <v>CDT</v>
      </c>
      <c r="I25" s="74" t="str">
        <f>+VLOOKUP(F25,Participants!$A$1:$F$798,5,FALSE)</f>
        <v>Female</v>
      </c>
      <c r="J25" s="74">
        <f>+VLOOKUP(F25,Participants!$A$1:$F$798,3,FALSE)</f>
        <v>5</v>
      </c>
      <c r="K25" s="13" t="str">
        <f>+VLOOKUP(F25,Participants!$A$1:$G$798,7,FALSE)</f>
        <v>JV Girls</v>
      </c>
      <c r="L25" s="160">
        <f t="shared" si="0"/>
        <v>8</v>
      </c>
      <c r="M25" s="74">
        <v>1</v>
      </c>
      <c r="N25" s="13">
        <v>20</v>
      </c>
      <c r="O25" s="13">
        <v>8</v>
      </c>
    </row>
    <row r="26" spans="1:16" ht="14.25" customHeight="1" x14ac:dyDescent="0.25">
      <c r="A26" s="99"/>
      <c r="B26" s="100"/>
      <c r="C26" s="100"/>
      <c r="D26" s="101"/>
      <c r="E26" s="101"/>
      <c r="F26" s="101">
        <v>603</v>
      </c>
      <c r="G26" s="74" t="str">
        <f>+VLOOKUP(F26,Participants!$A$1:$F$798,2,FALSE)</f>
        <v>Maria Hiserodt</v>
      </c>
      <c r="H26" s="74" t="str">
        <f>+VLOOKUP(F26,Participants!$A$1:$F$798,4,FALSE)</f>
        <v>BFS</v>
      </c>
      <c r="I26" s="74" t="str">
        <f>+VLOOKUP(F26,Participants!$A$1:$F$798,5,FALSE)</f>
        <v>Female</v>
      </c>
      <c r="J26" s="74">
        <f>+VLOOKUP(F26,Participants!$A$1:$F$798,3,FALSE)</f>
        <v>6</v>
      </c>
      <c r="K26" s="13" t="str">
        <f>+VLOOKUP(F26,Participants!$A$1:$G$798,7,FALSE)</f>
        <v>JV GIRLS</v>
      </c>
      <c r="L26" s="160">
        <f t="shared" si="0"/>
        <v>9</v>
      </c>
      <c r="M26" s="74"/>
      <c r="N26" s="13">
        <v>18</v>
      </c>
      <c r="O26" s="13">
        <v>7</v>
      </c>
    </row>
    <row r="27" spans="1:16" ht="14.25" customHeight="1" x14ac:dyDescent="0.25">
      <c r="A27" s="99"/>
      <c r="B27" s="100"/>
      <c r="C27" s="100"/>
      <c r="D27" s="101"/>
      <c r="E27" s="101"/>
      <c r="F27" s="101">
        <v>609</v>
      </c>
      <c r="G27" s="74" t="str">
        <f>+VLOOKUP(F27,Participants!$A$1:$F$798,2,FALSE)</f>
        <v>Ella Schweikert</v>
      </c>
      <c r="H27" s="74" t="str">
        <f>+VLOOKUP(F27,Participants!$A$1:$F$798,4,FALSE)</f>
        <v>BFS</v>
      </c>
      <c r="I27" s="74" t="str">
        <f>+VLOOKUP(F27,Participants!$A$1:$F$798,5,FALSE)</f>
        <v>Female</v>
      </c>
      <c r="J27" s="74">
        <f>+VLOOKUP(F27,Participants!$A$1:$F$798,3,FALSE)</f>
        <v>6</v>
      </c>
      <c r="K27" s="13" t="str">
        <f>+VLOOKUP(F27,Participants!$A$1:$G$798,7,FALSE)</f>
        <v>JV GIRLS</v>
      </c>
      <c r="L27" s="160">
        <f t="shared" si="0"/>
        <v>10</v>
      </c>
      <c r="M27" s="74"/>
      <c r="N27" s="13">
        <v>18</v>
      </c>
      <c r="O27" s="13">
        <v>7</v>
      </c>
    </row>
    <row r="28" spans="1:16" ht="14.25" customHeight="1" x14ac:dyDescent="0.25">
      <c r="A28" s="99"/>
      <c r="B28" s="100"/>
      <c r="C28" s="100"/>
      <c r="D28" s="101"/>
      <c r="E28" s="101"/>
      <c r="F28" s="101">
        <v>1079</v>
      </c>
      <c r="G28" s="74" t="str">
        <f>+VLOOKUP(F28,Participants!$A$1:$F$798,2,FALSE)</f>
        <v>Olivia Costigan</v>
      </c>
      <c r="H28" s="74" t="str">
        <f>+VLOOKUP(F28,Participants!$A$1:$F$798,4,FALSE)</f>
        <v>KIL</v>
      </c>
      <c r="I28" s="74" t="str">
        <f>+VLOOKUP(F28,Participants!$A$1:$F$798,5,FALSE)</f>
        <v>Female</v>
      </c>
      <c r="J28" s="74">
        <f>+VLOOKUP(F28,Participants!$A$1:$F$798,3,FALSE)</f>
        <v>6</v>
      </c>
      <c r="K28" s="13" t="str">
        <f>+VLOOKUP(F28,Participants!$A$1:$G$798,7,FALSE)</f>
        <v>JV Girls</v>
      </c>
      <c r="L28" s="160">
        <f t="shared" si="0"/>
        <v>11</v>
      </c>
      <c r="M28" s="74"/>
      <c r="N28" s="13">
        <v>18</v>
      </c>
      <c r="O28" s="13">
        <v>5</v>
      </c>
    </row>
    <row r="29" spans="1:16" ht="14.25" customHeight="1" x14ac:dyDescent="0.25">
      <c r="A29" s="99"/>
      <c r="B29" s="100"/>
      <c r="C29" s="100"/>
      <c r="D29" s="101"/>
      <c r="E29" s="101"/>
      <c r="F29" s="101">
        <v>1305</v>
      </c>
      <c r="G29" s="74" t="str">
        <f>+VLOOKUP(F29,Participants!$A$1:$F$798,2,FALSE)</f>
        <v>Rainey Redd</v>
      </c>
      <c r="H29" s="74" t="str">
        <f>+VLOOKUP(F29,Participants!$A$1:$F$798,4,FALSE)</f>
        <v>CDT</v>
      </c>
      <c r="I29" s="74" t="str">
        <f>+VLOOKUP(F29,Participants!$A$1:$F$798,5,FALSE)</f>
        <v>Female</v>
      </c>
      <c r="J29" s="74">
        <f>+VLOOKUP(F29,Participants!$A$1:$F$798,3,FALSE)</f>
        <v>6</v>
      </c>
      <c r="K29" s="13" t="str">
        <f>+VLOOKUP(F29,Participants!$A$1:$G$798,7,FALSE)</f>
        <v>JV Girls</v>
      </c>
      <c r="L29" s="160">
        <f t="shared" si="0"/>
        <v>12</v>
      </c>
      <c r="M29" s="74"/>
      <c r="N29" s="13">
        <v>17</v>
      </c>
      <c r="O29" s="13">
        <v>8</v>
      </c>
    </row>
    <row r="30" spans="1:16" ht="14.25" customHeight="1" x14ac:dyDescent="0.25">
      <c r="A30" s="99"/>
      <c r="B30" s="100"/>
      <c r="C30" s="100"/>
      <c r="D30" s="101"/>
      <c r="E30" s="101"/>
      <c r="F30" s="101">
        <v>1078</v>
      </c>
      <c r="G30" s="74" t="str">
        <f>+VLOOKUP(F30,Participants!$A$1:$F$798,2,FALSE)</f>
        <v>Audrey Costigan</v>
      </c>
      <c r="H30" s="74" t="str">
        <f>+VLOOKUP(F30,Participants!$A$1:$F$798,4,FALSE)</f>
        <v>KIL</v>
      </c>
      <c r="I30" s="74" t="str">
        <f>+VLOOKUP(F30,Participants!$A$1:$F$798,5,FALSE)</f>
        <v>Female</v>
      </c>
      <c r="J30" s="74">
        <f>+VLOOKUP(F30,Participants!$A$1:$F$798,3,FALSE)</f>
        <v>6</v>
      </c>
      <c r="K30" s="13" t="str">
        <f>+VLOOKUP(F30,Participants!$A$1:$G$798,7,FALSE)</f>
        <v>JV Girls</v>
      </c>
      <c r="L30" s="160">
        <f t="shared" si="0"/>
        <v>13</v>
      </c>
      <c r="M30" s="74"/>
      <c r="N30" s="13">
        <v>16</v>
      </c>
      <c r="O30" s="13">
        <v>0</v>
      </c>
    </row>
    <row r="31" spans="1:16" ht="14.25" customHeight="1" x14ac:dyDescent="0.25">
      <c r="A31" s="99"/>
      <c r="B31" s="100"/>
      <c r="C31" s="100"/>
      <c r="D31" s="101"/>
      <c r="E31" s="101"/>
      <c r="F31" s="101">
        <v>604</v>
      </c>
      <c r="G31" s="74" t="str">
        <f>+VLOOKUP(F31,Participants!$A$1:$F$798,2,FALSE)</f>
        <v>Katelyn Jacobs</v>
      </c>
      <c r="H31" s="74" t="str">
        <f>+VLOOKUP(F31,Participants!$A$1:$F$798,4,FALSE)</f>
        <v>BFS</v>
      </c>
      <c r="I31" s="74" t="str">
        <f>+VLOOKUP(F31,Participants!$A$1:$F$798,5,FALSE)</f>
        <v>Female</v>
      </c>
      <c r="J31" s="74">
        <f>+VLOOKUP(F31,Participants!$A$1:$F$798,3,FALSE)</f>
        <v>6</v>
      </c>
      <c r="K31" s="13" t="str">
        <f>+VLOOKUP(F31,Participants!$A$1:$G$798,7,FALSE)</f>
        <v>JV GIRLS</v>
      </c>
      <c r="L31" s="160">
        <f t="shared" si="0"/>
        <v>14</v>
      </c>
      <c r="M31" s="74"/>
      <c r="N31" s="13">
        <v>15</v>
      </c>
      <c r="O31" s="13">
        <v>9</v>
      </c>
    </row>
    <row r="32" spans="1:16" ht="18" customHeight="1" x14ac:dyDescent="0.25">
      <c r="A32" s="99"/>
      <c r="B32" s="100"/>
      <c r="C32" s="100"/>
      <c r="D32" s="101"/>
      <c r="E32" s="101"/>
      <c r="F32" s="101">
        <v>1304</v>
      </c>
      <c r="G32" s="74" t="str">
        <f>+VLOOKUP(F32,Participants!$A$1:$F$798,2,FALSE)</f>
        <v>Ellen Adams</v>
      </c>
      <c r="H32" s="74" t="str">
        <f>+VLOOKUP(F32,Participants!$A$1:$F$798,4,FALSE)</f>
        <v>CDT</v>
      </c>
      <c r="I32" s="74" t="str">
        <f>+VLOOKUP(F32,Participants!$A$1:$F$798,5,FALSE)</f>
        <v>Female</v>
      </c>
      <c r="J32" s="74">
        <f>+VLOOKUP(F32,Participants!$A$1:$F$798,3,FALSE)</f>
        <v>6</v>
      </c>
      <c r="K32" s="13" t="str">
        <f>+VLOOKUP(F32,Participants!$A$1:$G$798,7,FALSE)</f>
        <v>JV Girls</v>
      </c>
      <c r="L32" s="160">
        <f t="shared" si="0"/>
        <v>15</v>
      </c>
      <c r="M32" s="74"/>
      <c r="N32" s="13">
        <v>15</v>
      </c>
      <c r="O32" s="13">
        <v>8</v>
      </c>
    </row>
    <row r="33" spans="1:15" ht="14.25" customHeight="1" x14ac:dyDescent="0.25">
      <c r="A33" s="99"/>
      <c r="B33" s="100"/>
      <c r="C33" s="100"/>
      <c r="D33" s="101"/>
      <c r="E33" s="101"/>
      <c r="F33" s="101">
        <v>1303</v>
      </c>
      <c r="G33" s="74" t="str">
        <f>+VLOOKUP(F33,Participants!$A$1:$F$798,2,FALSE)</f>
        <v>Madison Abbett</v>
      </c>
      <c r="H33" s="74" t="str">
        <f>+VLOOKUP(F33,Participants!$A$1:$F$798,4,FALSE)</f>
        <v>CDT</v>
      </c>
      <c r="I33" s="74" t="str">
        <f>+VLOOKUP(F33,Participants!$A$1:$F$798,5,FALSE)</f>
        <v>Female</v>
      </c>
      <c r="J33" s="74">
        <f>+VLOOKUP(F33,Participants!$A$1:$F$798,3,FALSE)</f>
        <v>6</v>
      </c>
      <c r="K33" s="13" t="str">
        <f>+VLOOKUP(F33,Participants!$A$1:$G$798,7,FALSE)</f>
        <v>JV Girls</v>
      </c>
      <c r="L33" s="160">
        <f t="shared" si="0"/>
        <v>16</v>
      </c>
      <c r="M33" s="74"/>
      <c r="N33" s="13">
        <v>15</v>
      </c>
      <c r="O33" s="13">
        <v>5</v>
      </c>
    </row>
    <row r="34" spans="1:15" ht="14.25" customHeight="1" x14ac:dyDescent="0.25">
      <c r="A34" s="99"/>
      <c r="B34" s="100"/>
      <c r="C34" s="100"/>
      <c r="D34" s="101"/>
      <c r="E34" s="101"/>
      <c r="F34" s="101">
        <v>1087</v>
      </c>
      <c r="G34" s="74" t="str">
        <f>+VLOOKUP(F34,Participants!$A$1:$F$798,2,FALSE)</f>
        <v>Quinn Snyder</v>
      </c>
      <c r="H34" s="74" t="str">
        <f>+VLOOKUP(F34,Participants!$A$1:$F$798,4,FALSE)</f>
        <v>KIL</v>
      </c>
      <c r="I34" s="74" t="str">
        <f>+VLOOKUP(F34,Participants!$A$1:$F$798,5,FALSE)</f>
        <v>Female</v>
      </c>
      <c r="J34" s="74">
        <f>+VLOOKUP(F34,Participants!$A$1:$F$798,3,FALSE)</f>
        <v>5</v>
      </c>
      <c r="K34" s="13" t="str">
        <f>+VLOOKUP(F34,Participants!$A$1:$G$798,7,FALSE)</f>
        <v>JV Girls</v>
      </c>
      <c r="L34" s="160">
        <f t="shared" si="0"/>
        <v>17</v>
      </c>
      <c r="M34" s="74"/>
      <c r="N34" s="13">
        <v>15</v>
      </c>
      <c r="O34" s="13">
        <v>5</v>
      </c>
    </row>
    <row r="35" spans="1:15" ht="14.25" customHeight="1" x14ac:dyDescent="0.25">
      <c r="A35" s="99"/>
      <c r="B35" s="100"/>
      <c r="C35" s="100"/>
      <c r="D35" s="101"/>
      <c r="E35" s="101"/>
      <c r="F35" s="101">
        <v>754</v>
      </c>
      <c r="G35" s="74" t="str">
        <f>+VLOOKUP(F35,Participants!$A$1:$F$798,2,FALSE)</f>
        <v>Sara Stickman</v>
      </c>
      <c r="H35" s="74" t="str">
        <f>+VLOOKUP(F35,Participants!$A$1:$F$798,4,FALSE)</f>
        <v>GAA</v>
      </c>
      <c r="I35" s="74" t="str">
        <f>+VLOOKUP(F35,Participants!$A$1:$F$798,5,FALSE)</f>
        <v>Female</v>
      </c>
      <c r="J35" s="74">
        <f>+VLOOKUP(F35,Participants!$A$1:$F$798,3,FALSE)</f>
        <v>5</v>
      </c>
      <c r="K35" s="13" t="str">
        <f>+VLOOKUP(F35,Participants!$A$1:$G$798,7,FALSE)</f>
        <v>JV GIRLS</v>
      </c>
      <c r="L35" s="160">
        <f t="shared" si="0"/>
        <v>18</v>
      </c>
      <c r="M35" s="74"/>
      <c r="N35" s="13">
        <v>14</v>
      </c>
      <c r="O35" s="13">
        <v>9</v>
      </c>
    </row>
    <row r="36" spans="1:15" ht="14.25" customHeight="1" x14ac:dyDescent="0.25">
      <c r="A36" s="99"/>
      <c r="B36" s="100"/>
      <c r="C36" s="100"/>
      <c r="D36" s="101"/>
      <c r="E36" s="101"/>
      <c r="F36" s="101">
        <v>1074</v>
      </c>
      <c r="G36" s="74" t="str">
        <f>+VLOOKUP(F36,Participants!$A$1:$F$798,2,FALSE)</f>
        <v>Morgan Blevins</v>
      </c>
      <c r="H36" s="74" t="str">
        <f>+VLOOKUP(F36,Participants!$A$1:$F$798,4,FALSE)</f>
        <v>KIL</v>
      </c>
      <c r="I36" s="74" t="str">
        <f>+VLOOKUP(F36,Participants!$A$1:$F$798,5,FALSE)</f>
        <v>Female</v>
      </c>
      <c r="J36" s="74">
        <f>+VLOOKUP(F36,Participants!$A$1:$F$798,3,FALSE)</f>
        <v>5</v>
      </c>
      <c r="K36" s="13" t="str">
        <f>+VLOOKUP(F36,Participants!$A$1:$G$798,7,FALSE)</f>
        <v>JV Girls</v>
      </c>
      <c r="L36" s="160">
        <f t="shared" si="0"/>
        <v>19</v>
      </c>
      <c r="M36" s="74"/>
      <c r="N36" s="13">
        <v>12</v>
      </c>
      <c r="O36" s="13">
        <v>11</v>
      </c>
    </row>
    <row r="37" spans="1:15" ht="14.25" customHeight="1" x14ac:dyDescent="0.25">
      <c r="A37" s="99"/>
      <c r="B37" s="100"/>
      <c r="C37" s="100"/>
      <c r="D37" s="101"/>
      <c r="E37" s="101"/>
      <c r="F37" s="101"/>
      <c r="G37" s="74"/>
      <c r="H37" s="74"/>
      <c r="I37" s="74"/>
      <c r="J37" s="74"/>
      <c r="K37" s="13"/>
      <c r="L37" s="102"/>
      <c r="M37" s="74"/>
      <c r="N37" s="13"/>
      <c r="O37" s="13"/>
    </row>
    <row r="38" spans="1:15" ht="14.25" customHeight="1" x14ac:dyDescent="0.25">
      <c r="A38" s="99"/>
      <c r="B38" s="100"/>
      <c r="C38" s="100"/>
      <c r="D38" s="101"/>
      <c r="E38" s="101"/>
      <c r="F38" s="101">
        <v>224</v>
      </c>
      <c r="G38" s="74" t="str">
        <f>+VLOOKUP(F38,Participants!$A$1:$F$798,2,FALSE)</f>
        <v>Chase Porter</v>
      </c>
      <c r="H38" s="74" t="str">
        <f>+VLOOKUP(F38,Participants!$A$1:$F$798,4,FALSE)</f>
        <v>MQA</v>
      </c>
      <c r="I38" s="74" t="str">
        <f>+VLOOKUP(F38,Participants!$A$1:$F$798,5,FALSE)</f>
        <v>Male</v>
      </c>
      <c r="J38" s="74">
        <f>+VLOOKUP(F38,Participants!$A$1:$F$798,3,FALSE)</f>
        <v>8</v>
      </c>
      <c r="K38" s="13" t="str">
        <f>+VLOOKUP(F38,Participants!$A$1:$G$798,7,FALSE)</f>
        <v>VARSITY Boys</v>
      </c>
      <c r="L38" s="160">
        <v>1</v>
      </c>
      <c r="M38" s="74">
        <v>10</v>
      </c>
      <c r="N38" s="13">
        <v>34</v>
      </c>
      <c r="O38" s="13">
        <v>10</v>
      </c>
    </row>
    <row r="39" spans="1:15" ht="14.25" customHeight="1" x14ac:dyDescent="0.25">
      <c r="A39" s="99"/>
      <c r="B39" s="100"/>
      <c r="C39" s="100"/>
      <c r="D39" s="101"/>
      <c r="E39" s="101"/>
      <c r="F39" s="101">
        <v>225</v>
      </c>
      <c r="G39" s="74" t="str">
        <f>+VLOOKUP(F39,Participants!$A$1:$F$798,2,FALSE)</f>
        <v>Brayden Wilhelm</v>
      </c>
      <c r="H39" s="74" t="str">
        <f>+VLOOKUP(F39,Participants!$A$1:$F$798,4,FALSE)</f>
        <v>MQA</v>
      </c>
      <c r="I39" s="74" t="str">
        <f>+VLOOKUP(F39,Participants!$A$1:$F$798,5,FALSE)</f>
        <v>Male</v>
      </c>
      <c r="J39" s="74">
        <f>+VLOOKUP(F39,Participants!$A$1:$F$798,3,FALSE)</f>
        <v>8</v>
      </c>
      <c r="K39" s="13" t="str">
        <f>+VLOOKUP(F39,Participants!$A$1:$G$798,7,FALSE)</f>
        <v>VARSITY Boys</v>
      </c>
      <c r="L39" s="102">
        <f>L38+1</f>
        <v>2</v>
      </c>
      <c r="M39" s="74">
        <v>8</v>
      </c>
      <c r="N39" s="13">
        <v>33</v>
      </c>
      <c r="O39" s="13">
        <v>10</v>
      </c>
    </row>
    <row r="40" spans="1:15" ht="14.25" customHeight="1" x14ac:dyDescent="0.25">
      <c r="A40" s="99"/>
      <c r="B40" s="100"/>
      <c r="C40" s="100"/>
      <c r="D40" s="101"/>
      <c r="E40" s="101"/>
      <c r="F40" s="74">
        <v>1314</v>
      </c>
      <c r="G40" s="74" t="str">
        <f>+VLOOKUP(F40,Participants!$A$1:$F$798,2,FALSE)</f>
        <v>Gunnar Lubawski</v>
      </c>
      <c r="H40" s="74" t="str">
        <f>+VLOOKUP(F40,Participants!$A$1:$F$798,4,FALSE)</f>
        <v>CDT</v>
      </c>
      <c r="I40" s="74" t="str">
        <f>+VLOOKUP(F40,Participants!$A$1:$F$798,5,FALSE)</f>
        <v>Male</v>
      </c>
      <c r="J40" s="74">
        <f>+VLOOKUP(F40,Participants!$A$1:$F$798,3,FALSE)</f>
        <v>8</v>
      </c>
      <c r="K40" s="13" t="str">
        <f>+VLOOKUP(F40,Participants!$A$1:$G$798,7,FALSE)</f>
        <v>VARSITY Boys</v>
      </c>
      <c r="L40" s="102">
        <f t="shared" ref="L40:L64" si="1">L39+1</f>
        <v>3</v>
      </c>
      <c r="M40" s="74">
        <v>6</v>
      </c>
      <c r="N40" s="13">
        <v>31</v>
      </c>
      <c r="O40" s="13">
        <v>9</v>
      </c>
    </row>
    <row r="41" spans="1:15" ht="14.25" customHeight="1" x14ac:dyDescent="0.25">
      <c r="A41" s="99"/>
      <c r="B41" s="100"/>
      <c r="C41" s="100"/>
      <c r="D41" s="101"/>
      <c r="E41" s="101"/>
      <c r="F41" s="101">
        <v>1261</v>
      </c>
      <c r="G41" s="74" t="str">
        <f>+VLOOKUP(F41,Participants!$A$1:$F$798,2,FALSE)</f>
        <v>Eddie Votilla</v>
      </c>
      <c r="H41" s="74" t="str">
        <f>+VLOOKUP(F41,Participants!$A$1:$F$798,4,FALSE)</f>
        <v>SSPP</v>
      </c>
      <c r="I41" s="74" t="str">
        <f>+VLOOKUP(F41,Participants!$A$1:$F$798,5,FALSE)</f>
        <v>Male</v>
      </c>
      <c r="J41" s="74">
        <f>+VLOOKUP(F41,Participants!$A$1:$F$798,3,FALSE)</f>
        <v>8</v>
      </c>
      <c r="K41" s="13" t="str">
        <f>+VLOOKUP(F41,Participants!$A$1:$G$798,7,FALSE)</f>
        <v>VARSITY Boys</v>
      </c>
      <c r="L41" s="102">
        <f t="shared" si="1"/>
        <v>4</v>
      </c>
      <c r="M41" s="74">
        <v>5</v>
      </c>
      <c r="N41" s="13">
        <v>31</v>
      </c>
      <c r="O41" s="13">
        <v>0</v>
      </c>
    </row>
    <row r="42" spans="1:15" ht="14.25" customHeight="1" x14ac:dyDescent="0.25">
      <c r="A42" s="99"/>
      <c r="B42" s="100"/>
      <c r="C42" s="100"/>
      <c r="D42" s="101"/>
      <c r="E42" s="101"/>
      <c r="F42" s="101">
        <v>223</v>
      </c>
      <c r="G42" s="74" t="str">
        <f>+VLOOKUP(F42,Participants!$A$1:$F$798,2,FALSE)</f>
        <v>Everett Nemeth</v>
      </c>
      <c r="H42" s="74" t="str">
        <f>+VLOOKUP(F42,Participants!$A$1:$F$798,4,FALSE)</f>
        <v>MQA</v>
      </c>
      <c r="I42" s="74" t="str">
        <f>+VLOOKUP(F42,Participants!$A$1:$F$798,5,FALSE)</f>
        <v>Male</v>
      </c>
      <c r="J42" s="74">
        <f>+VLOOKUP(F42,Participants!$A$1:$F$798,3,FALSE)</f>
        <v>7</v>
      </c>
      <c r="K42" s="13" t="str">
        <f>+VLOOKUP(F42,Participants!$A$1:$G$798,7,FALSE)</f>
        <v>VARSITY Boys</v>
      </c>
      <c r="L42" s="102">
        <f t="shared" si="1"/>
        <v>5</v>
      </c>
      <c r="M42" s="74">
        <v>4</v>
      </c>
      <c r="N42" s="13">
        <v>30</v>
      </c>
      <c r="O42" s="13">
        <v>9</v>
      </c>
    </row>
    <row r="43" spans="1:15" ht="14.25" customHeight="1" x14ac:dyDescent="0.25">
      <c r="A43" s="99"/>
      <c r="B43" s="100"/>
      <c r="C43" s="100"/>
      <c r="D43" s="101"/>
      <c r="E43" s="101"/>
      <c r="F43" s="101">
        <v>1242</v>
      </c>
      <c r="G43" s="74" t="str">
        <f>+VLOOKUP(F43,Participants!$A$1:$F$798,2,FALSE)</f>
        <v>Vito Bianco</v>
      </c>
      <c r="H43" s="74" t="str">
        <f>+VLOOKUP(F43,Participants!$A$1:$F$798,4,FALSE)</f>
        <v>SSPP</v>
      </c>
      <c r="I43" s="74" t="str">
        <f>+VLOOKUP(F43,Participants!$A$1:$F$798,5,FALSE)</f>
        <v>Male</v>
      </c>
      <c r="J43" s="74">
        <f>+VLOOKUP(F43,Participants!$A$1:$F$798,3,FALSE)</f>
        <v>8</v>
      </c>
      <c r="K43" s="13" t="str">
        <f>+VLOOKUP(F43,Participants!$A$1:$G$798,7,FALSE)</f>
        <v>VARSITY Boys</v>
      </c>
      <c r="L43" s="102">
        <f t="shared" si="1"/>
        <v>6</v>
      </c>
      <c r="M43" s="74">
        <v>3</v>
      </c>
      <c r="N43" s="13">
        <v>30</v>
      </c>
      <c r="O43" s="13">
        <v>4</v>
      </c>
    </row>
    <row r="44" spans="1:15" ht="14.25" customHeight="1" x14ac:dyDescent="0.25">
      <c r="A44" s="99"/>
      <c r="B44" s="100"/>
      <c r="C44" s="100"/>
      <c r="D44" s="101"/>
      <c r="E44" s="101"/>
      <c r="F44" s="101">
        <v>1133</v>
      </c>
      <c r="G44" s="74" t="str">
        <f>+VLOOKUP(F44,Participants!$A$1:$F$798,2,FALSE)</f>
        <v>Quinn O’Hara</v>
      </c>
      <c r="H44" s="74" t="str">
        <f>+VLOOKUP(F44,Participants!$A$1:$F$798,4,FALSE)</f>
        <v>KIL</v>
      </c>
      <c r="I44" s="74" t="str">
        <f>+VLOOKUP(F44,Participants!$A$1:$F$798,5,FALSE)</f>
        <v>Male</v>
      </c>
      <c r="J44" s="74">
        <f>+VLOOKUP(F44,Participants!$A$1:$F$798,3,FALSE)</f>
        <v>8</v>
      </c>
      <c r="K44" s="13" t="str">
        <f>+VLOOKUP(F44,Participants!$A$1:$G$798,7,FALSE)</f>
        <v>VARSITY Boys</v>
      </c>
      <c r="L44" s="102">
        <f t="shared" si="1"/>
        <v>7</v>
      </c>
      <c r="M44" s="74">
        <v>2</v>
      </c>
      <c r="N44" s="13">
        <v>28</v>
      </c>
      <c r="O44" s="13">
        <v>11</v>
      </c>
    </row>
    <row r="45" spans="1:15" ht="14.25" customHeight="1" x14ac:dyDescent="0.25">
      <c r="A45" s="99"/>
      <c r="B45" s="100"/>
      <c r="C45" s="100"/>
      <c r="D45" s="101"/>
      <c r="E45" s="101"/>
      <c r="F45" s="101">
        <v>1240</v>
      </c>
      <c r="G45" s="74" t="str">
        <f>+VLOOKUP(F45,Participants!$A$1:$F$798,2,FALSE)</f>
        <v>Nico Berarducci</v>
      </c>
      <c r="H45" s="74" t="str">
        <f>+VLOOKUP(F45,Participants!$A$1:$F$798,4,FALSE)</f>
        <v>SSPP</v>
      </c>
      <c r="I45" s="74" t="str">
        <f>+VLOOKUP(F45,Participants!$A$1:$F$798,5,FALSE)</f>
        <v>Male</v>
      </c>
      <c r="J45" s="74">
        <f>+VLOOKUP(F45,Participants!$A$1:$F$798,3,FALSE)</f>
        <v>8</v>
      </c>
      <c r="K45" s="13" t="str">
        <f>+VLOOKUP(F45,Participants!$A$1:$G$798,7,FALSE)</f>
        <v>VARSITY Boys</v>
      </c>
      <c r="L45" s="102">
        <f t="shared" si="1"/>
        <v>8</v>
      </c>
      <c r="M45" s="74">
        <v>1</v>
      </c>
      <c r="N45" s="13">
        <v>28</v>
      </c>
      <c r="O45" s="13">
        <v>10</v>
      </c>
    </row>
    <row r="46" spans="1:15" ht="14.25" customHeight="1" x14ac:dyDescent="0.25">
      <c r="A46" s="99"/>
      <c r="B46" s="100"/>
      <c r="C46" s="100"/>
      <c r="D46" s="101"/>
      <c r="E46" s="101"/>
      <c r="F46" s="101">
        <v>1315</v>
      </c>
      <c r="G46" s="74" t="str">
        <f>+VLOOKUP(F46,Participants!$A$1:$F$798,2,FALSE)</f>
        <v>Neilan McAllister</v>
      </c>
      <c r="H46" s="74" t="str">
        <f>+VLOOKUP(F46,Participants!$A$1:$F$798,4,FALSE)</f>
        <v>CDT</v>
      </c>
      <c r="I46" s="74" t="str">
        <f>+VLOOKUP(F46,Participants!$A$1:$F$798,5,FALSE)</f>
        <v>Male</v>
      </c>
      <c r="J46" s="74">
        <f>+VLOOKUP(F46,Participants!$A$1:$F$798,3,FALSE)</f>
        <v>8</v>
      </c>
      <c r="K46" s="13" t="str">
        <f>+VLOOKUP(F46,Participants!$A$1:$G$798,7,FALSE)</f>
        <v>VARSITY Boys</v>
      </c>
      <c r="L46" s="102">
        <f t="shared" si="1"/>
        <v>9</v>
      </c>
      <c r="M46" s="74"/>
      <c r="N46" s="13">
        <v>26</v>
      </c>
      <c r="O46" s="13">
        <v>10</v>
      </c>
    </row>
    <row r="47" spans="1:15" ht="14.25" customHeight="1" x14ac:dyDescent="0.25">
      <c r="A47" s="99"/>
      <c r="B47" s="100"/>
      <c r="C47" s="100"/>
      <c r="D47" s="101"/>
      <c r="E47" s="101"/>
      <c r="F47" s="74">
        <v>1312</v>
      </c>
      <c r="G47" s="74" t="str">
        <f>+VLOOKUP(F47,Participants!$A$1:$F$798,2,FALSE)</f>
        <v>Paul Hoffman</v>
      </c>
      <c r="H47" s="74" t="str">
        <f>+VLOOKUP(F47,Participants!$A$1:$F$798,4,FALSE)</f>
        <v>CDT</v>
      </c>
      <c r="I47" s="74" t="str">
        <f>+VLOOKUP(F47,Participants!$A$1:$F$798,5,FALSE)</f>
        <v>Male</v>
      </c>
      <c r="J47" s="74">
        <f>+VLOOKUP(F47,Participants!$A$1:$F$798,3,FALSE)</f>
        <v>8</v>
      </c>
      <c r="K47" s="13" t="str">
        <f>+VLOOKUP(F47,Participants!$A$1:$G$798,7,FALSE)</f>
        <v>VARSITY Boys</v>
      </c>
      <c r="L47" s="102">
        <f t="shared" si="1"/>
        <v>10</v>
      </c>
      <c r="M47" s="74"/>
      <c r="N47" s="13">
        <v>26</v>
      </c>
      <c r="O47" s="13">
        <v>4</v>
      </c>
    </row>
    <row r="48" spans="1:15" ht="14.25" customHeight="1" x14ac:dyDescent="0.25">
      <c r="A48" s="99"/>
      <c r="B48" s="100"/>
      <c r="C48" s="100"/>
      <c r="D48" s="101"/>
      <c r="E48" s="101"/>
      <c r="F48" s="101">
        <v>985</v>
      </c>
      <c r="G48" s="74" t="str">
        <f>+VLOOKUP(F48,Participants!$A$1:$F$798,2,FALSE)</f>
        <v>Ethan Engel</v>
      </c>
      <c r="H48" s="74" t="str">
        <f>+VLOOKUP(F48,Participants!$A$1:$F$798,4,FALSE)</f>
        <v>SJS</v>
      </c>
      <c r="I48" s="74" t="str">
        <f>+VLOOKUP(F48,Participants!$A$1:$F$798,5,FALSE)</f>
        <v>Male</v>
      </c>
      <c r="J48" s="74">
        <f>+VLOOKUP(F48,Participants!$A$1:$F$798,3,FALSE)</f>
        <v>8</v>
      </c>
      <c r="K48" s="13" t="str">
        <f>+VLOOKUP(F48,Participants!$A$1:$G$798,7,FALSE)</f>
        <v>VARSITY Boys</v>
      </c>
      <c r="L48" s="102">
        <f t="shared" si="1"/>
        <v>11</v>
      </c>
      <c r="M48" s="74"/>
      <c r="N48" s="13">
        <v>26</v>
      </c>
      <c r="O48" s="13">
        <v>4</v>
      </c>
    </row>
    <row r="49" spans="1:15" ht="14.25" customHeight="1" x14ac:dyDescent="0.25">
      <c r="A49" s="99"/>
      <c r="B49" s="100"/>
      <c r="C49" s="100"/>
      <c r="D49" s="101"/>
      <c r="E49" s="101"/>
      <c r="F49" s="101">
        <v>1033</v>
      </c>
      <c r="G49" s="74" t="str">
        <f>+VLOOKUP(F49,Participants!$A$1:$F$798,2,FALSE)</f>
        <v>Anthony Spagnolo</v>
      </c>
      <c r="H49" s="74" t="str">
        <f>+VLOOKUP(F49,Participants!$A$1:$F$798,4,FALSE)</f>
        <v>HCA</v>
      </c>
      <c r="I49" s="74" t="str">
        <f>+VLOOKUP(F49,Participants!$A$1:$F$798,5,FALSE)</f>
        <v>Male</v>
      </c>
      <c r="J49" s="74">
        <f>+VLOOKUP(F49,Participants!$A$1:$F$798,3,FALSE)</f>
        <v>8</v>
      </c>
      <c r="K49" s="13" t="str">
        <f>+VLOOKUP(F49,Participants!$A$1:$G$798,7,FALSE)</f>
        <v>VARSITY Boys</v>
      </c>
      <c r="L49" s="102">
        <f t="shared" si="1"/>
        <v>12</v>
      </c>
      <c r="M49" s="74"/>
      <c r="N49" s="13">
        <v>25</v>
      </c>
      <c r="O49" s="13">
        <v>5</v>
      </c>
    </row>
    <row r="50" spans="1:15" ht="14.25" customHeight="1" x14ac:dyDescent="0.25">
      <c r="A50" s="99"/>
      <c r="B50" s="100"/>
      <c r="C50" s="100"/>
      <c r="D50" s="101"/>
      <c r="E50" s="101"/>
      <c r="F50" s="101">
        <v>1318</v>
      </c>
      <c r="G50" s="74" t="str">
        <f>+VLOOKUP(F50,Participants!$A$1:$F$798,2,FALSE)</f>
        <v>Vinnie Zampogna</v>
      </c>
      <c r="H50" s="74" t="str">
        <f>+VLOOKUP(F50,Participants!$A$1:$F$798,4,FALSE)</f>
        <v>CDT</v>
      </c>
      <c r="I50" s="74" t="str">
        <f>+VLOOKUP(F50,Participants!$A$1:$F$798,5,FALSE)</f>
        <v>Male</v>
      </c>
      <c r="J50" s="74">
        <f>+VLOOKUP(F50,Participants!$A$1:$F$798,3,FALSE)</f>
        <v>8</v>
      </c>
      <c r="K50" s="13" t="str">
        <f>+VLOOKUP(F50,Participants!$A$1:$G$798,7,FALSE)</f>
        <v>VARSITY Boys</v>
      </c>
      <c r="L50" s="102">
        <f>L48+1</f>
        <v>12</v>
      </c>
      <c r="M50" s="74"/>
      <c r="N50" s="13">
        <v>25</v>
      </c>
      <c r="O50" s="13">
        <v>2</v>
      </c>
    </row>
    <row r="51" spans="1:15" ht="14.25" customHeight="1" x14ac:dyDescent="0.25">
      <c r="A51" s="99"/>
      <c r="B51" s="100"/>
      <c r="C51" s="100"/>
      <c r="D51" s="101"/>
      <c r="E51" s="101"/>
      <c r="F51" s="101">
        <v>663</v>
      </c>
      <c r="G51" s="74" t="str">
        <f>+VLOOKUP(F51,Participants!$A$1:$F$798,2,FALSE)</f>
        <v>Isaiah Thomas</v>
      </c>
      <c r="H51" s="74" t="str">
        <f>+VLOOKUP(F51,Participants!$A$1:$F$798,4,FALSE)</f>
        <v>BFS</v>
      </c>
      <c r="I51" s="74" t="str">
        <f>+VLOOKUP(F51,Participants!$A$1:$F$798,5,FALSE)</f>
        <v>Male</v>
      </c>
      <c r="J51" s="74">
        <f>+VLOOKUP(F51,Participants!$A$1:$F$798,3,FALSE)</f>
        <v>7</v>
      </c>
      <c r="K51" s="13" t="str">
        <f>+VLOOKUP(F51,Participants!$A$1:$G$798,7,FALSE)</f>
        <v>VARSITY Boys</v>
      </c>
      <c r="L51" s="102">
        <f t="shared" si="1"/>
        <v>13</v>
      </c>
      <c r="M51" s="74"/>
      <c r="N51" s="13">
        <v>23</v>
      </c>
      <c r="O51" s="13">
        <v>8</v>
      </c>
    </row>
    <row r="52" spans="1:15" ht="14.25" customHeight="1" x14ac:dyDescent="0.25">
      <c r="A52" s="99"/>
      <c r="B52" s="100"/>
      <c r="C52" s="100"/>
      <c r="D52" s="101"/>
      <c r="E52" s="101"/>
      <c r="F52" s="101">
        <v>818</v>
      </c>
      <c r="G52" s="74" t="str">
        <f>+VLOOKUP(F52,Participants!$A$1:$F$798,2,FALSE)</f>
        <v>Colin Miller</v>
      </c>
      <c r="H52" s="74" t="str">
        <f>+VLOOKUP(F52,Participants!$A$1:$F$798,4,FALSE)</f>
        <v>BTA</v>
      </c>
      <c r="I52" s="74" t="str">
        <f>+VLOOKUP(F52,Participants!$A$1:$F$798,5,FALSE)</f>
        <v>Male</v>
      </c>
      <c r="J52" s="74">
        <f>+VLOOKUP(F52,Participants!$A$1:$F$798,3,FALSE)</f>
        <v>7</v>
      </c>
      <c r="K52" s="13" t="str">
        <f>+VLOOKUP(F52,Participants!$A$1:$G$798,7,FALSE)</f>
        <v>VARSITY Boys</v>
      </c>
      <c r="L52" s="102">
        <f t="shared" si="1"/>
        <v>14</v>
      </c>
      <c r="M52" s="74"/>
      <c r="N52" s="13">
        <v>23</v>
      </c>
      <c r="O52" s="13">
        <v>5</v>
      </c>
    </row>
    <row r="53" spans="1:15" ht="14.25" customHeight="1" x14ac:dyDescent="0.25">
      <c r="A53" s="99"/>
      <c r="B53" s="100"/>
      <c r="C53" s="100"/>
      <c r="D53" s="101"/>
      <c r="E53" s="101"/>
      <c r="F53" s="101">
        <v>1123</v>
      </c>
      <c r="G53" s="74" t="str">
        <f>+VLOOKUP(F53,Participants!$A$1:$F$798,2,FALSE)</f>
        <v>Jacob Acocks-Mejia</v>
      </c>
      <c r="H53" s="74" t="str">
        <f>+VLOOKUP(F53,Participants!$A$1:$F$798,4,FALSE)</f>
        <v>KIL</v>
      </c>
      <c r="I53" s="74" t="str">
        <f>+VLOOKUP(F53,Participants!$A$1:$F$798,5,FALSE)</f>
        <v>Male</v>
      </c>
      <c r="J53" s="74">
        <f>+VLOOKUP(F53,Participants!$A$1:$F$798,3,FALSE)</f>
        <v>8</v>
      </c>
      <c r="K53" s="13" t="str">
        <f>+VLOOKUP(F53,Participants!$A$1:$G$798,7,FALSE)</f>
        <v>VARSITY Boys</v>
      </c>
      <c r="L53" s="102">
        <f t="shared" si="1"/>
        <v>15</v>
      </c>
      <c r="M53" s="74"/>
      <c r="N53" s="13">
        <v>23</v>
      </c>
      <c r="O53" s="13">
        <v>2</v>
      </c>
    </row>
    <row r="54" spans="1:15" ht="14.25" customHeight="1" x14ac:dyDescent="0.25">
      <c r="A54" s="99"/>
      <c r="B54" s="100"/>
      <c r="C54" s="100"/>
      <c r="D54" s="101"/>
      <c r="E54" s="101"/>
      <c r="F54" s="74">
        <v>1316</v>
      </c>
      <c r="G54" s="74" t="str">
        <f>+VLOOKUP(F54,Participants!$A$1:$F$798,2,FALSE)</f>
        <v>Jacob Weaver</v>
      </c>
      <c r="H54" s="74" t="str">
        <f>+VLOOKUP(F54,Participants!$A$1:$F$798,4,FALSE)</f>
        <v>CDT</v>
      </c>
      <c r="I54" s="74" t="str">
        <f>+VLOOKUP(F54,Participants!$A$1:$F$798,5,FALSE)</f>
        <v>Male</v>
      </c>
      <c r="J54" s="74">
        <f>+VLOOKUP(F54,Participants!$A$1:$F$798,3,FALSE)</f>
        <v>8</v>
      </c>
      <c r="K54" s="13" t="str">
        <f>+VLOOKUP(F54,Participants!$A$1:$G$798,7,FALSE)</f>
        <v>VARSITY Boys</v>
      </c>
      <c r="L54" s="102">
        <f t="shared" si="1"/>
        <v>16</v>
      </c>
      <c r="M54" s="74"/>
      <c r="N54" s="13">
        <v>23</v>
      </c>
      <c r="O54" s="13">
        <v>0</v>
      </c>
    </row>
    <row r="55" spans="1:15" ht="14.25" customHeight="1" x14ac:dyDescent="0.25">
      <c r="A55" s="99"/>
      <c r="B55" s="100"/>
      <c r="C55" s="100"/>
      <c r="D55" s="101"/>
      <c r="E55" s="101"/>
      <c r="F55" s="74">
        <v>1311</v>
      </c>
      <c r="G55" s="74" t="str">
        <f>+VLOOKUP(F55,Participants!$A$1:$F$798,2,FALSE)</f>
        <v>John Cooper</v>
      </c>
      <c r="H55" s="74" t="str">
        <f>+VLOOKUP(F55,Participants!$A$1:$F$798,4,FALSE)</f>
        <v>CDT</v>
      </c>
      <c r="I55" s="74" t="str">
        <f>+VLOOKUP(F55,Participants!$A$1:$F$798,5,FALSE)</f>
        <v>Male</v>
      </c>
      <c r="J55" s="74">
        <f>+VLOOKUP(F55,Participants!$A$1:$F$798,3,FALSE)</f>
        <v>8</v>
      </c>
      <c r="K55" s="13" t="str">
        <f>+VLOOKUP(F55,Participants!$A$1:$G$798,7,FALSE)</f>
        <v>VARSITY Boys</v>
      </c>
      <c r="L55" s="102">
        <f t="shared" si="1"/>
        <v>17</v>
      </c>
      <c r="M55" s="74"/>
      <c r="N55" s="13">
        <v>22</v>
      </c>
      <c r="O55" s="13">
        <v>8</v>
      </c>
    </row>
    <row r="56" spans="1:15" ht="14.25" customHeight="1" x14ac:dyDescent="0.25">
      <c r="A56" s="99"/>
      <c r="B56" s="100"/>
      <c r="C56" s="100"/>
      <c r="D56" s="101"/>
      <c r="E56" s="101"/>
      <c r="F56" s="101">
        <v>665</v>
      </c>
      <c r="G56" s="74" t="str">
        <f>+VLOOKUP(F56,Participants!$A$1:$F$798,2,FALSE)</f>
        <v>Jack Davison</v>
      </c>
      <c r="H56" s="74" t="str">
        <f>+VLOOKUP(F56,Participants!$A$1:$F$798,4,FALSE)</f>
        <v>BFS</v>
      </c>
      <c r="I56" s="74" t="str">
        <f>+VLOOKUP(F56,Participants!$A$1:$F$798,5,FALSE)</f>
        <v>Male</v>
      </c>
      <c r="J56" s="74">
        <f>+VLOOKUP(F56,Participants!$A$1:$F$798,3,FALSE)</f>
        <v>8</v>
      </c>
      <c r="K56" s="13" t="str">
        <f>+VLOOKUP(F56,Participants!$A$1:$G$798,7,FALSE)</f>
        <v>VARSITY Boys</v>
      </c>
      <c r="L56" s="102">
        <f t="shared" si="1"/>
        <v>18</v>
      </c>
      <c r="M56" s="74"/>
      <c r="N56" s="13">
        <v>22</v>
      </c>
      <c r="O56" s="13">
        <v>2</v>
      </c>
    </row>
    <row r="57" spans="1:15" ht="14.25" customHeight="1" x14ac:dyDescent="0.25">
      <c r="A57" s="99"/>
      <c r="B57" s="100"/>
      <c r="C57" s="100"/>
      <c r="D57" s="101"/>
      <c r="E57" s="101"/>
      <c r="F57" s="101">
        <v>979</v>
      </c>
      <c r="G57" s="74" t="str">
        <f>+VLOOKUP(F57,Participants!$A$1:$F$798,2,FALSE)</f>
        <v>Declan McCullough</v>
      </c>
      <c r="H57" s="74" t="str">
        <f>+VLOOKUP(F57,Participants!$A$1:$F$798,4,FALSE)</f>
        <v>SJS</v>
      </c>
      <c r="I57" s="74" t="str">
        <f>+VLOOKUP(F57,Participants!$A$1:$F$798,5,FALSE)</f>
        <v>Male</v>
      </c>
      <c r="J57" s="74">
        <f>+VLOOKUP(F57,Participants!$A$1:$F$798,3,FALSE)</f>
        <v>7</v>
      </c>
      <c r="K57" s="13" t="str">
        <f>+VLOOKUP(F57,Participants!$A$1:$G$798,7,FALSE)</f>
        <v>VARSITY Boys</v>
      </c>
      <c r="L57" s="102">
        <f t="shared" si="1"/>
        <v>19</v>
      </c>
      <c r="M57" s="74"/>
      <c r="N57" s="13">
        <v>21</v>
      </c>
      <c r="O57" s="13">
        <v>3</v>
      </c>
    </row>
    <row r="58" spans="1:15" ht="14.25" customHeight="1" x14ac:dyDescent="0.25">
      <c r="A58" s="99"/>
      <c r="B58" s="100"/>
      <c r="C58" s="100"/>
      <c r="D58" s="101"/>
      <c r="E58" s="101"/>
      <c r="F58" s="101">
        <v>1357</v>
      </c>
      <c r="G58" s="74" t="str">
        <f>+VLOOKUP(F58,Participants!$A$1:$F$798,2,FALSE)</f>
        <v>Jack Leyenaar</v>
      </c>
      <c r="H58" s="74" t="str">
        <f>+VLOOKUP(F58,Participants!$A$1:$F$798,4,FALSE)</f>
        <v>AAC</v>
      </c>
      <c r="I58" s="74" t="str">
        <f>+VLOOKUP(F58,Participants!$A$1:$F$798,5,FALSE)</f>
        <v>Male</v>
      </c>
      <c r="J58" s="74">
        <f>+VLOOKUP(F58,Participants!$A$1:$F$798,3,FALSE)</f>
        <v>7</v>
      </c>
      <c r="K58" s="13" t="str">
        <f>+VLOOKUP(F58,Participants!$A$1:$G$798,7,FALSE)</f>
        <v>VARSITY Boys</v>
      </c>
      <c r="L58" s="102">
        <f t="shared" si="1"/>
        <v>20</v>
      </c>
      <c r="M58" s="74"/>
      <c r="N58" s="13">
        <v>20</v>
      </c>
      <c r="O58" s="13">
        <v>3</v>
      </c>
    </row>
    <row r="59" spans="1:15" ht="14.25" customHeight="1" x14ac:dyDescent="0.25">
      <c r="A59" s="99"/>
      <c r="B59" s="100"/>
      <c r="C59" s="100"/>
      <c r="D59" s="101"/>
      <c r="E59" s="101"/>
      <c r="F59" s="101">
        <v>1030</v>
      </c>
      <c r="G59" s="74" t="str">
        <f>+VLOOKUP(F59,Participants!$A$1:$F$798,2,FALSE)</f>
        <v>Roman Spagnolo</v>
      </c>
      <c r="H59" s="74" t="str">
        <f>+VLOOKUP(F59,Participants!$A$1:$F$798,4,FALSE)</f>
        <v>HCA</v>
      </c>
      <c r="I59" s="74" t="str">
        <f>+VLOOKUP(F59,Participants!$A$1:$F$798,5,FALSE)</f>
        <v>Male</v>
      </c>
      <c r="J59" s="74">
        <f>+VLOOKUP(F59,Participants!$A$1:$F$798,3,FALSE)</f>
        <v>7</v>
      </c>
      <c r="K59" s="13" t="str">
        <f>+VLOOKUP(F59,Participants!$A$1:$G$798,7,FALSE)</f>
        <v>VARSITY Boys</v>
      </c>
      <c r="L59" s="102">
        <f t="shared" si="1"/>
        <v>21</v>
      </c>
      <c r="M59" s="74"/>
      <c r="N59" s="13">
        <v>20</v>
      </c>
      <c r="O59" s="13">
        <v>2</v>
      </c>
    </row>
    <row r="60" spans="1:15" ht="14.25" customHeight="1" x14ac:dyDescent="0.25">
      <c r="A60" s="99"/>
      <c r="B60" s="100"/>
      <c r="C60" s="100"/>
      <c r="D60" s="101"/>
      <c r="E60" s="101"/>
      <c r="F60" s="101">
        <v>1570</v>
      </c>
      <c r="G60" s="74" t="str">
        <f>+VLOOKUP(F60,Participants!$A$1:$F$798,2,FALSE)</f>
        <v>Derek Ricciardella</v>
      </c>
      <c r="H60" s="74" t="str">
        <f>+VLOOKUP(F60,Participants!$A$1:$F$798,4,FALSE)</f>
        <v>BCS</v>
      </c>
      <c r="I60" s="74" t="str">
        <f>+VLOOKUP(F60,Participants!$A$1:$F$798,5,FALSE)</f>
        <v>Male</v>
      </c>
      <c r="J60" s="74">
        <f>+VLOOKUP(F60,Participants!$A$1:$F$798,3,FALSE)</f>
        <v>7</v>
      </c>
      <c r="K60" s="13" t="str">
        <f>+VLOOKUP(F60,Participants!$A$1:$G$798,7,FALSE)</f>
        <v>Varsity Boys</v>
      </c>
      <c r="L60" s="102">
        <f t="shared" si="1"/>
        <v>22</v>
      </c>
      <c r="M60" s="74"/>
      <c r="N60" s="13">
        <v>19</v>
      </c>
      <c r="O60" s="13">
        <v>9</v>
      </c>
    </row>
    <row r="61" spans="1:15" ht="14.25" customHeight="1" x14ac:dyDescent="0.25">
      <c r="A61" s="99"/>
      <c r="B61" s="100"/>
      <c r="C61" s="100"/>
      <c r="D61" s="101"/>
      <c r="E61" s="101"/>
      <c r="F61" s="101"/>
      <c r="G61" s="74"/>
      <c r="H61" s="74"/>
      <c r="I61" s="74"/>
      <c r="J61" s="74"/>
      <c r="K61" s="13"/>
      <c r="L61" s="102"/>
      <c r="M61" s="74"/>
      <c r="N61" s="13"/>
      <c r="O61" s="13"/>
    </row>
    <row r="62" spans="1:15" ht="14.25" customHeight="1" x14ac:dyDescent="0.25">
      <c r="A62" s="99"/>
      <c r="B62" s="100"/>
      <c r="C62" s="100"/>
      <c r="D62" s="101"/>
      <c r="E62" s="101"/>
      <c r="F62" s="101">
        <v>821</v>
      </c>
      <c r="G62" s="74" t="str">
        <f>+VLOOKUP(F62,Participants!$A$1:$F$798,2,FALSE)</f>
        <v>Adam Forest</v>
      </c>
      <c r="H62" s="74" t="str">
        <f>+VLOOKUP(F62,Participants!$A$1:$F$798,4,FALSE)</f>
        <v>BTA</v>
      </c>
      <c r="I62" s="74" t="str">
        <f>+VLOOKUP(F62,Participants!$A$1:$F$798,5,FALSE)</f>
        <v>Male</v>
      </c>
      <c r="J62" s="74">
        <f>+VLOOKUP(F62,Participants!$A$1:$F$798,3,FALSE)</f>
        <v>7</v>
      </c>
      <c r="K62" s="13" t="str">
        <f>+VLOOKUP(F62,Participants!$A$1:$G$798,7,FALSE)</f>
        <v>VARSITY Boys</v>
      </c>
      <c r="L62" s="102">
        <f>L60+1</f>
        <v>23</v>
      </c>
      <c r="M62" s="74"/>
      <c r="N62" s="13">
        <v>17</v>
      </c>
      <c r="O62" s="13">
        <v>3</v>
      </c>
    </row>
    <row r="63" spans="1:15" ht="14.25" customHeight="1" x14ac:dyDescent="0.25">
      <c r="A63" s="99"/>
      <c r="B63" s="100"/>
      <c r="C63" s="100"/>
      <c r="D63" s="101"/>
      <c r="E63" s="101"/>
      <c r="F63" s="101">
        <v>222</v>
      </c>
      <c r="G63" s="74" t="str">
        <f>+VLOOKUP(F63,Participants!$A$1:$F$798,2,FALSE)</f>
        <v>Max Townsend</v>
      </c>
      <c r="H63" s="74" t="str">
        <f>+VLOOKUP(F63,Participants!$A$1:$F$798,4,FALSE)</f>
        <v>MQA</v>
      </c>
      <c r="I63" s="74" t="str">
        <f>+VLOOKUP(F63,Participants!$A$1:$F$798,5,FALSE)</f>
        <v>Male</v>
      </c>
      <c r="J63" s="74">
        <f>+VLOOKUP(F63,Participants!$A$1:$F$798,3,FALSE)</f>
        <v>7</v>
      </c>
      <c r="K63" s="13" t="str">
        <f>+VLOOKUP(F63,Participants!$A$1:$G$798,7,FALSE)</f>
        <v>VARSITY Boys</v>
      </c>
      <c r="L63" s="102">
        <f t="shared" si="1"/>
        <v>24</v>
      </c>
      <c r="M63" s="74"/>
      <c r="N63" s="13">
        <v>14</v>
      </c>
      <c r="O63" s="13">
        <v>1</v>
      </c>
    </row>
    <row r="64" spans="1:15" ht="14.25" customHeight="1" x14ac:dyDescent="0.25">
      <c r="A64" s="99"/>
      <c r="B64" s="100"/>
      <c r="C64" s="100"/>
      <c r="D64" s="101"/>
      <c r="E64" s="101"/>
      <c r="F64" s="101">
        <v>729</v>
      </c>
      <c r="G64" s="74" t="str">
        <f>+VLOOKUP(F64,Participants!$A$1:$F$798,2,FALSE)</f>
        <v>Daniel Talerico</v>
      </c>
      <c r="H64" s="74" t="str">
        <f>+VLOOKUP(F64,Participants!$A$1:$F$798,4,FALSE)</f>
        <v>GAA</v>
      </c>
      <c r="I64" s="74" t="str">
        <f>+VLOOKUP(F64,Participants!$A$1:$F$798,5,FALSE)</f>
        <v>Male</v>
      </c>
      <c r="J64" s="74">
        <f>+VLOOKUP(F64,Participants!$A$1:$F$798,3,FALSE)</f>
        <v>7</v>
      </c>
      <c r="K64" s="13" t="str">
        <f>+VLOOKUP(F64,Participants!$A$1:$G$798,7,FALSE)</f>
        <v>VARSITY Boys</v>
      </c>
      <c r="L64" s="102">
        <f t="shared" si="1"/>
        <v>25</v>
      </c>
      <c r="M64" s="74"/>
      <c r="N64" s="13">
        <v>13</v>
      </c>
      <c r="O64" s="13">
        <v>10</v>
      </c>
    </row>
    <row r="65" spans="1:15" ht="14.25" customHeight="1" x14ac:dyDescent="0.25">
      <c r="A65" s="99"/>
      <c r="B65" s="100"/>
      <c r="C65" s="100"/>
      <c r="D65" s="101"/>
      <c r="E65" s="101"/>
      <c r="F65" s="101">
        <v>1029</v>
      </c>
      <c r="G65" s="74" t="str">
        <f>+VLOOKUP(F65,Participants!$A$1:$F$798,2,FALSE)</f>
        <v>Joseph Meissner</v>
      </c>
      <c r="H65" s="74" t="str">
        <f>+VLOOKUP(F65,Participants!$A$1:$F$798,4,FALSE)</f>
        <v>HCA</v>
      </c>
      <c r="I65" s="74" t="str">
        <f>+VLOOKUP(F65,Participants!$A$1:$F$798,5,FALSE)</f>
        <v>Male</v>
      </c>
      <c r="J65" s="74">
        <f>+VLOOKUP(F65,Participants!$A$1:$F$798,3,FALSE)</f>
        <v>7</v>
      </c>
      <c r="K65" s="13" t="str">
        <f>+VLOOKUP(F65,Participants!$A$1:$G$798,7,FALSE)</f>
        <v>VARSITY Boys</v>
      </c>
      <c r="L65" s="160">
        <f>L79+1</f>
        <v>15</v>
      </c>
      <c r="M65" s="74"/>
      <c r="N65" s="13">
        <v>18</v>
      </c>
      <c r="O65" s="13">
        <v>6</v>
      </c>
    </row>
    <row r="66" spans="1:15" ht="14.25" customHeight="1" x14ac:dyDescent="0.25">
      <c r="A66" s="99"/>
      <c r="B66" s="100"/>
      <c r="C66" s="100"/>
      <c r="D66" s="101"/>
      <c r="E66" s="101"/>
      <c r="F66" s="101">
        <v>1114</v>
      </c>
      <c r="G66" s="74" t="str">
        <f>+VLOOKUP(F66,Participants!$A$1:$F$798,2,FALSE)</f>
        <v>Payton McElravy</v>
      </c>
      <c r="H66" s="74" t="str">
        <f>+VLOOKUP(F66,Participants!$A$1:$F$798,4,FALSE)</f>
        <v>KIL</v>
      </c>
      <c r="I66" s="74" t="str">
        <f>+VLOOKUP(F66,Participants!$A$1:$F$798,5,FALSE)</f>
        <v>Female</v>
      </c>
      <c r="J66" s="74">
        <f>+VLOOKUP(F66,Participants!$A$1:$F$798,3,FALSE)</f>
        <v>7</v>
      </c>
      <c r="K66" s="13" t="str">
        <f>+VLOOKUP(F66,Participants!$A$1:$G$798,7,FALSE)</f>
        <v>Varsity Girls</v>
      </c>
      <c r="L66" s="102">
        <v>1</v>
      </c>
      <c r="M66" s="74">
        <v>10</v>
      </c>
      <c r="N66" s="13">
        <v>27</v>
      </c>
      <c r="O66" s="13">
        <v>1</v>
      </c>
    </row>
    <row r="67" spans="1:15" ht="14.25" customHeight="1" x14ac:dyDescent="0.25">
      <c r="A67" s="99"/>
      <c r="B67" s="100"/>
      <c r="C67" s="100"/>
      <c r="D67" s="101"/>
      <c r="E67" s="101"/>
      <c r="F67" s="101">
        <v>981</v>
      </c>
      <c r="G67" s="74" t="str">
        <f>+VLOOKUP(F67,Participants!$A$1:$F$798,2,FALSE)</f>
        <v>Emery Feczko</v>
      </c>
      <c r="H67" s="74" t="str">
        <f>+VLOOKUP(F67,Participants!$A$1:$F$798,4,FALSE)</f>
        <v>SJS</v>
      </c>
      <c r="I67" s="74" t="str">
        <f>+VLOOKUP(F67,Participants!$A$1:$F$798,5,FALSE)</f>
        <v>Female</v>
      </c>
      <c r="J67" s="74">
        <f>+VLOOKUP(F67,Participants!$A$1:$F$798,3,FALSE)</f>
        <v>8</v>
      </c>
      <c r="K67" s="13" t="str">
        <f>+VLOOKUP(F67,Participants!$A$1:$G$798,7,FALSE)</f>
        <v>Varsity Girls</v>
      </c>
      <c r="L67" s="160">
        <f>L66+1</f>
        <v>2</v>
      </c>
      <c r="M67" s="74">
        <v>8</v>
      </c>
      <c r="N67" s="13">
        <v>25</v>
      </c>
      <c r="O67" s="13">
        <v>7</v>
      </c>
    </row>
    <row r="68" spans="1:15" ht="14.25" customHeight="1" x14ac:dyDescent="0.25">
      <c r="A68" s="99"/>
      <c r="B68" s="100"/>
      <c r="C68" s="100"/>
      <c r="D68" s="101"/>
      <c r="E68" s="101"/>
      <c r="F68" s="101">
        <v>779</v>
      </c>
      <c r="G68" s="74" t="str">
        <f>+VLOOKUP(F68,Participants!$A$1:$F$798,2,FALSE)</f>
        <v>Mayra Nee</v>
      </c>
      <c r="H68" s="74" t="str">
        <f>+VLOOKUP(F68,Participants!$A$1:$F$798,4,FALSE)</f>
        <v>GAA</v>
      </c>
      <c r="I68" s="74" t="str">
        <f>+VLOOKUP(F68,Participants!$A$1:$F$798,5,FALSE)</f>
        <v>Female</v>
      </c>
      <c r="J68" s="74">
        <f>+VLOOKUP(F68,Participants!$A$1:$F$798,3,FALSE)</f>
        <v>8</v>
      </c>
      <c r="K68" s="13" t="str">
        <f>+VLOOKUP(F68,Participants!$A$1:$G$798,7,FALSE)</f>
        <v>VARSITY GIRLS</v>
      </c>
      <c r="L68" s="160">
        <f t="shared" ref="L68:L85" si="2">L67+1</f>
        <v>3</v>
      </c>
      <c r="M68" s="74">
        <v>6</v>
      </c>
      <c r="N68" s="13">
        <v>25</v>
      </c>
      <c r="O68" s="13">
        <v>4</v>
      </c>
    </row>
    <row r="69" spans="1:15" ht="14.25" customHeight="1" x14ac:dyDescent="0.25">
      <c r="A69" s="99"/>
      <c r="B69" s="100"/>
      <c r="C69" s="100"/>
      <c r="D69" s="101"/>
      <c r="E69" s="101"/>
      <c r="F69" s="101">
        <v>1106</v>
      </c>
      <c r="G69" s="74" t="str">
        <f>+VLOOKUP(F69,Participants!$A$1:$F$798,2,FALSE)</f>
        <v>Gigi Colafella</v>
      </c>
      <c r="H69" s="74" t="str">
        <f>+VLOOKUP(F69,Participants!$A$1:$F$798,4,FALSE)</f>
        <v>KIL</v>
      </c>
      <c r="I69" s="74" t="str">
        <f>+VLOOKUP(F69,Participants!$A$1:$F$798,5,FALSE)</f>
        <v>Female</v>
      </c>
      <c r="J69" s="74">
        <f>+VLOOKUP(F69,Participants!$A$1:$F$798,3,FALSE)</f>
        <v>8</v>
      </c>
      <c r="K69" s="13" t="str">
        <f>+VLOOKUP(F69,Participants!$A$1:$G$798,7,FALSE)</f>
        <v>Varsity Girls</v>
      </c>
      <c r="L69" s="160">
        <f t="shared" si="2"/>
        <v>4</v>
      </c>
      <c r="M69" s="74">
        <v>5</v>
      </c>
      <c r="N69" s="13">
        <v>25</v>
      </c>
      <c r="O69" s="13">
        <v>0</v>
      </c>
    </row>
    <row r="70" spans="1:15" ht="14.25" customHeight="1" x14ac:dyDescent="0.25">
      <c r="A70" s="99"/>
      <c r="B70" s="100"/>
      <c r="C70" s="100"/>
      <c r="D70" s="101"/>
      <c r="E70" s="101"/>
      <c r="F70" s="101">
        <v>651</v>
      </c>
      <c r="G70" s="74" t="str">
        <f>+VLOOKUP(F70,Participants!$A$1:$F$798,2,FALSE)</f>
        <v>Catarina Perri</v>
      </c>
      <c r="H70" s="74" t="str">
        <f>+VLOOKUP(F70,Participants!$A$1:$F$798,4,FALSE)</f>
        <v>BFS</v>
      </c>
      <c r="I70" s="74" t="str">
        <f>+VLOOKUP(F70,Participants!$A$1:$F$798,5,FALSE)</f>
        <v>Female</v>
      </c>
      <c r="J70" s="74">
        <f>+VLOOKUP(F70,Participants!$A$1:$F$798,3,FALSE)</f>
        <v>8</v>
      </c>
      <c r="K70" s="13" t="str">
        <f>+VLOOKUP(F70,Participants!$A$1:$G$798,7,FALSE)</f>
        <v>VARSITY GIRLS</v>
      </c>
      <c r="L70" s="160">
        <f t="shared" si="2"/>
        <v>5</v>
      </c>
      <c r="M70" s="74">
        <v>4</v>
      </c>
      <c r="N70" s="13">
        <v>24</v>
      </c>
      <c r="O70" s="13">
        <v>11</v>
      </c>
    </row>
    <row r="71" spans="1:15" ht="14.25" customHeight="1" x14ac:dyDescent="0.25">
      <c r="A71" s="99"/>
      <c r="B71" s="100"/>
      <c r="C71" s="100"/>
      <c r="D71" s="101"/>
      <c r="E71" s="101"/>
      <c r="F71" s="101">
        <v>1441</v>
      </c>
      <c r="G71" s="74" t="str">
        <f>+VLOOKUP(F71,Participants!$A$1:$F$798,2,FALSE)</f>
        <v>Emily Birchok</v>
      </c>
      <c r="H71" s="74" t="str">
        <f>+VLOOKUP(F71,Participants!$A$1:$F$798,4,FALSE)</f>
        <v>GRE</v>
      </c>
      <c r="I71" s="74" t="str">
        <f>+VLOOKUP(F71,Participants!$A$1:$F$798,5,FALSE)</f>
        <v>Female</v>
      </c>
      <c r="J71" s="74">
        <f>+VLOOKUP(F71,Participants!$A$1:$F$798,3,FALSE)</f>
        <v>7</v>
      </c>
      <c r="K71" s="13" t="str">
        <f>+VLOOKUP(F71,Participants!$A$1:$G$798,7,FALSE)</f>
        <v>Varsity Girls</v>
      </c>
      <c r="L71" s="160">
        <f t="shared" si="2"/>
        <v>6</v>
      </c>
      <c r="M71" s="74">
        <v>3</v>
      </c>
      <c r="N71" s="13">
        <v>22</v>
      </c>
      <c r="O71" s="13">
        <v>7</v>
      </c>
    </row>
    <row r="72" spans="1:15" ht="14.25" customHeight="1" x14ac:dyDescent="0.25">
      <c r="A72" s="99"/>
      <c r="B72" s="100"/>
      <c r="C72" s="100"/>
      <c r="D72" s="101"/>
      <c r="E72" s="101"/>
      <c r="F72" s="101">
        <v>1310</v>
      </c>
      <c r="G72" s="74" t="str">
        <f>+VLOOKUP(F72,Participants!$A$1:$F$798,2,FALSE)</f>
        <v>Nadia Rossey</v>
      </c>
      <c r="H72" s="74" t="str">
        <f>+VLOOKUP(F72,Participants!$A$1:$F$798,4,FALSE)</f>
        <v>CDT</v>
      </c>
      <c r="I72" s="74" t="str">
        <f>+VLOOKUP(F72,Participants!$A$1:$F$798,5,FALSE)</f>
        <v>Female</v>
      </c>
      <c r="J72" s="74">
        <f>+VLOOKUP(F72,Participants!$A$1:$F$798,3,FALSE)</f>
        <v>7</v>
      </c>
      <c r="K72" s="13" t="str">
        <f>+VLOOKUP(F72,Participants!$A$1:$G$798,7,FALSE)</f>
        <v>Varsity Girls</v>
      </c>
      <c r="L72" s="160">
        <f t="shared" si="2"/>
        <v>7</v>
      </c>
      <c r="M72" s="74">
        <v>2</v>
      </c>
      <c r="N72" s="13">
        <v>22</v>
      </c>
      <c r="O72" s="13">
        <v>5</v>
      </c>
    </row>
    <row r="73" spans="1:15" ht="14.25" customHeight="1" x14ac:dyDescent="0.25">
      <c r="A73" s="99"/>
      <c r="B73" s="100"/>
      <c r="C73" s="100"/>
      <c r="D73" s="101"/>
      <c r="E73" s="101"/>
      <c r="F73" s="101">
        <v>830</v>
      </c>
      <c r="G73" s="74" t="str">
        <f>+VLOOKUP(F73,Participants!$A$1:$F$798,2,FALSE)</f>
        <v>Emily Stevens</v>
      </c>
      <c r="H73" s="74" t="str">
        <f>+VLOOKUP(F73,Participants!$A$1:$F$798,4,FALSE)</f>
        <v>BTA</v>
      </c>
      <c r="I73" s="74" t="str">
        <f>+VLOOKUP(F73,Participants!$A$1:$F$798,5,FALSE)</f>
        <v>Female</v>
      </c>
      <c r="J73" s="74">
        <f>+VLOOKUP(F73,Participants!$A$1:$F$798,3,FALSE)</f>
        <v>8</v>
      </c>
      <c r="K73" s="13" t="str">
        <f>+VLOOKUP(F73,Participants!$A$1:$G$798,7,FALSE)</f>
        <v>Varsity Girls</v>
      </c>
      <c r="L73" s="160">
        <f t="shared" si="2"/>
        <v>8</v>
      </c>
      <c r="M73" s="74">
        <v>1</v>
      </c>
      <c r="N73" s="13">
        <v>22</v>
      </c>
      <c r="O73" s="13">
        <v>3</v>
      </c>
    </row>
    <row r="74" spans="1:15" ht="14.25" customHeight="1" x14ac:dyDescent="0.25">
      <c r="A74" s="99"/>
      <c r="B74" s="100"/>
      <c r="C74" s="100"/>
      <c r="D74" s="101"/>
      <c r="E74" s="101"/>
      <c r="F74" s="101">
        <v>636</v>
      </c>
      <c r="G74" s="74" t="str">
        <f>+VLOOKUP(F74,Participants!$A$1:$F$798,2,FALSE)</f>
        <v>Sarah Mlecko</v>
      </c>
      <c r="H74" s="74" t="str">
        <f>+VLOOKUP(F74,Participants!$A$1:$F$798,4,FALSE)</f>
        <v>BFS</v>
      </c>
      <c r="I74" s="74" t="str">
        <f>+VLOOKUP(F74,Participants!$A$1:$F$798,5,FALSE)</f>
        <v>Female</v>
      </c>
      <c r="J74" s="74">
        <f>+VLOOKUP(F74,Participants!$A$1:$F$798,3,FALSE)</f>
        <v>7</v>
      </c>
      <c r="K74" s="13" t="str">
        <f>+VLOOKUP(F74,Participants!$A$1:$G$798,7,FALSE)</f>
        <v>VARSITY GIRLS</v>
      </c>
      <c r="L74" s="160">
        <f t="shared" si="2"/>
        <v>9</v>
      </c>
      <c r="M74" s="74"/>
      <c r="N74" s="13">
        <v>21</v>
      </c>
      <c r="O74" s="13">
        <v>2</v>
      </c>
    </row>
    <row r="75" spans="1:15" ht="14.25" customHeight="1" x14ac:dyDescent="0.25">
      <c r="A75" s="99"/>
      <c r="B75" s="100"/>
      <c r="C75" s="100"/>
      <c r="D75" s="101"/>
      <c r="E75" s="101"/>
      <c r="F75" s="101">
        <v>1109</v>
      </c>
      <c r="G75" s="74" t="str">
        <f>+VLOOKUP(F75,Participants!$A$1:$F$798,2,FALSE)</f>
        <v>Anna Jones</v>
      </c>
      <c r="H75" s="74" t="str">
        <f>+VLOOKUP(F75,Participants!$A$1:$F$798,4,FALSE)</f>
        <v>KIL</v>
      </c>
      <c r="I75" s="74" t="str">
        <f>+VLOOKUP(F75,Participants!$A$1:$F$798,5,FALSE)</f>
        <v>Female</v>
      </c>
      <c r="J75" s="74">
        <f>+VLOOKUP(F75,Participants!$A$1:$F$798,3,FALSE)</f>
        <v>8</v>
      </c>
      <c r="K75" s="13" t="str">
        <f>+VLOOKUP(F75,Participants!$A$1:$G$798,7,FALSE)</f>
        <v>Varsity Girls</v>
      </c>
      <c r="L75" s="160">
        <f t="shared" si="2"/>
        <v>10</v>
      </c>
      <c r="M75" s="74"/>
      <c r="N75" s="13">
        <v>19</v>
      </c>
      <c r="O75" s="13">
        <v>8</v>
      </c>
    </row>
    <row r="76" spans="1:15" ht="14.25" customHeight="1" x14ac:dyDescent="0.25">
      <c r="A76" s="99"/>
      <c r="B76" s="100"/>
      <c r="C76" s="100"/>
      <c r="D76" s="101"/>
      <c r="E76" s="101"/>
      <c r="F76" s="101">
        <v>646</v>
      </c>
      <c r="G76" s="74" t="str">
        <f>+VLOOKUP(F76,Participants!$A$1:$F$798,2,FALSE)</f>
        <v>Giovanna Julian</v>
      </c>
      <c r="H76" s="74" t="str">
        <f>+VLOOKUP(F76,Participants!$A$1:$F$798,4,FALSE)</f>
        <v>BFS</v>
      </c>
      <c r="I76" s="74" t="str">
        <f>+VLOOKUP(F76,Participants!$A$1:$F$798,5,FALSE)</f>
        <v>Female</v>
      </c>
      <c r="J76" s="74">
        <f>+VLOOKUP(F76,Participants!$A$1:$F$798,3,FALSE)</f>
        <v>8</v>
      </c>
      <c r="K76" s="13" t="str">
        <f>+VLOOKUP(F76,Participants!$A$1:$G$798,7,FALSE)</f>
        <v>VARSITY GIRLS</v>
      </c>
      <c r="L76" s="160">
        <f t="shared" si="2"/>
        <v>11</v>
      </c>
      <c r="M76" s="74"/>
      <c r="N76" s="13">
        <v>19</v>
      </c>
      <c r="O76" s="13">
        <v>0</v>
      </c>
    </row>
    <row r="77" spans="1:15" ht="14.25" customHeight="1" x14ac:dyDescent="0.25">
      <c r="A77" s="99"/>
      <c r="B77" s="100"/>
      <c r="C77" s="100"/>
      <c r="D77" s="101"/>
      <c r="E77" s="101"/>
      <c r="F77" s="101">
        <v>1309</v>
      </c>
      <c r="G77" s="74" t="str">
        <f>+VLOOKUP(F77,Participants!$A$1:$F$798,2,FALSE)</f>
        <v>Rhodora Redd</v>
      </c>
      <c r="H77" s="74" t="str">
        <f>+VLOOKUP(F77,Participants!$A$1:$F$798,4,FALSE)</f>
        <v>CDT</v>
      </c>
      <c r="I77" s="74" t="str">
        <f>+VLOOKUP(F77,Participants!$A$1:$F$798,5,FALSE)</f>
        <v>Female</v>
      </c>
      <c r="J77" s="74">
        <f>+VLOOKUP(F77,Participants!$A$1:$F$798,3,FALSE)</f>
        <v>7</v>
      </c>
      <c r="K77" s="13" t="str">
        <f>+VLOOKUP(F77,Participants!$A$1:$G$798,7,FALSE)</f>
        <v>Varsity Girls</v>
      </c>
      <c r="L77" s="160">
        <f t="shared" si="2"/>
        <v>12</v>
      </c>
      <c r="M77" s="74"/>
      <c r="N77" s="13">
        <v>18</v>
      </c>
      <c r="O77" s="13">
        <v>11</v>
      </c>
    </row>
    <row r="78" spans="1:15" ht="14.25" customHeight="1" x14ac:dyDescent="0.25">
      <c r="A78" s="99"/>
      <c r="B78" s="100"/>
      <c r="C78" s="100"/>
      <c r="D78" s="101"/>
      <c r="E78" s="101"/>
      <c r="F78" s="101">
        <v>771</v>
      </c>
      <c r="G78" s="74" t="str">
        <f>+VLOOKUP(F78,Participants!$A$1:$F$798,2,FALSE)</f>
        <v>Maria Fuchs</v>
      </c>
      <c r="H78" s="74" t="str">
        <f>+VLOOKUP(F78,Participants!$A$1:$F$798,4,FALSE)</f>
        <v>GAA</v>
      </c>
      <c r="I78" s="74" t="str">
        <f>+VLOOKUP(F78,Participants!$A$1:$F$798,5,FALSE)</f>
        <v>Female</v>
      </c>
      <c r="J78" s="74">
        <f>+VLOOKUP(F78,Participants!$A$1:$F$798,3,FALSE)</f>
        <v>7</v>
      </c>
      <c r="K78" s="13" t="str">
        <f>+VLOOKUP(F78,Participants!$A$1:$G$798,7,FALSE)</f>
        <v>VARSITY GIRLS</v>
      </c>
      <c r="L78" s="160">
        <f t="shared" si="2"/>
        <v>13</v>
      </c>
      <c r="M78" s="74"/>
      <c r="N78" s="13">
        <v>18</v>
      </c>
      <c r="O78" s="13">
        <v>8</v>
      </c>
    </row>
    <row r="79" spans="1:15" ht="14.25" customHeight="1" x14ac:dyDescent="0.25">
      <c r="A79" s="99"/>
      <c r="B79" s="100"/>
      <c r="C79" s="100"/>
      <c r="D79" s="101"/>
      <c r="E79" s="101"/>
      <c r="F79" s="101">
        <v>980</v>
      </c>
      <c r="G79" s="74" t="str">
        <f>+VLOOKUP(F79,Participants!$A$1:$F$798,2,FALSE)</f>
        <v>Adelaide Delaney</v>
      </c>
      <c r="H79" s="74" t="str">
        <f>+VLOOKUP(F79,Participants!$A$1:$F$798,4,FALSE)</f>
        <v>SJS</v>
      </c>
      <c r="I79" s="74" t="str">
        <f>+VLOOKUP(F79,Participants!$A$1:$F$798,5,FALSE)</f>
        <v>Female</v>
      </c>
      <c r="J79" s="74">
        <f>+VLOOKUP(F79,Participants!$A$1:$F$798,3,FALSE)</f>
        <v>8</v>
      </c>
      <c r="K79" s="13" t="str">
        <f>+VLOOKUP(F79,Participants!$A$1:$G$798,7,FALSE)</f>
        <v>Varsity Girls</v>
      </c>
      <c r="L79" s="160">
        <f t="shared" si="2"/>
        <v>14</v>
      </c>
      <c r="M79" s="74"/>
      <c r="N79" s="13">
        <v>18</v>
      </c>
      <c r="O79" s="13">
        <v>7</v>
      </c>
    </row>
    <row r="80" spans="1:15" ht="14.25" customHeight="1" x14ac:dyDescent="0.25">
      <c r="A80" s="99"/>
      <c r="B80" s="100"/>
      <c r="C80" s="100"/>
      <c r="D80" s="101"/>
      <c r="E80" s="101"/>
      <c r="F80" s="101">
        <v>626</v>
      </c>
      <c r="G80" s="74" t="str">
        <f>+VLOOKUP(F80,Participants!$A$1:$F$798,2,FALSE)</f>
        <v>Olivia Chimenti</v>
      </c>
      <c r="H80" s="74" t="str">
        <f>+VLOOKUP(F80,Participants!$A$1:$F$798,4,FALSE)</f>
        <v>BFS</v>
      </c>
      <c r="I80" s="74" t="str">
        <f>+VLOOKUP(F80,Participants!$A$1:$F$798,5,FALSE)</f>
        <v>Female</v>
      </c>
      <c r="J80" s="74">
        <f>+VLOOKUP(F80,Participants!$A$1:$F$798,3,FALSE)</f>
        <v>7</v>
      </c>
      <c r="K80" s="13" t="str">
        <f>+VLOOKUP(F80,Participants!$A$1:$G$798,7,FALSE)</f>
        <v>VARSITY GIRLS</v>
      </c>
      <c r="L80" s="160">
        <f>L65+1</f>
        <v>16</v>
      </c>
      <c r="M80" s="74"/>
      <c r="N80" s="13">
        <v>18</v>
      </c>
      <c r="O80" s="13">
        <v>4</v>
      </c>
    </row>
    <row r="81" spans="1:26" ht="14.25" customHeight="1" x14ac:dyDescent="0.25">
      <c r="A81" s="99"/>
      <c r="B81" s="100"/>
      <c r="C81" s="100"/>
      <c r="D81" s="101"/>
      <c r="E81" s="101"/>
      <c r="F81" s="101">
        <v>1353</v>
      </c>
      <c r="G81" s="74" t="str">
        <f>+VLOOKUP(F81,Participants!$A$1:$F$798,2,FALSE)</f>
        <v>Gabby Keverline</v>
      </c>
      <c r="H81" s="74" t="str">
        <f>+VLOOKUP(F81,Participants!$A$1:$F$798,4,FALSE)</f>
        <v>AAC</v>
      </c>
      <c r="I81" s="74" t="str">
        <f>+VLOOKUP(F81,Participants!$A$1:$F$798,5,FALSE)</f>
        <v>Female</v>
      </c>
      <c r="J81" s="74">
        <f>+VLOOKUP(F81,Participants!$A$1:$F$798,3,FALSE)</f>
        <v>7</v>
      </c>
      <c r="K81" s="13" t="str">
        <f>+VLOOKUP(F81,Participants!$A$1:$G$798,7,FALSE)</f>
        <v>Varsity Girls</v>
      </c>
      <c r="L81" s="160">
        <f t="shared" si="2"/>
        <v>17</v>
      </c>
      <c r="M81" s="74"/>
      <c r="N81" s="13">
        <v>18</v>
      </c>
      <c r="O81" s="13">
        <v>3</v>
      </c>
    </row>
    <row r="82" spans="1:26" ht="14.25" customHeight="1" x14ac:dyDescent="0.25">
      <c r="A82" s="99"/>
      <c r="B82" s="100"/>
      <c r="C82" s="100"/>
      <c r="D82" s="101"/>
      <c r="E82" s="101"/>
      <c r="F82" s="101">
        <v>984</v>
      </c>
      <c r="G82" s="74" t="str">
        <f>+VLOOKUP(F82,Participants!$A$1:$F$798,2,FALSE)</f>
        <v>Gabby Vilcheck</v>
      </c>
      <c r="H82" s="74" t="str">
        <f>+VLOOKUP(F82,Participants!$A$1:$F$798,4,FALSE)</f>
        <v>SJS</v>
      </c>
      <c r="I82" s="74" t="str">
        <f>+VLOOKUP(F82,Participants!$A$1:$F$798,5,FALSE)</f>
        <v>Female</v>
      </c>
      <c r="J82" s="74">
        <f>+VLOOKUP(F82,Participants!$A$1:$F$798,3,FALSE)</f>
        <v>8</v>
      </c>
      <c r="K82" s="13" t="str">
        <f>+VLOOKUP(F82,Participants!$A$1:$G$798,7,FALSE)</f>
        <v>Varsity Girls</v>
      </c>
      <c r="L82" s="160">
        <f t="shared" si="2"/>
        <v>18</v>
      </c>
      <c r="M82" s="74"/>
      <c r="N82" s="13">
        <v>18</v>
      </c>
      <c r="O82" s="13">
        <v>0</v>
      </c>
    </row>
    <row r="83" spans="1:26" ht="14.25" customHeight="1" x14ac:dyDescent="0.25">
      <c r="A83" s="99"/>
      <c r="B83" s="100"/>
      <c r="C83" s="100"/>
      <c r="D83" s="101"/>
      <c r="E83" s="101"/>
      <c r="F83" s="101">
        <v>768</v>
      </c>
      <c r="G83" s="74" t="str">
        <f>+VLOOKUP(F83,Participants!$A$1:$F$798,2,FALSE)</f>
        <v>Julia Piaggesi</v>
      </c>
      <c r="H83" s="74" t="str">
        <f>+VLOOKUP(F83,Participants!$A$1:$F$798,4,FALSE)</f>
        <v>GAA</v>
      </c>
      <c r="I83" s="74" t="str">
        <f>+VLOOKUP(F83,Participants!$A$1:$F$798,5,FALSE)</f>
        <v>Female</v>
      </c>
      <c r="J83" s="74">
        <f>+VLOOKUP(F83,Participants!$A$1:$F$798,3,FALSE)</f>
        <v>7</v>
      </c>
      <c r="K83" s="13" t="str">
        <f>+VLOOKUP(F83,Participants!$A$1:$G$798,7,FALSE)</f>
        <v>VARSITY GIRLS</v>
      </c>
      <c r="L83" s="160">
        <f t="shared" si="2"/>
        <v>19</v>
      </c>
      <c r="M83" s="74"/>
      <c r="N83" s="13">
        <v>18</v>
      </c>
      <c r="O83" s="13">
        <v>0</v>
      </c>
    </row>
    <row r="84" spans="1:26" ht="14.25" customHeight="1" x14ac:dyDescent="0.25">
      <c r="A84" s="99"/>
      <c r="B84" s="100"/>
      <c r="C84" s="100"/>
      <c r="D84" s="101"/>
      <c r="E84" s="101"/>
      <c r="F84" s="101">
        <v>765</v>
      </c>
      <c r="G84" s="74" t="str">
        <f>+VLOOKUP(F84,Participants!$A$1:$F$798,2,FALSE)</f>
        <v>Eden Franc</v>
      </c>
      <c r="H84" s="74" t="str">
        <f>+VLOOKUP(F84,Participants!$A$1:$F$798,4,FALSE)</f>
        <v>GAA</v>
      </c>
      <c r="I84" s="74" t="str">
        <f>+VLOOKUP(F84,Participants!$A$1:$F$798,5,FALSE)</f>
        <v>Female</v>
      </c>
      <c r="J84" s="74">
        <f>+VLOOKUP(F84,Participants!$A$1:$F$798,3,FALSE)</f>
        <v>7</v>
      </c>
      <c r="K84" s="13" t="str">
        <f>+VLOOKUP(F84,Participants!$A$1:$G$798,7,FALSE)</f>
        <v>VARSITY GIRLS</v>
      </c>
      <c r="L84" s="160">
        <f t="shared" si="2"/>
        <v>20</v>
      </c>
      <c r="M84" s="74"/>
      <c r="N84" s="13">
        <v>15</v>
      </c>
      <c r="O84" s="13">
        <v>6</v>
      </c>
    </row>
    <row r="85" spans="1:26" ht="14.25" customHeight="1" x14ac:dyDescent="0.25">
      <c r="A85" s="99"/>
      <c r="B85" s="100"/>
      <c r="C85" s="100"/>
      <c r="D85" s="101"/>
      <c r="E85" s="101"/>
      <c r="F85" s="101">
        <v>645</v>
      </c>
      <c r="G85" s="74" t="str">
        <f>+VLOOKUP(F85,Participants!$A$1:$F$798,2,FALSE)</f>
        <v>Alina jaras</v>
      </c>
      <c r="H85" s="74" t="str">
        <f>+VLOOKUP(F85,Participants!$A$1:$F$798,4,FALSE)</f>
        <v>BFS</v>
      </c>
      <c r="I85" s="74" t="str">
        <f>+VLOOKUP(F85,Participants!$A$1:$F$798,5,FALSE)</f>
        <v>Female</v>
      </c>
      <c r="J85" s="74">
        <f>+VLOOKUP(F85,Participants!$A$1:$F$798,3,FALSE)</f>
        <v>8</v>
      </c>
      <c r="K85" s="13" t="str">
        <f>+VLOOKUP(F85,Participants!$A$1:$G$798,7,FALSE)</f>
        <v>VARSITY GIRLS</v>
      </c>
      <c r="L85" s="160">
        <f t="shared" si="2"/>
        <v>21</v>
      </c>
      <c r="M85" s="74"/>
      <c r="N85" s="13">
        <v>14</v>
      </c>
      <c r="O85" s="13">
        <v>1</v>
      </c>
    </row>
    <row r="86" spans="1:26" ht="14.25" customHeight="1" x14ac:dyDescent="0.25">
      <c r="L86" s="56"/>
      <c r="M86" s="56"/>
    </row>
    <row r="87" spans="1:26" ht="14.25" customHeight="1" x14ac:dyDescent="0.25">
      <c r="B87" s="59" t="s">
        <v>8</v>
      </c>
      <c r="C87" s="59" t="s">
        <v>15</v>
      </c>
      <c r="D87" s="59" t="s">
        <v>18</v>
      </c>
      <c r="E87" s="59" t="s">
        <v>21</v>
      </c>
      <c r="F87" s="138" t="s">
        <v>24</v>
      </c>
      <c r="G87" s="59" t="s">
        <v>27</v>
      </c>
      <c r="H87" s="59" t="s">
        <v>30</v>
      </c>
      <c r="I87" s="59" t="s">
        <v>33</v>
      </c>
      <c r="J87" s="59" t="s">
        <v>36</v>
      </c>
      <c r="K87" s="59" t="s">
        <v>39</v>
      </c>
      <c r="L87" s="59" t="s">
        <v>42</v>
      </c>
      <c r="M87" s="59" t="s">
        <v>45</v>
      </c>
      <c r="N87" s="59" t="s">
        <v>48</v>
      </c>
      <c r="O87" s="59" t="s">
        <v>53</v>
      </c>
      <c r="P87" s="59" t="s">
        <v>56</v>
      </c>
      <c r="Q87" s="59" t="s">
        <v>59</v>
      </c>
      <c r="R87" s="59" t="s">
        <v>62</v>
      </c>
      <c r="S87" s="59" t="s">
        <v>65</v>
      </c>
      <c r="T87" s="59" t="s">
        <v>10</v>
      </c>
      <c r="U87" s="59" t="s">
        <v>70</v>
      </c>
      <c r="V87" s="59" t="s">
        <v>73</v>
      </c>
      <c r="W87" s="59" t="s">
        <v>76</v>
      </c>
      <c r="X87" s="59" t="s">
        <v>79</v>
      </c>
      <c r="Y87" s="59" t="s">
        <v>817</v>
      </c>
      <c r="Z87" s="60" t="s">
        <v>818</v>
      </c>
    </row>
    <row r="88" spans="1:26" ht="14.25" customHeight="1" x14ac:dyDescent="0.25"/>
    <row r="89" spans="1:26" ht="14.25" customHeight="1" x14ac:dyDescent="0.25"/>
    <row r="90" spans="1:26" ht="14.25" customHeight="1" x14ac:dyDescent="0.25">
      <c r="A90" s="7" t="s">
        <v>190</v>
      </c>
      <c r="B90" s="7">
        <f t="shared" ref="B90:K93" si="3">+SUMIFS($M$2:$M$85,$K$2:$K$85,$A90,$H$2:$H$85,B$87)</f>
        <v>0</v>
      </c>
      <c r="C90" s="7">
        <f t="shared" si="3"/>
        <v>0</v>
      </c>
      <c r="D90" s="7">
        <f t="shared" si="3"/>
        <v>0</v>
      </c>
      <c r="E90" s="7">
        <f t="shared" si="3"/>
        <v>0</v>
      </c>
      <c r="F90" s="46">
        <f t="shared" si="3"/>
        <v>6</v>
      </c>
      <c r="G90" s="7">
        <f t="shared" si="3"/>
        <v>0</v>
      </c>
      <c r="H90" s="7">
        <f t="shared" si="3"/>
        <v>15</v>
      </c>
      <c r="I90" s="7">
        <f t="shared" si="3"/>
        <v>0</v>
      </c>
      <c r="J90" s="7">
        <f t="shared" si="3"/>
        <v>5</v>
      </c>
      <c r="K90" s="7">
        <f t="shared" si="3"/>
        <v>0</v>
      </c>
      <c r="L90" s="7">
        <f t="shared" ref="L90:Y93" si="4">+SUMIFS($M$2:$M$85,$K$2:$K$85,$A90,$H$2:$H$85,L$87)</f>
        <v>0</v>
      </c>
      <c r="M90" s="7">
        <f t="shared" si="4"/>
        <v>0</v>
      </c>
      <c r="N90" s="7">
        <f t="shared" si="4"/>
        <v>0</v>
      </c>
      <c r="O90" s="7">
        <f t="shared" si="4"/>
        <v>3</v>
      </c>
      <c r="P90" s="7">
        <f t="shared" si="4"/>
        <v>0</v>
      </c>
      <c r="Q90" s="7">
        <f t="shared" si="4"/>
        <v>0</v>
      </c>
      <c r="R90" s="7">
        <f t="shared" si="4"/>
        <v>0</v>
      </c>
      <c r="S90" s="7">
        <f t="shared" si="4"/>
        <v>0</v>
      </c>
      <c r="T90" s="7">
        <f t="shared" si="4"/>
        <v>0</v>
      </c>
      <c r="U90" s="7">
        <f t="shared" si="4"/>
        <v>0</v>
      </c>
      <c r="V90" s="7">
        <f t="shared" si="4"/>
        <v>0</v>
      </c>
      <c r="W90" s="7">
        <f t="shared" si="4"/>
        <v>10</v>
      </c>
      <c r="X90" s="7">
        <f t="shared" si="4"/>
        <v>0</v>
      </c>
      <c r="Y90" s="7">
        <f t="shared" si="4"/>
        <v>0</v>
      </c>
      <c r="Z90" s="7">
        <f t="shared" ref="Z90:Z93" si="5">SUM(C90:Y90)</f>
        <v>39</v>
      </c>
    </row>
    <row r="91" spans="1:26" ht="14.25" customHeight="1" x14ac:dyDescent="0.25">
      <c r="A91" s="7" t="s">
        <v>207</v>
      </c>
      <c r="B91" s="7">
        <f t="shared" si="3"/>
        <v>5</v>
      </c>
      <c r="C91" s="7">
        <f t="shared" si="3"/>
        <v>0</v>
      </c>
      <c r="D91" s="7">
        <f t="shared" si="3"/>
        <v>0</v>
      </c>
      <c r="E91" s="7">
        <f t="shared" si="3"/>
        <v>0</v>
      </c>
      <c r="F91" s="46">
        <f t="shared" si="3"/>
        <v>7</v>
      </c>
      <c r="G91" s="7">
        <f t="shared" si="3"/>
        <v>0</v>
      </c>
      <c r="H91" s="7">
        <f t="shared" si="3"/>
        <v>0</v>
      </c>
      <c r="I91" s="7">
        <f t="shared" si="3"/>
        <v>0</v>
      </c>
      <c r="J91" s="7">
        <f t="shared" si="3"/>
        <v>25</v>
      </c>
      <c r="K91" s="7">
        <f t="shared" si="3"/>
        <v>0</v>
      </c>
      <c r="L91" s="7">
        <f t="shared" si="4"/>
        <v>0</v>
      </c>
      <c r="M91" s="7">
        <f t="shared" si="4"/>
        <v>0</v>
      </c>
      <c r="N91" s="7">
        <f t="shared" si="4"/>
        <v>0</v>
      </c>
      <c r="O91" s="7">
        <f t="shared" si="4"/>
        <v>2</v>
      </c>
      <c r="P91" s="7">
        <f t="shared" si="4"/>
        <v>0</v>
      </c>
      <c r="Q91" s="7">
        <f t="shared" si="4"/>
        <v>0</v>
      </c>
      <c r="R91" s="7">
        <f t="shared" si="4"/>
        <v>0</v>
      </c>
      <c r="S91" s="7">
        <f t="shared" si="4"/>
        <v>0</v>
      </c>
      <c r="T91" s="7">
        <f t="shared" si="4"/>
        <v>0</v>
      </c>
      <c r="U91" s="7">
        <f t="shared" si="4"/>
        <v>0</v>
      </c>
      <c r="V91" s="7">
        <f t="shared" si="4"/>
        <v>0</v>
      </c>
      <c r="W91" s="7">
        <f t="shared" si="4"/>
        <v>0</v>
      </c>
      <c r="X91" s="7">
        <f t="shared" si="4"/>
        <v>0</v>
      </c>
      <c r="Y91" s="7">
        <f t="shared" si="4"/>
        <v>0</v>
      </c>
      <c r="Z91" s="7">
        <f t="shared" si="5"/>
        <v>34</v>
      </c>
    </row>
    <row r="92" spans="1:26" ht="14.25" customHeight="1" x14ac:dyDescent="0.25">
      <c r="A92" s="7" t="s">
        <v>224</v>
      </c>
      <c r="B92" s="7">
        <f t="shared" si="3"/>
        <v>0</v>
      </c>
      <c r="C92" s="7">
        <f t="shared" si="3"/>
        <v>0</v>
      </c>
      <c r="D92" s="7">
        <f t="shared" si="3"/>
        <v>0</v>
      </c>
      <c r="E92" s="7">
        <f t="shared" si="3"/>
        <v>0</v>
      </c>
      <c r="F92" s="46">
        <f t="shared" si="3"/>
        <v>4</v>
      </c>
      <c r="G92" s="7">
        <f t="shared" si="3"/>
        <v>1</v>
      </c>
      <c r="H92" s="7">
        <f t="shared" si="3"/>
        <v>2</v>
      </c>
      <c r="I92" s="7">
        <f t="shared" si="3"/>
        <v>0</v>
      </c>
      <c r="J92" s="7">
        <f t="shared" si="3"/>
        <v>6</v>
      </c>
      <c r="K92" s="7">
        <f t="shared" si="3"/>
        <v>3</v>
      </c>
      <c r="L92" s="7">
        <f t="shared" si="4"/>
        <v>0</v>
      </c>
      <c r="M92" s="7">
        <f t="shared" si="4"/>
        <v>8</v>
      </c>
      <c r="N92" s="7">
        <f t="shared" si="4"/>
        <v>0</v>
      </c>
      <c r="O92" s="7">
        <f t="shared" si="4"/>
        <v>15</v>
      </c>
      <c r="P92" s="7">
        <f t="shared" si="4"/>
        <v>0</v>
      </c>
      <c r="Q92" s="7">
        <f t="shared" si="4"/>
        <v>0</v>
      </c>
      <c r="R92" s="7">
        <f t="shared" si="4"/>
        <v>0</v>
      </c>
      <c r="S92" s="7">
        <f t="shared" si="4"/>
        <v>0</v>
      </c>
      <c r="T92" s="7">
        <f t="shared" si="4"/>
        <v>0</v>
      </c>
      <c r="U92" s="7">
        <f t="shared" si="4"/>
        <v>0</v>
      </c>
      <c r="V92" s="7">
        <f t="shared" si="4"/>
        <v>0</v>
      </c>
      <c r="W92" s="7">
        <f t="shared" si="4"/>
        <v>0</v>
      </c>
      <c r="X92" s="7">
        <f t="shared" si="4"/>
        <v>0</v>
      </c>
      <c r="Y92" s="7">
        <f t="shared" si="4"/>
        <v>0</v>
      </c>
      <c r="Z92" s="7">
        <f t="shared" si="5"/>
        <v>39</v>
      </c>
    </row>
    <row r="93" spans="1:26" ht="14.25" customHeight="1" x14ac:dyDescent="0.25">
      <c r="A93" s="7" t="s">
        <v>819</v>
      </c>
      <c r="B93" s="7">
        <f t="shared" si="3"/>
        <v>0</v>
      </c>
      <c r="C93" s="7">
        <f t="shared" si="3"/>
        <v>0</v>
      </c>
      <c r="D93" s="7">
        <f t="shared" si="3"/>
        <v>0</v>
      </c>
      <c r="E93" s="7">
        <f t="shared" si="3"/>
        <v>0</v>
      </c>
      <c r="F93" s="46">
        <f t="shared" si="3"/>
        <v>0</v>
      </c>
      <c r="G93" s="7">
        <f t="shared" si="3"/>
        <v>0</v>
      </c>
      <c r="H93" s="7">
        <f t="shared" si="3"/>
        <v>6</v>
      </c>
      <c r="I93" s="7">
        <f t="shared" si="3"/>
        <v>0</v>
      </c>
      <c r="J93" s="7">
        <f t="shared" si="3"/>
        <v>0</v>
      </c>
      <c r="K93" s="7">
        <f t="shared" si="3"/>
        <v>0</v>
      </c>
      <c r="L93" s="7">
        <f t="shared" si="4"/>
        <v>0</v>
      </c>
      <c r="M93" s="7">
        <f t="shared" si="4"/>
        <v>0</v>
      </c>
      <c r="N93" s="7">
        <f t="shared" si="4"/>
        <v>0</v>
      </c>
      <c r="O93" s="7">
        <f t="shared" si="4"/>
        <v>2</v>
      </c>
      <c r="P93" s="7">
        <f t="shared" si="4"/>
        <v>0</v>
      </c>
      <c r="Q93" s="7">
        <f t="shared" si="4"/>
        <v>0</v>
      </c>
      <c r="R93" s="7">
        <f t="shared" si="4"/>
        <v>0</v>
      </c>
      <c r="S93" s="7">
        <f t="shared" si="4"/>
        <v>22</v>
      </c>
      <c r="T93" s="7">
        <f t="shared" si="4"/>
        <v>0</v>
      </c>
      <c r="U93" s="7">
        <f t="shared" si="4"/>
        <v>0</v>
      </c>
      <c r="V93" s="7">
        <f t="shared" si="4"/>
        <v>0</v>
      </c>
      <c r="W93" s="7">
        <f t="shared" si="4"/>
        <v>9</v>
      </c>
      <c r="X93" s="7">
        <f t="shared" si="4"/>
        <v>0</v>
      </c>
      <c r="Y93" s="7">
        <f t="shared" si="4"/>
        <v>0</v>
      </c>
      <c r="Z93" s="7">
        <f t="shared" si="5"/>
        <v>39</v>
      </c>
    </row>
    <row r="94" spans="1:26" ht="14.25" customHeight="1" x14ac:dyDescent="0.25">
      <c r="L94" s="56"/>
      <c r="M94" s="56"/>
    </row>
    <row r="95" spans="1:26" ht="14.25" customHeight="1" x14ac:dyDescent="0.25">
      <c r="L95" s="56"/>
      <c r="M95" s="56"/>
    </row>
    <row r="96" spans="1:26" ht="14.25" customHeight="1" x14ac:dyDescent="0.25">
      <c r="L96" s="56"/>
      <c r="M96" s="56"/>
    </row>
    <row r="97" spans="12:13" ht="14.25" customHeight="1" x14ac:dyDescent="0.25">
      <c r="L97" s="56"/>
      <c r="M97" s="56"/>
    </row>
    <row r="98" spans="12:13" ht="14.25" customHeight="1" x14ac:dyDescent="0.25">
      <c r="L98" s="56"/>
      <c r="M98" s="56"/>
    </row>
    <row r="99" spans="12:13" ht="14.25" customHeight="1" x14ac:dyDescent="0.25">
      <c r="L99" s="56"/>
      <c r="M99" s="56"/>
    </row>
    <row r="100" spans="12:13" ht="14.25" customHeight="1" x14ac:dyDescent="0.25">
      <c r="L100" s="56"/>
      <c r="M100" s="56"/>
    </row>
    <row r="101" spans="12:13" ht="14.25" customHeight="1" x14ac:dyDescent="0.25">
      <c r="L101" s="56"/>
      <c r="M101" s="56"/>
    </row>
    <row r="102" spans="12:13" ht="14.25" customHeight="1" x14ac:dyDescent="0.25">
      <c r="L102" s="56"/>
      <c r="M102" s="56"/>
    </row>
    <row r="103" spans="12:13" ht="14.25" customHeight="1" x14ac:dyDescent="0.25">
      <c r="L103" s="56"/>
      <c r="M103" s="56"/>
    </row>
    <row r="104" spans="12:13" ht="14.25" customHeight="1" x14ac:dyDescent="0.25">
      <c r="L104" s="56"/>
      <c r="M104" s="56"/>
    </row>
    <row r="105" spans="12:13" ht="14.25" customHeight="1" x14ac:dyDescent="0.25">
      <c r="L105" s="56"/>
      <c r="M105" s="56"/>
    </row>
    <row r="106" spans="12:13" ht="14.25" customHeight="1" x14ac:dyDescent="0.25">
      <c r="L106" s="56"/>
      <c r="M106" s="56"/>
    </row>
    <row r="107" spans="12:13" ht="14.25" customHeight="1" x14ac:dyDescent="0.25">
      <c r="L107" s="56"/>
      <c r="M107" s="56"/>
    </row>
    <row r="108" spans="12:13" ht="14.25" customHeight="1" x14ac:dyDescent="0.25">
      <c r="L108" s="56"/>
      <c r="M108" s="56"/>
    </row>
    <row r="109" spans="12:13" ht="14.25" customHeight="1" x14ac:dyDescent="0.25">
      <c r="L109" s="56"/>
      <c r="M109" s="56"/>
    </row>
    <row r="110" spans="12:13" ht="14.25" customHeight="1" x14ac:dyDescent="0.25">
      <c r="L110" s="56"/>
      <c r="M110" s="56"/>
    </row>
    <row r="111" spans="12:13" ht="14.25" customHeight="1" x14ac:dyDescent="0.25">
      <c r="L111" s="56"/>
      <c r="M111" s="56"/>
    </row>
    <row r="112" spans="12:13" ht="14.25" customHeight="1" x14ac:dyDescent="0.25">
      <c r="L112" s="56"/>
      <c r="M112" s="56"/>
    </row>
    <row r="113" spans="12:13" ht="14.25" customHeight="1" x14ac:dyDescent="0.25">
      <c r="L113" s="56"/>
      <c r="M113" s="56"/>
    </row>
    <row r="114" spans="12:13" ht="14.25" customHeight="1" x14ac:dyDescent="0.25">
      <c r="L114" s="56"/>
      <c r="M114" s="56"/>
    </row>
    <row r="115" spans="12:13" ht="14.25" customHeight="1" x14ac:dyDescent="0.25">
      <c r="L115" s="56"/>
      <c r="M115" s="56"/>
    </row>
    <row r="116" spans="12:13" ht="14.25" customHeight="1" x14ac:dyDescent="0.25">
      <c r="L116" s="56"/>
      <c r="M116" s="56"/>
    </row>
    <row r="117" spans="12:13" ht="14.25" customHeight="1" x14ac:dyDescent="0.25">
      <c r="L117" s="56"/>
      <c r="M117" s="56"/>
    </row>
    <row r="118" spans="12:13" ht="14.25" customHeight="1" x14ac:dyDescent="0.25">
      <c r="L118" s="56"/>
      <c r="M118" s="56"/>
    </row>
    <row r="119" spans="12:13" ht="14.25" customHeight="1" x14ac:dyDescent="0.25">
      <c r="L119" s="56"/>
      <c r="M119" s="56"/>
    </row>
    <row r="120" spans="12:13" ht="14.25" customHeight="1" x14ac:dyDescent="0.25">
      <c r="L120" s="56"/>
      <c r="M120" s="56"/>
    </row>
    <row r="121" spans="12:13" ht="14.25" customHeight="1" x14ac:dyDescent="0.25">
      <c r="L121" s="56"/>
      <c r="M121" s="56"/>
    </row>
    <row r="122" spans="12:13" ht="14.25" customHeight="1" x14ac:dyDescent="0.25">
      <c r="L122" s="56"/>
      <c r="M122" s="56"/>
    </row>
    <row r="123" spans="12:13" ht="14.25" customHeight="1" x14ac:dyDescent="0.25">
      <c r="L123" s="56"/>
      <c r="M123" s="56"/>
    </row>
    <row r="124" spans="12:13" ht="14.25" customHeight="1" x14ac:dyDescent="0.25">
      <c r="L124" s="56"/>
      <c r="M124" s="56"/>
    </row>
    <row r="125" spans="12:13" ht="14.25" customHeight="1" x14ac:dyDescent="0.25">
      <c r="L125" s="56"/>
      <c r="M125" s="56"/>
    </row>
    <row r="126" spans="12:13" ht="14.25" customHeight="1" x14ac:dyDescent="0.25">
      <c r="L126" s="56"/>
      <c r="M126" s="56"/>
    </row>
    <row r="127" spans="12:13" ht="14.25" customHeight="1" x14ac:dyDescent="0.25">
      <c r="L127" s="56"/>
      <c r="M127" s="56"/>
    </row>
    <row r="128" spans="12:13" ht="14.25" customHeight="1" x14ac:dyDescent="0.25">
      <c r="L128" s="56"/>
      <c r="M128" s="56"/>
    </row>
    <row r="129" spans="12:13" ht="14.25" customHeight="1" x14ac:dyDescent="0.25">
      <c r="L129" s="56"/>
      <c r="M129" s="56"/>
    </row>
    <row r="130" spans="12:13" ht="14.25" customHeight="1" x14ac:dyDescent="0.25">
      <c r="L130" s="56"/>
      <c r="M130" s="56"/>
    </row>
    <row r="131" spans="12:13" ht="14.25" customHeight="1" x14ac:dyDescent="0.25">
      <c r="L131" s="56"/>
      <c r="M131" s="56"/>
    </row>
    <row r="132" spans="12:13" ht="14.25" customHeight="1" x14ac:dyDescent="0.25">
      <c r="L132" s="56"/>
      <c r="M132" s="56"/>
    </row>
    <row r="133" spans="12:13" ht="14.25" customHeight="1" x14ac:dyDescent="0.25">
      <c r="L133" s="56"/>
      <c r="M133" s="56"/>
    </row>
    <row r="134" spans="12:13" ht="14.25" customHeight="1" x14ac:dyDescent="0.25">
      <c r="L134" s="56"/>
      <c r="M134" s="56"/>
    </row>
    <row r="135" spans="12:13" ht="14.25" customHeight="1" x14ac:dyDescent="0.25">
      <c r="L135" s="56"/>
      <c r="M135" s="56"/>
    </row>
    <row r="136" spans="12:13" ht="14.25" customHeight="1" x14ac:dyDescent="0.25">
      <c r="L136" s="56"/>
      <c r="M136" s="56"/>
    </row>
    <row r="137" spans="12:13" ht="14.25" customHeight="1" x14ac:dyDescent="0.25">
      <c r="L137" s="56"/>
      <c r="M137" s="56"/>
    </row>
    <row r="138" spans="12:13" ht="14.25" customHeight="1" x14ac:dyDescent="0.25">
      <c r="L138" s="56"/>
      <c r="M138" s="56"/>
    </row>
    <row r="139" spans="12:13" ht="14.25" customHeight="1" x14ac:dyDescent="0.25">
      <c r="L139" s="56"/>
      <c r="M139" s="56"/>
    </row>
    <row r="140" spans="12:13" ht="14.25" customHeight="1" x14ac:dyDescent="0.25">
      <c r="L140" s="56"/>
      <c r="M140" s="56"/>
    </row>
    <row r="141" spans="12:13" ht="14.25" customHeight="1" x14ac:dyDescent="0.25">
      <c r="L141" s="56"/>
      <c r="M141" s="56"/>
    </row>
    <row r="142" spans="12:13" ht="14.25" customHeight="1" x14ac:dyDescent="0.25">
      <c r="L142" s="56"/>
      <c r="M142" s="56"/>
    </row>
    <row r="143" spans="12:13" ht="14.25" customHeight="1" x14ac:dyDescent="0.25">
      <c r="L143" s="56"/>
      <c r="M143" s="56"/>
    </row>
    <row r="144" spans="12:13" ht="14.25" customHeight="1" x14ac:dyDescent="0.25">
      <c r="L144" s="56"/>
      <c r="M144" s="56"/>
    </row>
    <row r="145" spans="12:13" ht="14.25" customHeight="1" x14ac:dyDescent="0.25">
      <c r="L145" s="56"/>
      <c r="M145" s="56"/>
    </row>
    <row r="146" spans="12:13" ht="14.25" customHeight="1" x14ac:dyDescent="0.25">
      <c r="L146" s="56"/>
      <c r="M146" s="56"/>
    </row>
    <row r="147" spans="12:13" ht="14.25" customHeight="1" x14ac:dyDescent="0.25">
      <c r="L147" s="56"/>
      <c r="M147" s="56"/>
    </row>
    <row r="148" spans="12:13" ht="14.25" customHeight="1" x14ac:dyDescent="0.25">
      <c r="L148" s="56"/>
      <c r="M148" s="56"/>
    </row>
    <row r="149" spans="12:13" ht="14.25" customHeight="1" x14ac:dyDescent="0.25">
      <c r="L149" s="56"/>
      <c r="M149" s="56"/>
    </row>
    <row r="150" spans="12:13" ht="14.25" customHeight="1" x14ac:dyDescent="0.25">
      <c r="L150" s="56"/>
      <c r="M150" s="56"/>
    </row>
    <row r="151" spans="12:13" ht="14.25" customHeight="1" x14ac:dyDescent="0.25">
      <c r="L151" s="56"/>
      <c r="M151" s="56"/>
    </row>
    <row r="152" spans="12:13" ht="14.25" customHeight="1" x14ac:dyDescent="0.25">
      <c r="L152" s="56"/>
      <c r="M152" s="56"/>
    </row>
    <row r="153" spans="12:13" ht="14.25" customHeight="1" x14ac:dyDescent="0.25">
      <c r="L153" s="56"/>
      <c r="M153" s="56"/>
    </row>
    <row r="154" spans="12:13" ht="14.25" customHeight="1" x14ac:dyDescent="0.25">
      <c r="L154" s="56"/>
      <c r="M154" s="56"/>
    </row>
    <row r="155" spans="12:13" ht="14.25" customHeight="1" x14ac:dyDescent="0.25">
      <c r="L155" s="56"/>
      <c r="M155" s="56"/>
    </row>
    <row r="156" spans="12:13" ht="14.25" customHeight="1" x14ac:dyDescent="0.25">
      <c r="L156" s="56"/>
      <c r="M156" s="56"/>
    </row>
    <row r="157" spans="12:13" ht="14.25" customHeight="1" x14ac:dyDescent="0.25">
      <c r="L157" s="56"/>
      <c r="M157" s="56"/>
    </row>
    <row r="158" spans="12:13" ht="14.25" customHeight="1" x14ac:dyDescent="0.25">
      <c r="L158" s="56"/>
      <c r="M158" s="56"/>
    </row>
    <row r="159" spans="12:13" ht="14.25" customHeight="1" x14ac:dyDescent="0.25">
      <c r="L159" s="56"/>
      <c r="M159" s="56"/>
    </row>
    <row r="160" spans="12:13" ht="14.25" customHeight="1" x14ac:dyDescent="0.25">
      <c r="L160" s="56"/>
      <c r="M160" s="56"/>
    </row>
    <row r="161" spans="12:13" ht="14.25" customHeight="1" x14ac:dyDescent="0.25">
      <c r="L161" s="56"/>
      <c r="M161" s="56"/>
    </row>
    <row r="162" spans="12:13" ht="14.25" customHeight="1" x14ac:dyDescent="0.25">
      <c r="L162" s="56"/>
      <c r="M162" s="56"/>
    </row>
    <row r="163" spans="12:13" ht="14.25" customHeight="1" x14ac:dyDescent="0.25">
      <c r="L163" s="56"/>
      <c r="M163" s="56"/>
    </row>
    <row r="164" spans="12:13" ht="14.25" customHeight="1" x14ac:dyDescent="0.25">
      <c r="L164" s="56"/>
      <c r="M164" s="56"/>
    </row>
    <row r="165" spans="12:13" ht="14.25" customHeight="1" x14ac:dyDescent="0.25">
      <c r="L165" s="56"/>
      <c r="M165" s="56"/>
    </row>
    <row r="166" spans="12:13" ht="14.25" customHeight="1" x14ac:dyDescent="0.25">
      <c r="L166" s="56"/>
      <c r="M166" s="56"/>
    </row>
    <row r="167" spans="12:13" ht="14.25" customHeight="1" x14ac:dyDescent="0.25">
      <c r="L167" s="56"/>
      <c r="M167" s="56"/>
    </row>
    <row r="168" spans="12:13" ht="14.25" customHeight="1" x14ac:dyDescent="0.25">
      <c r="L168" s="56"/>
      <c r="M168" s="56"/>
    </row>
    <row r="169" spans="12:13" ht="14.25" customHeight="1" x14ac:dyDescent="0.25">
      <c r="L169" s="56"/>
      <c r="M169" s="56"/>
    </row>
    <row r="170" spans="12:13" ht="14.25" customHeight="1" x14ac:dyDescent="0.25">
      <c r="L170" s="56"/>
      <c r="M170" s="56"/>
    </row>
    <row r="171" spans="12:13" ht="14.25" customHeight="1" x14ac:dyDescent="0.25">
      <c r="L171" s="56"/>
      <c r="M171" s="56"/>
    </row>
    <row r="172" spans="12:13" ht="14.25" customHeight="1" x14ac:dyDescent="0.25">
      <c r="L172" s="56"/>
      <c r="M172" s="56"/>
    </row>
    <row r="173" spans="12:13" ht="14.25" customHeight="1" x14ac:dyDescent="0.25">
      <c r="L173" s="56"/>
      <c r="M173" s="56"/>
    </row>
    <row r="174" spans="12:13" ht="14.25" customHeight="1" x14ac:dyDescent="0.25">
      <c r="L174" s="56"/>
      <c r="M174" s="56"/>
    </row>
    <row r="175" spans="12:13" ht="14.25" customHeight="1" x14ac:dyDescent="0.25">
      <c r="L175" s="56"/>
      <c r="M175" s="56"/>
    </row>
    <row r="176" spans="12:13" ht="14.25" customHeight="1" x14ac:dyDescent="0.25">
      <c r="L176" s="56"/>
      <c r="M176" s="56"/>
    </row>
    <row r="177" spans="12:13" ht="14.25" customHeight="1" x14ac:dyDescent="0.25">
      <c r="L177" s="56"/>
      <c r="M177" s="56"/>
    </row>
    <row r="178" spans="12:13" ht="14.25" customHeight="1" x14ac:dyDescent="0.25">
      <c r="L178" s="56"/>
      <c r="M178" s="56"/>
    </row>
    <row r="179" spans="12:13" ht="14.25" customHeight="1" x14ac:dyDescent="0.25">
      <c r="L179" s="56"/>
      <c r="M179" s="56"/>
    </row>
    <row r="180" spans="12:13" ht="14.25" customHeight="1" x14ac:dyDescent="0.25">
      <c r="L180" s="56"/>
      <c r="M180" s="56"/>
    </row>
    <row r="181" spans="12:13" ht="14.25" customHeight="1" x14ac:dyDescent="0.25">
      <c r="L181" s="56"/>
      <c r="M181" s="56"/>
    </row>
    <row r="182" spans="12:13" ht="14.25" customHeight="1" x14ac:dyDescent="0.25">
      <c r="L182" s="56"/>
      <c r="M182" s="56"/>
    </row>
    <row r="183" spans="12:13" ht="14.25" customHeight="1" x14ac:dyDescent="0.25">
      <c r="L183" s="56"/>
      <c r="M183" s="56"/>
    </row>
    <row r="184" spans="12:13" ht="14.25" customHeight="1" x14ac:dyDescent="0.25">
      <c r="L184" s="56"/>
      <c r="M184" s="56"/>
    </row>
    <row r="185" spans="12:13" ht="14.25" customHeight="1" x14ac:dyDescent="0.25">
      <c r="L185" s="56"/>
      <c r="M185" s="56"/>
    </row>
    <row r="186" spans="12:13" ht="14.25" customHeight="1" x14ac:dyDescent="0.25">
      <c r="L186" s="56"/>
      <c r="M186" s="56"/>
    </row>
    <row r="187" spans="12:13" ht="14.25" customHeight="1" x14ac:dyDescent="0.25">
      <c r="L187" s="56"/>
      <c r="M187" s="56"/>
    </row>
    <row r="188" spans="12:13" ht="14.25" customHeight="1" x14ac:dyDescent="0.25">
      <c r="L188" s="56"/>
      <c r="M188" s="56"/>
    </row>
    <row r="189" spans="12:13" ht="14.25" customHeight="1" x14ac:dyDescent="0.25">
      <c r="L189" s="56"/>
      <c r="M189" s="56"/>
    </row>
    <row r="190" spans="12:13" ht="14.25" customHeight="1" x14ac:dyDescent="0.25">
      <c r="L190" s="56"/>
      <c r="M190" s="56"/>
    </row>
    <row r="191" spans="12:13" ht="14.25" customHeight="1" x14ac:dyDescent="0.25">
      <c r="L191" s="56"/>
      <c r="M191" s="56"/>
    </row>
    <row r="192" spans="12:13" ht="14.25" customHeight="1" x14ac:dyDescent="0.25">
      <c r="L192" s="56"/>
      <c r="M192" s="56"/>
    </row>
    <row r="193" spans="12:13" ht="14.25" customHeight="1" x14ac:dyDescent="0.25">
      <c r="L193" s="56"/>
      <c r="M193" s="56"/>
    </row>
    <row r="194" spans="12:13" ht="14.25" customHeight="1" x14ac:dyDescent="0.25">
      <c r="L194" s="56"/>
      <c r="M194" s="56"/>
    </row>
    <row r="195" spans="12:13" ht="14.25" customHeight="1" x14ac:dyDescent="0.25">
      <c r="L195" s="56"/>
      <c r="M195" s="56"/>
    </row>
    <row r="196" spans="12:13" ht="14.25" customHeight="1" x14ac:dyDescent="0.25">
      <c r="L196" s="56"/>
      <c r="M196" s="56"/>
    </row>
    <row r="197" spans="12:13" ht="14.25" customHeight="1" x14ac:dyDescent="0.25">
      <c r="L197" s="56"/>
      <c r="M197" s="56"/>
    </row>
    <row r="198" spans="12:13" ht="14.25" customHeight="1" x14ac:dyDescent="0.25">
      <c r="L198" s="56"/>
      <c r="M198" s="56"/>
    </row>
    <row r="199" spans="12:13" ht="14.25" customHeight="1" x14ac:dyDescent="0.25">
      <c r="L199" s="56"/>
      <c r="M199" s="56"/>
    </row>
    <row r="200" spans="12:13" ht="14.25" customHeight="1" x14ac:dyDescent="0.25">
      <c r="L200" s="56"/>
      <c r="M200" s="56"/>
    </row>
    <row r="201" spans="12:13" ht="14.25" customHeight="1" x14ac:dyDescent="0.25">
      <c r="L201" s="56"/>
      <c r="M201" s="56"/>
    </row>
    <row r="202" spans="12:13" ht="14.25" customHeight="1" x14ac:dyDescent="0.25">
      <c r="L202" s="56"/>
      <c r="M202" s="56"/>
    </row>
    <row r="203" spans="12:13" ht="14.25" customHeight="1" x14ac:dyDescent="0.25">
      <c r="L203" s="56"/>
      <c r="M203" s="56"/>
    </row>
    <row r="204" spans="12:13" ht="14.25" customHeight="1" x14ac:dyDescent="0.25">
      <c r="L204" s="56"/>
      <c r="M204" s="56"/>
    </row>
    <row r="205" spans="12:13" ht="14.25" customHeight="1" x14ac:dyDescent="0.25">
      <c r="L205" s="56"/>
      <c r="M205" s="56"/>
    </row>
    <row r="206" spans="12:13" ht="14.25" customHeight="1" x14ac:dyDescent="0.25">
      <c r="L206" s="56"/>
      <c r="M206" s="56"/>
    </row>
    <row r="207" spans="12:13" ht="14.25" customHeight="1" x14ac:dyDescent="0.25">
      <c r="L207" s="56"/>
      <c r="M207" s="56"/>
    </row>
    <row r="208" spans="12:13" ht="14.25" customHeight="1" x14ac:dyDescent="0.25">
      <c r="L208" s="56"/>
      <c r="M208" s="56"/>
    </row>
    <row r="209" spans="12:13" ht="14.25" customHeight="1" x14ac:dyDescent="0.25">
      <c r="L209" s="56"/>
      <c r="M209" s="56"/>
    </row>
    <row r="210" spans="12:13" ht="14.25" customHeight="1" x14ac:dyDescent="0.25">
      <c r="L210" s="56"/>
      <c r="M210" s="56"/>
    </row>
    <row r="211" spans="12:13" ht="14.25" customHeight="1" x14ac:dyDescent="0.25">
      <c r="L211" s="56"/>
      <c r="M211" s="56"/>
    </row>
    <row r="212" spans="12:13" ht="14.25" customHeight="1" x14ac:dyDescent="0.25">
      <c r="L212" s="56"/>
      <c r="M212" s="56"/>
    </row>
    <row r="213" spans="12:13" ht="14.25" customHeight="1" x14ac:dyDescent="0.25">
      <c r="L213" s="56"/>
      <c r="M213" s="56"/>
    </row>
    <row r="214" spans="12:13" ht="14.25" customHeight="1" x14ac:dyDescent="0.25">
      <c r="L214" s="56"/>
      <c r="M214" s="56"/>
    </row>
    <row r="215" spans="12:13" ht="14.25" customHeight="1" x14ac:dyDescent="0.25">
      <c r="L215" s="56"/>
      <c r="M215" s="56"/>
    </row>
    <row r="216" spans="12:13" ht="14.25" customHeight="1" x14ac:dyDescent="0.25">
      <c r="L216" s="56"/>
      <c r="M216" s="56"/>
    </row>
    <row r="217" spans="12:13" ht="14.25" customHeight="1" x14ac:dyDescent="0.25">
      <c r="L217" s="56"/>
      <c r="M217" s="56"/>
    </row>
    <row r="218" spans="12:13" ht="14.25" customHeight="1" x14ac:dyDescent="0.25">
      <c r="L218" s="56"/>
      <c r="M218" s="56"/>
    </row>
    <row r="219" spans="12:13" ht="14.25" customHeight="1" x14ac:dyDescent="0.25">
      <c r="L219" s="56"/>
      <c r="M219" s="56"/>
    </row>
    <row r="220" spans="12:13" ht="14.25" customHeight="1" x14ac:dyDescent="0.25">
      <c r="L220" s="56"/>
      <c r="M220" s="56"/>
    </row>
    <row r="221" spans="12:13" ht="14.25" customHeight="1" x14ac:dyDescent="0.25">
      <c r="L221" s="56"/>
      <c r="M221" s="56"/>
    </row>
    <row r="222" spans="12:13" ht="14.25" customHeight="1" x14ac:dyDescent="0.25">
      <c r="L222" s="56"/>
      <c r="M222" s="56"/>
    </row>
    <row r="223" spans="12:13" ht="14.25" customHeight="1" x14ac:dyDescent="0.25">
      <c r="L223" s="56"/>
      <c r="M223" s="56"/>
    </row>
    <row r="224" spans="12:13" ht="14.25" customHeight="1" x14ac:dyDescent="0.25">
      <c r="L224" s="56"/>
      <c r="M224" s="56"/>
    </row>
    <row r="225" spans="12:13" ht="14.25" customHeight="1" x14ac:dyDescent="0.25">
      <c r="L225" s="56"/>
      <c r="M225" s="56"/>
    </row>
    <row r="226" spans="12:13" ht="14.25" customHeight="1" x14ac:dyDescent="0.25">
      <c r="L226" s="56"/>
      <c r="M226" s="56"/>
    </row>
    <row r="227" spans="12:13" ht="14.25" customHeight="1" x14ac:dyDescent="0.25">
      <c r="L227" s="56"/>
      <c r="M227" s="56"/>
    </row>
    <row r="228" spans="12:13" ht="14.25" customHeight="1" x14ac:dyDescent="0.25">
      <c r="L228" s="56"/>
      <c r="M228" s="56"/>
    </row>
    <row r="229" spans="12:13" ht="14.25" customHeight="1" x14ac:dyDescent="0.25">
      <c r="L229" s="56"/>
      <c r="M229" s="56"/>
    </row>
    <row r="230" spans="12:13" ht="14.25" customHeight="1" x14ac:dyDescent="0.25">
      <c r="L230" s="56"/>
      <c r="M230" s="56"/>
    </row>
    <row r="231" spans="12:13" ht="14.25" customHeight="1" x14ac:dyDescent="0.25">
      <c r="L231" s="56"/>
      <c r="M231" s="56"/>
    </row>
    <row r="232" spans="12:13" ht="14.25" customHeight="1" x14ac:dyDescent="0.25">
      <c r="L232" s="56"/>
      <c r="M232" s="56"/>
    </row>
    <row r="233" spans="12:13" ht="14.25" customHeight="1" x14ac:dyDescent="0.25">
      <c r="L233" s="56"/>
      <c r="M233" s="56"/>
    </row>
    <row r="234" spans="12:13" ht="14.25" customHeight="1" x14ac:dyDescent="0.25">
      <c r="L234" s="56"/>
      <c r="M234" s="56"/>
    </row>
    <row r="235" spans="12:13" ht="14.25" customHeight="1" x14ac:dyDescent="0.25">
      <c r="L235" s="56"/>
      <c r="M235" s="56"/>
    </row>
    <row r="236" spans="12:13" ht="14.25" customHeight="1" x14ac:dyDescent="0.25">
      <c r="L236" s="56"/>
      <c r="M236" s="56"/>
    </row>
    <row r="237" spans="12:13" ht="14.25" customHeight="1" x14ac:dyDescent="0.25">
      <c r="L237" s="56"/>
      <c r="M237" s="56"/>
    </row>
    <row r="238" spans="12:13" ht="14.25" customHeight="1" x14ac:dyDescent="0.25">
      <c r="L238" s="56"/>
      <c r="M238" s="56"/>
    </row>
    <row r="239" spans="12:13" ht="14.25" customHeight="1" x14ac:dyDescent="0.25">
      <c r="L239" s="56"/>
      <c r="M239" s="56"/>
    </row>
    <row r="240" spans="12:13" ht="14.25" customHeight="1" x14ac:dyDescent="0.25">
      <c r="L240" s="56"/>
      <c r="M240" s="56"/>
    </row>
    <row r="241" spans="1:24" ht="14.25" customHeight="1" x14ac:dyDescent="0.25">
      <c r="L241" s="56"/>
      <c r="M241" s="56"/>
    </row>
    <row r="242" spans="1:24" ht="14.25" customHeight="1" x14ac:dyDescent="0.25">
      <c r="L242" s="56"/>
      <c r="M242" s="56"/>
    </row>
    <row r="243" spans="1:24" ht="14.25" customHeight="1" x14ac:dyDescent="0.25">
      <c r="L243" s="56"/>
      <c r="M243" s="56"/>
    </row>
    <row r="244" spans="1:24" ht="14.25" customHeight="1" x14ac:dyDescent="0.25">
      <c r="L244" s="56"/>
      <c r="M244" s="56"/>
    </row>
    <row r="245" spans="1:24" ht="14.25" customHeight="1" x14ac:dyDescent="0.25">
      <c r="B245" s="60" t="s">
        <v>8</v>
      </c>
      <c r="C245" s="60" t="s">
        <v>830</v>
      </c>
      <c r="D245" s="60" t="s">
        <v>48</v>
      </c>
      <c r="E245" s="83" t="s">
        <v>62</v>
      </c>
      <c r="F245" s="161" t="s">
        <v>831</v>
      </c>
      <c r="G245" s="60" t="s">
        <v>832</v>
      </c>
      <c r="H245" s="60" t="s">
        <v>833</v>
      </c>
      <c r="I245" s="60" t="s">
        <v>834</v>
      </c>
      <c r="J245" s="60" t="s">
        <v>835</v>
      </c>
      <c r="K245" s="60" t="s">
        <v>836</v>
      </c>
      <c r="L245" s="60" t="s">
        <v>837</v>
      </c>
      <c r="M245" s="60" t="s">
        <v>838</v>
      </c>
      <c r="N245" s="60" t="s">
        <v>839</v>
      </c>
      <c r="O245" s="60" t="s">
        <v>39</v>
      </c>
      <c r="P245" s="60" t="s">
        <v>840</v>
      </c>
      <c r="Q245" s="60" t="s">
        <v>53</v>
      </c>
      <c r="R245" s="60" t="s">
        <v>79</v>
      </c>
      <c r="S245" s="60" t="s">
        <v>841</v>
      </c>
      <c r="T245" s="60" t="s">
        <v>842</v>
      </c>
      <c r="U245" s="60" t="s">
        <v>843</v>
      </c>
      <c r="V245" s="60" t="s">
        <v>844</v>
      </c>
      <c r="W245" s="60"/>
      <c r="X245" s="60" t="s">
        <v>845</v>
      </c>
    </row>
    <row r="246" spans="1:24" ht="14.25" customHeight="1" x14ac:dyDescent="0.25">
      <c r="A246" s="7" t="s">
        <v>87</v>
      </c>
      <c r="B246" s="7" t="e">
        <f t="shared" ref="B246:V246" si="6">+SUMIF(#REF!,B$245,#REF!)</f>
        <v>#REF!</v>
      </c>
      <c r="C246" s="7" t="e">
        <f t="shared" si="6"/>
        <v>#REF!</v>
      </c>
      <c r="D246" s="7" t="e">
        <f t="shared" si="6"/>
        <v>#REF!</v>
      </c>
      <c r="E246" s="7" t="e">
        <f t="shared" si="6"/>
        <v>#REF!</v>
      </c>
      <c r="F246" s="46" t="e">
        <f t="shared" si="6"/>
        <v>#REF!</v>
      </c>
      <c r="G246" s="7" t="e">
        <f t="shared" si="6"/>
        <v>#REF!</v>
      </c>
      <c r="H246" s="7" t="e">
        <f t="shared" si="6"/>
        <v>#REF!</v>
      </c>
      <c r="I246" s="7" t="e">
        <f t="shared" si="6"/>
        <v>#REF!</v>
      </c>
      <c r="J246" s="7" t="e">
        <f t="shared" si="6"/>
        <v>#REF!</v>
      </c>
      <c r="K246" s="7" t="e">
        <f t="shared" si="6"/>
        <v>#REF!</v>
      </c>
      <c r="L246" s="7" t="e">
        <f t="shared" si="6"/>
        <v>#REF!</v>
      </c>
      <c r="M246" s="7" t="e">
        <f t="shared" si="6"/>
        <v>#REF!</v>
      </c>
      <c r="N246" s="7" t="e">
        <f t="shared" si="6"/>
        <v>#REF!</v>
      </c>
      <c r="O246" s="7" t="e">
        <f t="shared" si="6"/>
        <v>#REF!</v>
      </c>
      <c r="P246" s="7" t="e">
        <f t="shared" si="6"/>
        <v>#REF!</v>
      </c>
      <c r="Q246" s="7" t="e">
        <f t="shared" si="6"/>
        <v>#REF!</v>
      </c>
      <c r="R246" s="7" t="e">
        <f t="shared" si="6"/>
        <v>#REF!</v>
      </c>
      <c r="S246" s="7" t="e">
        <f t="shared" si="6"/>
        <v>#REF!</v>
      </c>
      <c r="T246" s="7" t="e">
        <f t="shared" si="6"/>
        <v>#REF!</v>
      </c>
      <c r="U246" s="7" t="e">
        <f t="shared" si="6"/>
        <v>#REF!</v>
      </c>
      <c r="V246" s="7" t="e">
        <f t="shared" si="6"/>
        <v>#REF!</v>
      </c>
      <c r="W246" s="7"/>
      <c r="X246" s="7" t="e">
        <f>+SUMIF(#REF!,X$245,#REF!)</f>
        <v>#REF!</v>
      </c>
    </row>
    <row r="247" spans="1:24" ht="14.25" customHeight="1" x14ac:dyDescent="0.25">
      <c r="A247" s="7" t="s">
        <v>392</v>
      </c>
      <c r="B247" s="7">
        <f t="shared" ref="B247:V247" si="7">+SUMIF($H$3:$H$8,B$245,$M$3:$M$8)</f>
        <v>5</v>
      </c>
      <c r="C247" s="7">
        <f t="shared" si="7"/>
        <v>0</v>
      </c>
      <c r="D247" s="7">
        <f t="shared" si="7"/>
        <v>0</v>
      </c>
      <c r="E247" s="7">
        <f t="shared" si="7"/>
        <v>0</v>
      </c>
      <c r="F247" s="46">
        <f t="shared" si="7"/>
        <v>0</v>
      </c>
      <c r="G247" s="7">
        <f t="shared" si="7"/>
        <v>0</v>
      </c>
      <c r="H247" s="7">
        <f t="shared" si="7"/>
        <v>0</v>
      </c>
      <c r="I247" s="7">
        <f t="shared" si="7"/>
        <v>0</v>
      </c>
      <c r="J247" s="7">
        <f t="shared" si="7"/>
        <v>0</v>
      </c>
      <c r="K247" s="7">
        <f t="shared" si="7"/>
        <v>0</v>
      </c>
      <c r="L247" s="7">
        <f t="shared" si="7"/>
        <v>0</v>
      </c>
      <c r="M247" s="7">
        <f t="shared" si="7"/>
        <v>0</v>
      </c>
      <c r="N247" s="7">
        <f t="shared" si="7"/>
        <v>0</v>
      </c>
      <c r="O247" s="7">
        <f t="shared" si="7"/>
        <v>0</v>
      </c>
      <c r="P247" s="7">
        <f t="shared" si="7"/>
        <v>0</v>
      </c>
      <c r="Q247" s="7">
        <f t="shared" si="7"/>
        <v>0</v>
      </c>
      <c r="R247" s="7">
        <f t="shared" si="7"/>
        <v>0</v>
      </c>
      <c r="S247" s="7">
        <f t="shared" si="7"/>
        <v>0</v>
      </c>
      <c r="T247" s="7">
        <f t="shared" si="7"/>
        <v>0</v>
      </c>
      <c r="U247" s="7">
        <f t="shared" si="7"/>
        <v>0</v>
      </c>
      <c r="V247" s="7">
        <f t="shared" si="7"/>
        <v>0</v>
      </c>
      <c r="W247" s="7"/>
      <c r="X247" s="7">
        <f>+SUMIF($H$3:$H$8,X$245,$M$3:$M$8)</f>
        <v>0</v>
      </c>
    </row>
    <row r="248" spans="1:24" ht="14.25" customHeight="1" x14ac:dyDescent="0.25">
      <c r="A248" s="7" t="s">
        <v>90</v>
      </c>
      <c r="B248" s="7" t="e">
        <f t="shared" ref="B248:V248" si="8">+SUMIF(#REF!,B$245,#REF!)</f>
        <v>#REF!</v>
      </c>
      <c r="C248" s="7" t="e">
        <f t="shared" si="8"/>
        <v>#REF!</v>
      </c>
      <c r="D248" s="7" t="e">
        <f t="shared" si="8"/>
        <v>#REF!</v>
      </c>
      <c r="E248" s="7" t="e">
        <f t="shared" si="8"/>
        <v>#REF!</v>
      </c>
      <c r="F248" s="46" t="e">
        <f t="shared" si="8"/>
        <v>#REF!</v>
      </c>
      <c r="G248" s="7" t="e">
        <f t="shared" si="8"/>
        <v>#REF!</v>
      </c>
      <c r="H248" s="7" t="e">
        <f t="shared" si="8"/>
        <v>#REF!</v>
      </c>
      <c r="I248" s="7" t="e">
        <f t="shared" si="8"/>
        <v>#REF!</v>
      </c>
      <c r="J248" s="7" t="e">
        <f t="shared" si="8"/>
        <v>#REF!</v>
      </c>
      <c r="K248" s="7" t="e">
        <f t="shared" si="8"/>
        <v>#REF!</v>
      </c>
      <c r="L248" s="7" t="e">
        <f t="shared" si="8"/>
        <v>#REF!</v>
      </c>
      <c r="M248" s="7" t="e">
        <f t="shared" si="8"/>
        <v>#REF!</v>
      </c>
      <c r="N248" s="7" t="e">
        <f t="shared" si="8"/>
        <v>#REF!</v>
      </c>
      <c r="O248" s="7" t="e">
        <f t="shared" si="8"/>
        <v>#REF!</v>
      </c>
      <c r="P248" s="7" t="e">
        <f t="shared" si="8"/>
        <v>#REF!</v>
      </c>
      <c r="Q248" s="7" t="e">
        <f t="shared" si="8"/>
        <v>#REF!</v>
      </c>
      <c r="R248" s="7" t="e">
        <f t="shared" si="8"/>
        <v>#REF!</v>
      </c>
      <c r="S248" s="7" t="e">
        <f t="shared" si="8"/>
        <v>#REF!</v>
      </c>
      <c r="T248" s="7" t="e">
        <f t="shared" si="8"/>
        <v>#REF!</v>
      </c>
      <c r="U248" s="7" t="e">
        <f t="shared" si="8"/>
        <v>#REF!</v>
      </c>
      <c r="V248" s="7" t="e">
        <f t="shared" si="8"/>
        <v>#REF!</v>
      </c>
      <c r="W248" s="7"/>
      <c r="X248" s="7" t="e">
        <f>+SUMIF(#REF!,X$245,#REF!)</f>
        <v>#REF!</v>
      </c>
    </row>
    <row r="249" spans="1:24" ht="14.25" customHeight="1" x14ac:dyDescent="0.25">
      <c r="A249" s="7" t="s">
        <v>679</v>
      </c>
      <c r="B249" s="7">
        <f t="shared" ref="B249:V249" si="9">+SUMIF($H$9:$H$85,B$245,$M$9:$M$85)</f>
        <v>0</v>
      </c>
      <c r="C249" s="7">
        <f t="shared" si="9"/>
        <v>0</v>
      </c>
      <c r="D249" s="7">
        <f t="shared" si="9"/>
        <v>0</v>
      </c>
      <c r="E249" s="7">
        <f t="shared" si="9"/>
        <v>0</v>
      </c>
      <c r="F249" s="46">
        <f t="shared" si="9"/>
        <v>0</v>
      </c>
      <c r="G249" s="7">
        <f t="shared" si="9"/>
        <v>0</v>
      </c>
      <c r="H249" s="7">
        <f t="shared" si="9"/>
        <v>0</v>
      </c>
      <c r="I249" s="7">
        <f t="shared" si="9"/>
        <v>0</v>
      </c>
      <c r="J249" s="7">
        <f t="shared" si="9"/>
        <v>0</v>
      </c>
      <c r="K249" s="7">
        <f t="shared" si="9"/>
        <v>0</v>
      </c>
      <c r="L249" s="7">
        <f t="shared" si="9"/>
        <v>0</v>
      </c>
      <c r="M249" s="7">
        <f t="shared" si="9"/>
        <v>0</v>
      </c>
      <c r="N249" s="7">
        <f t="shared" si="9"/>
        <v>0</v>
      </c>
      <c r="O249" s="7">
        <f t="shared" si="9"/>
        <v>3</v>
      </c>
      <c r="P249" s="7">
        <f t="shared" si="9"/>
        <v>0</v>
      </c>
      <c r="Q249" s="7">
        <f t="shared" si="9"/>
        <v>22</v>
      </c>
      <c r="R249" s="7">
        <f t="shared" si="9"/>
        <v>0</v>
      </c>
      <c r="S249" s="7">
        <f t="shared" si="9"/>
        <v>0</v>
      </c>
      <c r="T249" s="7">
        <f t="shared" si="9"/>
        <v>0</v>
      </c>
      <c r="U249" s="7">
        <f t="shared" si="9"/>
        <v>0</v>
      </c>
      <c r="V249" s="7">
        <f t="shared" si="9"/>
        <v>0</v>
      </c>
      <c r="W249" s="7"/>
      <c r="X249" s="7">
        <f>+SUMIF($H$9:$H$85,X$245,$M$9:$M$85)</f>
        <v>0</v>
      </c>
    </row>
    <row r="250" spans="1:24" ht="14.25" customHeight="1" x14ac:dyDescent="0.25">
      <c r="A250" s="7" t="s">
        <v>818</v>
      </c>
      <c r="B250" s="7" t="e">
        <f t="shared" ref="B250:V250" si="10">SUM(B246:B249)</f>
        <v>#REF!</v>
      </c>
      <c r="C250" s="7" t="e">
        <f t="shared" si="10"/>
        <v>#REF!</v>
      </c>
      <c r="D250" s="7" t="e">
        <f t="shared" si="10"/>
        <v>#REF!</v>
      </c>
      <c r="E250" s="7" t="e">
        <f t="shared" si="10"/>
        <v>#REF!</v>
      </c>
      <c r="F250" s="46" t="e">
        <f t="shared" si="10"/>
        <v>#REF!</v>
      </c>
      <c r="G250" s="7" t="e">
        <f t="shared" si="10"/>
        <v>#REF!</v>
      </c>
      <c r="H250" s="7" t="e">
        <f t="shared" si="10"/>
        <v>#REF!</v>
      </c>
      <c r="I250" s="7" t="e">
        <f t="shared" si="10"/>
        <v>#REF!</v>
      </c>
      <c r="J250" s="7" t="e">
        <f t="shared" si="10"/>
        <v>#REF!</v>
      </c>
      <c r="K250" s="7" t="e">
        <f t="shared" si="10"/>
        <v>#REF!</v>
      </c>
      <c r="L250" s="7" t="e">
        <f t="shared" si="10"/>
        <v>#REF!</v>
      </c>
      <c r="M250" s="7" t="e">
        <f t="shared" si="10"/>
        <v>#REF!</v>
      </c>
      <c r="N250" s="7" t="e">
        <f t="shared" si="10"/>
        <v>#REF!</v>
      </c>
      <c r="O250" s="7" t="e">
        <f t="shared" si="10"/>
        <v>#REF!</v>
      </c>
      <c r="P250" s="7" t="e">
        <f t="shared" si="10"/>
        <v>#REF!</v>
      </c>
      <c r="Q250" s="7" t="e">
        <f t="shared" si="10"/>
        <v>#REF!</v>
      </c>
      <c r="R250" s="7" t="e">
        <f t="shared" si="10"/>
        <v>#REF!</v>
      </c>
      <c r="S250" s="7" t="e">
        <f t="shared" si="10"/>
        <v>#REF!</v>
      </c>
      <c r="T250" s="7" t="e">
        <f t="shared" si="10"/>
        <v>#REF!</v>
      </c>
      <c r="U250" s="7" t="e">
        <f t="shared" si="10"/>
        <v>#REF!</v>
      </c>
      <c r="V250" s="7" t="e">
        <f t="shared" si="10"/>
        <v>#REF!</v>
      </c>
      <c r="W250" s="7"/>
      <c r="X250" s="7" t="e">
        <f>SUM(X246:X249)</f>
        <v>#REF!</v>
      </c>
    </row>
    <row r="251" spans="1:24" ht="14.25" customHeight="1" x14ac:dyDescent="0.25">
      <c r="L251" s="56"/>
      <c r="M251" s="56"/>
    </row>
    <row r="252" spans="1:24" ht="14.25" customHeight="1" x14ac:dyDescent="0.25">
      <c r="L252" s="56"/>
      <c r="M252" s="56"/>
    </row>
    <row r="253" spans="1:24" ht="14.25" customHeight="1" x14ac:dyDescent="0.25">
      <c r="L253" s="56"/>
      <c r="M253" s="56"/>
    </row>
    <row r="254" spans="1:24" ht="14.25" customHeight="1" x14ac:dyDescent="0.25">
      <c r="L254" s="56"/>
      <c r="M254" s="56"/>
    </row>
    <row r="255" spans="1:24" ht="14.25" customHeight="1" x14ac:dyDescent="0.25">
      <c r="L255" s="56"/>
      <c r="M255" s="56"/>
    </row>
    <row r="256" spans="1:24" ht="14.25" customHeight="1" x14ac:dyDescent="0.25">
      <c r="L256" s="56"/>
      <c r="M256" s="56"/>
    </row>
    <row r="257" spans="12:13" ht="14.25" customHeight="1" x14ac:dyDescent="0.25">
      <c r="L257" s="56"/>
      <c r="M257" s="56"/>
    </row>
    <row r="258" spans="12:13" ht="14.25" customHeight="1" x14ac:dyDescent="0.25">
      <c r="L258" s="56"/>
      <c r="M258" s="56"/>
    </row>
    <row r="259" spans="12:13" ht="14.25" customHeight="1" x14ac:dyDescent="0.25">
      <c r="L259" s="56"/>
      <c r="M259" s="56"/>
    </row>
    <row r="260" spans="12:13" ht="14.25" customHeight="1" x14ac:dyDescent="0.25">
      <c r="L260" s="56"/>
      <c r="M260" s="56"/>
    </row>
    <row r="261" spans="12:13" ht="14.25" customHeight="1" x14ac:dyDescent="0.25">
      <c r="L261" s="56"/>
      <c r="M261" s="56"/>
    </row>
    <row r="262" spans="12:13" ht="14.25" customHeight="1" x14ac:dyDescent="0.25">
      <c r="L262" s="56"/>
      <c r="M262" s="56"/>
    </row>
    <row r="263" spans="12:13" ht="14.25" customHeight="1" x14ac:dyDescent="0.25">
      <c r="L263" s="56"/>
      <c r="M263" s="56"/>
    </row>
    <row r="264" spans="12:13" ht="14.25" customHeight="1" x14ac:dyDescent="0.25">
      <c r="L264" s="56"/>
      <c r="M264" s="56"/>
    </row>
    <row r="265" spans="12:13" ht="14.25" customHeight="1" x14ac:dyDescent="0.25">
      <c r="L265" s="56"/>
      <c r="M265" s="56"/>
    </row>
    <row r="266" spans="12:13" ht="14.25" customHeight="1" x14ac:dyDescent="0.25">
      <c r="L266" s="56"/>
      <c r="M266" s="56"/>
    </row>
    <row r="267" spans="12:13" ht="14.25" customHeight="1" x14ac:dyDescent="0.25">
      <c r="L267" s="56"/>
      <c r="M267" s="56"/>
    </row>
    <row r="268" spans="12:13" ht="14.25" customHeight="1" x14ac:dyDescent="0.25">
      <c r="L268" s="56"/>
      <c r="M268" s="56"/>
    </row>
    <row r="269" spans="12:13" ht="14.25" customHeight="1" x14ac:dyDescent="0.25">
      <c r="L269" s="56"/>
      <c r="M269" s="56"/>
    </row>
    <row r="270" spans="12:13" ht="14.25" customHeight="1" x14ac:dyDescent="0.25">
      <c r="L270" s="56"/>
      <c r="M270" s="56"/>
    </row>
    <row r="271" spans="12:13" ht="14.25" customHeight="1" x14ac:dyDescent="0.25">
      <c r="L271" s="56"/>
      <c r="M271" s="56"/>
    </row>
    <row r="272" spans="12:13" ht="14.25" customHeight="1" x14ac:dyDescent="0.25">
      <c r="L272" s="56"/>
      <c r="M272" s="56"/>
    </row>
    <row r="273" spans="12:13" ht="14.25" customHeight="1" x14ac:dyDescent="0.25">
      <c r="L273" s="56"/>
      <c r="M273" s="56"/>
    </row>
    <row r="274" spans="12:13" ht="14.25" customHeight="1" x14ac:dyDescent="0.25">
      <c r="L274" s="56"/>
      <c r="M274" s="56"/>
    </row>
    <row r="275" spans="12:13" ht="14.25" customHeight="1" x14ac:dyDescent="0.25">
      <c r="L275" s="56"/>
      <c r="M275" s="56"/>
    </row>
    <row r="276" spans="12:13" ht="14.25" customHeight="1" x14ac:dyDescent="0.25">
      <c r="L276" s="56"/>
      <c r="M276" s="56"/>
    </row>
    <row r="277" spans="12:13" ht="14.25" customHeight="1" x14ac:dyDescent="0.25">
      <c r="L277" s="56"/>
      <c r="M277" s="56"/>
    </row>
    <row r="278" spans="12:13" ht="14.25" customHeight="1" x14ac:dyDescent="0.25">
      <c r="L278" s="56"/>
      <c r="M278" s="56"/>
    </row>
    <row r="279" spans="12:13" ht="14.25" customHeight="1" x14ac:dyDescent="0.25">
      <c r="L279" s="56"/>
      <c r="M279" s="56"/>
    </row>
    <row r="280" spans="12:13" ht="14.25" customHeight="1" x14ac:dyDescent="0.25">
      <c r="L280" s="56"/>
      <c r="M280" s="56"/>
    </row>
    <row r="281" spans="12:13" ht="14.25" customHeight="1" x14ac:dyDescent="0.25">
      <c r="L281" s="56"/>
      <c r="M281" s="56"/>
    </row>
    <row r="282" spans="12:13" ht="14.25" customHeight="1" x14ac:dyDescent="0.25">
      <c r="L282" s="56"/>
      <c r="M282" s="56"/>
    </row>
    <row r="283" spans="12:13" ht="14.25" customHeight="1" x14ac:dyDescent="0.25">
      <c r="L283" s="56"/>
      <c r="M283" s="56"/>
    </row>
    <row r="284" spans="12:13" ht="14.25" customHeight="1" x14ac:dyDescent="0.25">
      <c r="L284" s="56"/>
      <c r="M284" s="56"/>
    </row>
    <row r="285" spans="12:13" ht="14.25" customHeight="1" x14ac:dyDescent="0.25">
      <c r="L285" s="56"/>
      <c r="M285" s="56"/>
    </row>
    <row r="286" spans="12:13" ht="14.25" customHeight="1" x14ac:dyDescent="0.25">
      <c r="L286" s="56"/>
      <c r="M286" s="56"/>
    </row>
    <row r="287" spans="12:13" ht="14.25" customHeight="1" x14ac:dyDescent="0.25">
      <c r="L287" s="56"/>
      <c r="M287" s="56"/>
    </row>
    <row r="288" spans="12:13" ht="14.25" customHeight="1" x14ac:dyDescent="0.25">
      <c r="L288" s="56"/>
      <c r="M288" s="56"/>
    </row>
    <row r="289" spans="12:13" ht="14.25" customHeight="1" x14ac:dyDescent="0.25">
      <c r="L289" s="56"/>
      <c r="M289" s="56"/>
    </row>
    <row r="290" spans="12:13" ht="14.25" customHeight="1" x14ac:dyDescent="0.25">
      <c r="L290" s="56"/>
      <c r="M290" s="56"/>
    </row>
    <row r="291" spans="12:13" ht="14.25" customHeight="1" x14ac:dyDescent="0.25">
      <c r="L291" s="56"/>
      <c r="M291" s="56"/>
    </row>
    <row r="292" spans="12:13" ht="14.25" customHeight="1" x14ac:dyDescent="0.25">
      <c r="L292" s="56"/>
      <c r="M292" s="56"/>
    </row>
    <row r="293" spans="12:13" ht="14.25" customHeight="1" x14ac:dyDescent="0.25">
      <c r="L293" s="56"/>
      <c r="M293" s="56"/>
    </row>
    <row r="294" spans="12:13" ht="14.25" customHeight="1" x14ac:dyDescent="0.25">
      <c r="L294" s="56"/>
      <c r="M294" s="56"/>
    </row>
    <row r="295" spans="12:13" ht="14.25" customHeight="1" x14ac:dyDescent="0.25">
      <c r="L295" s="56"/>
      <c r="M295" s="56"/>
    </row>
    <row r="296" spans="12:13" ht="14.25" customHeight="1" x14ac:dyDescent="0.25">
      <c r="L296" s="56"/>
      <c r="M296" s="56"/>
    </row>
    <row r="297" spans="12:13" ht="14.25" customHeight="1" x14ac:dyDescent="0.25">
      <c r="L297" s="56"/>
      <c r="M297" s="56"/>
    </row>
    <row r="298" spans="12:13" ht="14.25" customHeight="1" x14ac:dyDescent="0.25">
      <c r="L298" s="56"/>
      <c r="M298" s="56"/>
    </row>
    <row r="299" spans="12:13" ht="14.25" customHeight="1" x14ac:dyDescent="0.25">
      <c r="L299" s="56"/>
      <c r="M299" s="56"/>
    </row>
    <row r="300" spans="12:13" ht="14.25" customHeight="1" x14ac:dyDescent="0.25">
      <c r="L300" s="56"/>
      <c r="M300" s="56"/>
    </row>
    <row r="301" spans="12:13" ht="14.25" customHeight="1" x14ac:dyDescent="0.25">
      <c r="L301" s="56"/>
      <c r="M301" s="56"/>
    </row>
    <row r="302" spans="12:13" ht="14.25" customHeight="1" x14ac:dyDescent="0.25">
      <c r="L302" s="56"/>
      <c r="M302" s="56"/>
    </row>
    <row r="303" spans="12:13" ht="14.25" customHeight="1" x14ac:dyDescent="0.25">
      <c r="L303" s="56"/>
      <c r="M303" s="56"/>
    </row>
    <row r="304" spans="12:13" ht="14.25" customHeight="1" x14ac:dyDescent="0.25">
      <c r="L304" s="56"/>
      <c r="M304" s="56"/>
    </row>
    <row r="305" spans="12:13" ht="14.25" customHeight="1" x14ac:dyDescent="0.25">
      <c r="L305" s="56"/>
      <c r="M305" s="56"/>
    </row>
    <row r="306" spans="12:13" ht="14.25" customHeight="1" x14ac:dyDescent="0.25">
      <c r="L306" s="56"/>
      <c r="M306" s="56"/>
    </row>
    <row r="307" spans="12:13" ht="14.25" customHeight="1" x14ac:dyDescent="0.25">
      <c r="L307" s="56"/>
      <c r="M307" s="56"/>
    </row>
    <row r="308" spans="12:13" ht="14.25" customHeight="1" x14ac:dyDescent="0.25">
      <c r="L308" s="56"/>
      <c r="M308" s="56"/>
    </row>
    <row r="309" spans="12:13" ht="14.25" customHeight="1" x14ac:dyDescent="0.25">
      <c r="L309" s="56"/>
      <c r="M309" s="56"/>
    </row>
    <row r="310" spans="12:13" ht="14.25" customHeight="1" x14ac:dyDescent="0.25">
      <c r="L310" s="56"/>
      <c r="M310" s="56"/>
    </row>
    <row r="311" spans="12:13" ht="14.25" customHeight="1" x14ac:dyDescent="0.25">
      <c r="L311" s="56"/>
      <c r="M311" s="56"/>
    </row>
    <row r="312" spans="12:13" ht="14.25" customHeight="1" x14ac:dyDescent="0.25">
      <c r="L312" s="56"/>
      <c r="M312" s="56"/>
    </row>
    <row r="313" spans="12:13" ht="14.25" customHeight="1" x14ac:dyDescent="0.25">
      <c r="L313" s="56"/>
      <c r="M313" s="56"/>
    </row>
    <row r="314" spans="12:13" ht="14.25" customHeight="1" x14ac:dyDescent="0.25">
      <c r="L314" s="56"/>
      <c r="M314" s="56"/>
    </row>
    <row r="315" spans="12:13" ht="14.25" customHeight="1" x14ac:dyDescent="0.25">
      <c r="L315" s="56"/>
      <c r="M315" s="56"/>
    </row>
    <row r="316" spans="12:13" ht="14.25" customHeight="1" x14ac:dyDescent="0.25">
      <c r="L316" s="56"/>
      <c r="M316" s="56"/>
    </row>
    <row r="317" spans="12:13" ht="14.25" customHeight="1" x14ac:dyDescent="0.25">
      <c r="L317" s="56"/>
      <c r="M317" s="56"/>
    </row>
    <row r="318" spans="12:13" ht="14.25" customHeight="1" x14ac:dyDescent="0.25">
      <c r="L318" s="56"/>
      <c r="M318" s="56"/>
    </row>
    <row r="319" spans="12:13" ht="14.25" customHeight="1" x14ac:dyDescent="0.25">
      <c r="L319" s="56"/>
      <c r="M319" s="56"/>
    </row>
    <row r="320" spans="12:13" ht="14.25" customHeight="1" x14ac:dyDescent="0.25">
      <c r="L320" s="56"/>
      <c r="M320" s="56"/>
    </row>
    <row r="321" spans="12:13" ht="14.25" customHeight="1" x14ac:dyDescent="0.25">
      <c r="L321" s="56"/>
      <c r="M321" s="56"/>
    </row>
    <row r="322" spans="12:13" ht="14.25" customHeight="1" x14ac:dyDescent="0.25">
      <c r="L322" s="56"/>
      <c r="M322" s="56"/>
    </row>
    <row r="323" spans="12:13" ht="14.25" customHeight="1" x14ac:dyDescent="0.25">
      <c r="L323" s="56"/>
      <c r="M323" s="56"/>
    </row>
    <row r="324" spans="12:13" ht="14.25" customHeight="1" x14ac:dyDescent="0.25">
      <c r="L324" s="56"/>
      <c r="M324" s="56"/>
    </row>
    <row r="325" spans="12:13" ht="14.25" customHeight="1" x14ac:dyDescent="0.25">
      <c r="L325" s="56"/>
      <c r="M325" s="56"/>
    </row>
    <row r="326" spans="12:13" ht="14.25" customHeight="1" x14ac:dyDescent="0.25">
      <c r="L326" s="56"/>
      <c r="M326" s="56"/>
    </row>
    <row r="327" spans="12:13" ht="14.25" customHeight="1" x14ac:dyDescent="0.25">
      <c r="L327" s="56"/>
      <c r="M327" s="56"/>
    </row>
    <row r="328" spans="12:13" ht="14.25" customHeight="1" x14ac:dyDescent="0.25">
      <c r="L328" s="56"/>
      <c r="M328" s="56"/>
    </row>
    <row r="329" spans="12:13" ht="14.25" customHeight="1" x14ac:dyDescent="0.25">
      <c r="L329" s="56"/>
      <c r="M329" s="56"/>
    </row>
    <row r="330" spans="12:13" ht="14.25" customHeight="1" x14ac:dyDescent="0.25">
      <c r="L330" s="56"/>
      <c r="M330" s="56"/>
    </row>
    <row r="331" spans="12:13" ht="14.25" customHeight="1" x14ac:dyDescent="0.25">
      <c r="L331" s="56"/>
      <c r="M331" s="56"/>
    </row>
    <row r="332" spans="12:13" ht="14.25" customHeight="1" x14ac:dyDescent="0.25">
      <c r="L332" s="56"/>
      <c r="M332" s="56"/>
    </row>
    <row r="333" spans="12:13" ht="14.25" customHeight="1" x14ac:dyDescent="0.25">
      <c r="L333" s="56"/>
      <c r="M333" s="56"/>
    </row>
    <row r="334" spans="12:13" ht="14.25" customHeight="1" x14ac:dyDescent="0.25">
      <c r="L334" s="56"/>
      <c r="M334" s="56"/>
    </row>
    <row r="335" spans="12:13" ht="14.25" customHeight="1" x14ac:dyDescent="0.25">
      <c r="L335" s="56"/>
      <c r="M335" s="56"/>
    </row>
    <row r="336" spans="12:13" ht="14.25" customHeight="1" x14ac:dyDescent="0.25">
      <c r="L336" s="56"/>
      <c r="M336" s="56"/>
    </row>
    <row r="337" spans="12:13" ht="14.25" customHeight="1" x14ac:dyDescent="0.25">
      <c r="L337" s="56"/>
      <c r="M337" s="56"/>
    </row>
    <row r="338" spans="12:13" ht="14.25" customHeight="1" x14ac:dyDescent="0.25">
      <c r="L338" s="56"/>
      <c r="M338" s="56"/>
    </row>
    <row r="339" spans="12:13" ht="14.25" customHeight="1" x14ac:dyDescent="0.25">
      <c r="L339" s="56"/>
      <c r="M339" s="56"/>
    </row>
    <row r="340" spans="12:13" ht="14.25" customHeight="1" x14ac:dyDescent="0.25">
      <c r="L340" s="56"/>
      <c r="M340" s="56"/>
    </row>
    <row r="341" spans="12:13" ht="14.25" customHeight="1" x14ac:dyDescent="0.25">
      <c r="L341" s="56"/>
      <c r="M341" s="56"/>
    </row>
    <row r="342" spans="12:13" ht="14.25" customHeight="1" x14ac:dyDescent="0.25">
      <c r="L342" s="56"/>
      <c r="M342" s="56"/>
    </row>
    <row r="343" spans="12:13" ht="14.25" customHeight="1" x14ac:dyDescent="0.25">
      <c r="L343" s="56"/>
      <c r="M343" s="56"/>
    </row>
    <row r="344" spans="12:13" ht="14.25" customHeight="1" x14ac:dyDescent="0.25">
      <c r="L344" s="56"/>
      <c r="M344" s="56"/>
    </row>
    <row r="345" spans="12:13" ht="14.25" customHeight="1" x14ac:dyDescent="0.25">
      <c r="L345" s="56"/>
      <c r="M345" s="56"/>
    </row>
    <row r="346" spans="12:13" ht="14.25" customHeight="1" x14ac:dyDescent="0.25">
      <c r="L346" s="56"/>
      <c r="M346" s="56"/>
    </row>
    <row r="347" spans="12:13" ht="14.25" customHeight="1" x14ac:dyDescent="0.25">
      <c r="L347" s="56"/>
      <c r="M347" s="56"/>
    </row>
    <row r="348" spans="12:13" ht="14.25" customHeight="1" x14ac:dyDescent="0.25">
      <c r="L348" s="56"/>
      <c r="M348" s="56"/>
    </row>
    <row r="349" spans="12:13" ht="14.25" customHeight="1" x14ac:dyDescent="0.25">
      <c r="L349" s="56"/>
      <c r="M349" s="56"/>
    </row>
    <row r="350" spans="12:13" ht="14.25" customHeight="1" x14ac:dyDescent="0.25">
      <c r="L350" s="56"/>
      <c r="M350" s="56"/>
    </row>
    <row r="351" spans="12:13" ht="14.25" customHeight="1" x14ac:dyDescent="0.25">
      <c r="L351" s="56"/>
      <c r="M351" s="56"/>
    </row>
    <row r="352" spans="12:13" ht="14.25" customHeight="1" x14ac:dyDescent="0.25">
      <c r="L352" s="56"/>
      <c r="M352" s="56"/>
    </row>
    <row r="353" spans="12:13" ht="14.25" customHeight="1" x14ac:dyDescent="0.25">
      <c r="L353" s="56"/>
      <c r="M353" s="56"/>
    </row>
    <row r="354" spans="12:13" ht="14.25" customHeight="1" x14ac:dyDescent="0.25">
      <c r="L354" s="56"/>
      <c r="M354" s="56"/>
    </row>
    <row r="355" spans="12:13" ht="14.25" customHeight="1" x14ac:dyDescent="0.25">
      <c r="L355" s="56"/>
      <c r="M355" s="56"/>
    </row>
    <row r="356" spans="12:13" ht="14.25" customHeight="1" x14ac:dyDescent="0.25">
      <c r="L356" s="56"/>
      <c r="M356" s="56"/>
    </row>
    <row r="357" spans="12:13" ht="14.25" customHeight="1" x14ac:dyDescent="0.25">
      <c r="L357" s="56"/>
      <c r="M357" s="56"/>
    </row>
    <row r="358" spans="12:13" ht="14.25" customHeight="1" x14ac:dyDescent="0.25">
      <c r="L358" s="56"/>
      <c r="M358" s="56"/>
    </row>
    <row r="359" spans="12:13" ht="14.25" customHeight="1" x14ac:dyDescent="0.25">
      <c r="L359" s="56"/>
      <c r="M359" s="56"/>
    </row>
    <row r="360" spans="12:13" ht="14.25" customHeight="1" x14ac:dyDescent="0.25">
      <c r="L360" s="56"/>
      <c r="M360" s="56"/>
    </row>
    <row r="361" spans="12:13" ht="14.25" customHeight="1" x14ac:dyDescent="0.25">
      <c r="L361" s="56"/>
      <c r="M361" s="56"/>
    </row>
    <row r="362" spans="12:13" ht="14.25" customHeight="1" x14ac:dyDescent="0.25">
      <c r="L362" s="56"/>
      <c r="M362" s="56"/>
    </row>
    <row r="363" spans="12:13" ht="14.25" customHeight="1" x14ac:dyDescent="0.25">
      <c r="L363" s="56"/>
      <c r="M363" s="56"/>
    </row>
    <row r="364" spans="12:13" ht="14.25" customHeight="1" x14ac:dyDescent="0.25">
      <c r="L364" s="56"/>
      <c r="M364" s="56"/>
    </row>
    <row r="365" spans="12:13" ht="14.25" customHeight="1" x14ac:dyDescent="0.25">
      <c r="L365" s="56"/>
      <c r="M365" s="56"/>
    </row>
    <row r="366" spans="12:13" ht="14.25" customHeight="1" x14ac:dyDescent="0.25">
      <c r="L366" s="56"/>
      <c r="M366" s="56"/>
    </row>
    <row r="367" spans="12:13" ht="14.25" customHeight="1" x14ac:dyDescent="0.25">
      <c r="L367" s="56"/>
      <c r="M367" s="56"/>
    </row>
    <row r="368" spans="12:13" ht="14.25" customHeight="1" x14ac:dyDescent="0.25">
      <c r="L368" s="56"/>
      <c r="M368" s="56"/>
    </row>
    <row r="369" spans="12:13" ht="14.25" customHeight="1" x14ac:dyDescent="0.25">
      <c r="L369" s="56"/>
      <c r="M369" s="56"/>
    </row>
    <row r="370" spans="12:13" ht="14.25" customHeight="1" x14ac:dyDescent="0.25">
      <c r="L370" s="56"/>
      <c r="M370" s="56"/>
    </row>
    <row r="371" spans="12:13" ht="14.25" customHeight="1" x14ac:dyDescent="0.25">
      <c r="L371" s="56"/>
      <c r="M371" s="56"/>
    </row>
    <row r="372" spans="12:13" ht="14.25" customHeight="1" x14ac:dyDescent="0.25">
      <c r="L372" s="56"/>
      <c r="M372" s="56"/>
    </row>
    <row r="373" spans="12:13" ht="14.25" customHeight="1" x14ac:dyDescent="0.25">
      <c r="L373" s="56"/>
      <c r="M373" s="56"/>
    </row>
    <row r="374" spans="12:13" ht="14.25" customHeight="1" x14ac:dyDescent="0.25">
      <c r="L374" s="56"/>
      <c r="M374" s="56"/>
    </row>
    <row r="375" spans="12:13" ht="14.25" customHeight="1" x14ac:dyDescent="0.25">
      <c r="L375" s="56"/>
      <c r="M375" s="56"/>
    </row>
    <row r="376" spans="12:13" ht="14.25" customHeight="1" x14ac:dyDescent="0.25">
      <c r="L376" s="56"/>
      <c r="M376" s="56"/>
    </row>
    <row r="377" spans="12:13" ht="14.25" customHeight="1" x14ac:dyDescent="0.25">
      <c r="L377" s="56"/>
      <c r="M377" s="56"/>
    </row>
    <row r="378" spans="12:13" ht="14.25" customHeight="1" x14ac:dyDescent="0.25">
      <c r="L378" s="56"/>
      <c r="M378" s="56"/>
    </row>
    <row r="379" spans="12:13" ht="14.25" customHeight="1" x14ac:dyDescent="0.25">
      <c r="L379" s="56"/>
      <c r="M379" s="56"/>
    </row>
    <row r="380" spans="12:13" ht="14.25" customHeight="1" x14ac:dyDescent="0.25">
      <c r="L380" s="56"/>
      <c r="M380" s="56"/>
    </row>
    <row r="381" spans="12:13" ht="14.25" customHeight="1" x14ac:dyDescent="0.25">
      <c r="L381" s="56"/>
      <c r="M381" s="56"/>
    </row>
    <row r="382" spans="12:13" ht="14.25" customHeight="1" x14ac:dyDescent="0.25">
      <c r="L382" s="56"/>
      <c r="M382" s="56"/>
    </row>
    <row r="383" spans="12:13" ht="14.25" customHeight="1" x14ac:dyDescent="0.25">
      <c r="L383" s="56"/>
      <c r="M383" s="56"/>
    </row>
    <row r="384" spans="12:13" ht="14.25" customHeight="1" x14ac:dyDescent="0.25">
      <c r="L384" s="56"/>
      <c r="M384" s="56"/>
    </row>
    <row r="385" spans="12:13" ht="14.25" customHeight="1" x14ac:dyDescent="0.25">
      <c r="L385" s="56"/>
      <c r="M385" s="56"/>
    </row>
    <row r="386" spans="12:13" ht="14.25" customHeight="1" x14ac:dyDescent="0.25">
      <c r="L386" s="56"/>
      <c r="M386" s="56"/>
    </row>
    <row r="387" spans="12:13" ht="14.25" customHeight="1" x14ac:dyDescent="0.25">
      <c r="L387" s="56"/>
      <c r="M387" s="56"/>
    </row>
    <row r="388" spans="12:13" ht="14.25" customHeight="1" x14ac:dyDescent="0.25">
      <c r="L388" s="56"/>
      <c r="M388" s="56"/>
    </row>
    <row r="389" spans="12:13" ht="14.25" customHeight="1" x14ac:dyDescent="0.25">
      <c r="L389" s="56"/>
      <c r="M389" s="56"/>
    </row>
    <row r="390" spans="12:13" ht="14.25" customHeight="1" x14ac:dyDescent="0.25">
      <c r="L390" s="56"/>
      <c r="M390" s="56"/>
    </row>
    <row r="391" spans="12:13" ht="14.25" customHeight="1" x14ac:dyDescent="0.25">
      <c r="L391" s="56"/>
      <c r="M391" s="56"/>
    </row>
    <row r="392" spans="12:13" ht="14.25" customHeight="1" x14ac:dyDescent="0.25">
      <c r="L392" s="56"/>
      <c r="M392" s="56"/>
    </row>
    <row r="393" spans="12:13" ht="14.25" customHeight="1" x14ac:dyDescent="0.25">
      <c r="L393" s="56"/>
      <c r="M393" s="56"/>
    </row>
    <row r="394" spans="12:13" ht="14.25" customHeight="1" x14ac:dyDescent="0.25">
      <c r="L394" s="56"/>
      <c r="M394" s="56"/>
    </row>
    <row r="395" spans="12:13" ht="14.25" customHeight="1" x14ac:dyDescent="0.25">
      <c r="L395" s="56"/>
      <c r="M395" s="56"/>
    </row>
    <row r="396" spans="12:13" ht="14.25" customHeight="1" x14ac:dyDescent="0.25">
      <c r="L396" s="56"/>
      <c r="M396" s="56"/>
    </row>
    <row r="397" spans="12:13" ht="14.25" customHeight="1" x14ac:dyDescent="0.25">
      <c r="L397" s="56"/>
      <c r="M397" s="56"/>
    </row>
    <row r="398" spans="12:13" ht="14.25" customHeight="1" x14ac:dyDescent="0.25">
      <c r="L398" s="56"/>
      <c r="M398" s="56"/>
    </row>
    <row r="399" spans="12:13" ht="14.25" customHeight="1" x14ac:dyDescent="0.25">
      <c r="L399" s="56"/>
      <c r="M399" s="56"/>
    </row>
    <row r="400" spans="12:13" ht="14.25" customHeight="1" x14ac:dyDescent="0.25">
      <c r="L400" s="56"/>
      <c r="M400" s="56"/>
    </row>
    <row r="401" spans="12:13" ht="14.25" customHeight="1" x14ac:dyDescent="0.25">
      <c r="L401" s="56"/>
      <c r="M401" s="56"/>
    </row>
    <row r="402" spans="12:13" ht="14.25" customHeight="1" x14ac:dyDescent="0.25">
      <c r="L402" s="56"/>
      <c r="M402" s="56"/>
    </row>
    <row r="403" spans="12:13" ht="14.25" customHeight="1" x14ac:dyDescent="0.25">
      <c r="L403" s="56"/>
      <c r="M403" s="56"/>
    </row>
    <row r="404" spans="12:13" ht="14.25" customHeight="1" x14ac:dyDescent="0.25">
      <c r="L404" s="56"/>
      <c r="M404" s="56"/>
    </row>
    <row r="405" spans="12:13" ht="14.25" customHeight="1" x14ac:dyDescent="0.25">
      <c r="L405" s="56"/>
      <c r="M405" s="56"/>
    </row>
    <row r="406" spans="12:13" ht="14.25" customHeight="1" x14ac:dyDescent="0.25">
      <c r="L406" s="56"/>
      <c r="M406" s="56"/>
    </row>
    <row r="407" spans="12:13" ht="14.25" customHeight="1" x14ac:dyDescent="0.25">
      <c r="L407" s="56"/>
      <c r="M407" s="56"/>
    </row>
    <row r="408" spans="12:13" ht="14.25" customHeight="1" x14ac:dyDescent="0.25">
      <c r="L408" s="56"/>
      <c r="M408" s="56"/>
    </row>
    <row r="409" spans="12:13" ht="14.25" customHeight="1" x14ac:dyDescent="0.25">
      <c r="L409" s="56"/>
      <c r="M409" s="56"/>
    </row>
    <row r="410" spans="12:13" ht="14.25" customHeight="1" x14ac:dyDescent="0.25">
      <c r="L410" s="56"/>
      <c r="M410" s="56"/>
    </row>
    <row r="411" spans="12:13" ht="14.25" customHeight="1" x14ac:dyDescent="0.25">
      <c r="L411" s="56"/>
      <c r="M411" s="56"/>
    </row>
    <row r="412" spans="12:13" ht="14.25" customHeight="1" x14ac:dyDescent="0.25">
      <c r="L412" s="56"/>
      <c r="M412" s="56"/>
    </row>
    <row r="413" spans="12:13" ht="14.25" customHeight="1" x14ac:dyDescent="0.25">
      <c r="L413" s="56"/>
      <c r="M413" s="56"/>
    </row>
    <row r="414" spans="12:13" ht="14.25" customHeight="1" x14ac:dyDescent="0.25">
      <c r="L414" s="56"/>
      <c r="M414" s="56"/>
    </row>
    <row r="415" spans="12:13" ht="14.25" customHeight="1" x14ac:dyDescent="0.25">
      <c r="L415" s="56"/>
      <c r="M415" s="56"/>
    </row>
    <row r="416" spans="12:13" ht="14.25" customHeight="1" x14ac:dyDescent="0.25">
      <c r="L416" s="56"/>
      <c r="M416" s="56"/>
    </row>
    <row r="417" spans="12:13" ht="14.25" customHeight="1" x14ac:dyDescent="0.25">
      <c r="L417" s="56"/>
      <c r="M417" s="56"/>
    </row>
    <row r="418" spans="12:13" ht="14.25" customHeight="1" x14ac:dyDescent="0.25">
      <c r="L418" s="56"/>
      <c r="M418" s="56"/>
    </row>
    <row r="419" spans="12:13" ht="14.25" customHeight="1" x14ac:dyDescent="0.25">
      <c r="L419" s="56"/>
      <c r="M419" s="56"/>
    </row>
    <row r="420" spans="12:13" ht="14.25" customHeight="1" x14ac:dyDescent="0.25">
      <c r="L420" s="56"/>
      <c r="M420" s="56"/>
    </row>
    <row r="421" spans="12:13" ht="14.25" customHeight="1" x14ac:dyDescent="0.25">
      <c r="L421" s="56"/>
      <c r="M421" s="56"/>
    </row>
    <row r="422" spans="12:13" ht="14.25" customHeight="1" x14ac:dyDescent="0.25">
      <c r="L422" s="56"/>
      <c r="M422" s="56"/>
    </row>
    <row r="423" spans="12:13" ht="14.25" customHeight="1" x14ac:dyDescent="0.25">
      <c r="L423" s="56"/>
      <c r="M423" s="56"/>
    </row>
    <row r="424" spans="12:13" ht="14.25" customHeight="1" x14ac:dyDescent="0.25">
      <c r="L424" s="56"/>
      <c r="M424" s="56"/>
    </row>
    <row r="425" spans="12:13" ht="14.25" customHeight="1" x14ac:dyDescent="0.25">
      <c r="L425" s="56"/>
      <c r="M425" s="56"/>
    </row>
    <row r="426" spans="12:13" ht="14.25" customHeight="1" x14ac:dyDescent="0.25">
      <c r="L426" s="56"/>
      <c r="M426" s="56"/>
    </row>
    <row r="427" spans="12:13" ht="14.25" customHeight="1" x14ac:dyDescent="0.25">
      <c r="L427" s="56"/>
      <c r="M427" s="56"/>
    </row>
    <row r="428" spans="12:13" ht="14.25" customHeight="1" x14ac:dyDescent="0.25">
      <c r="L428" s="56"/>
      <c r="M428" s="56"/>
    </row>
    <row r="429" spans="12:13" ht="14.25" customHeight="1" x14ac:dyDescent="0.25">
      <c r="L429" s="56"/>
      <c r="M429" s="56"/>
    </row>
    <row r="430" spans="12:13" ht="14.25" customHeight="1" x14ac:dyDescent="0.25">
      <c r="L430" s="56"/>
      <c r="M430" s="56"/>
    </row>
    <row r="431" spans="12:13" ht="14.25" customHeight="1" x14ac:dyDescent="0.25">
      <c r="L431" s="56"/>
      <c r="M431" s="56"/>
    </row>
    <row r="432" spans="12:13" ht="14.25" customHeight="1" x14ac:dyDescent="0.25">
      <c r="L432" s="56"/>
      <c r="M432" s="56"/>
    </row>
    <row r="433" spans="12:13" ht="14.25" customHeight="1" x14ac:dyDescent="0.25">
      <c r="L433" s="56"/>
      <c r="M433" s="56"/>
    </row>
    <row r="434" spans="12:13" ht="14.25" customHeight="1" x14ac:dyDescent="0.25">
      <c r="L434" s="56"/>
      <c r="M434" s="56"/>
    </row>
    <row r="435" spans="12:13" ht="14.25" customHeight="1" x14ac:dyDescent="0.25">
      <c r="L435" s="56"/>
      <c r="M435" s="56"/>
    </row>
    <row r="436" spans="12:13" ht="14.25" customHeight="1" x14ac:dyDescent="0.25">
      <c r="L436" s="56"/>
      <c r="M436" s="56"/>
    </row>
    <row r="437" spans="12:13" ht="14.25" customHeight="1" x14ac:dyDescent="0.25">
      <c r="L437" s="56"/>
      <c r="M437" s="56"/>
    </row>
    <row r="438" spans="12:13" ht="14.25" customHeight="1" x14ac:dyDescent="0.25">
      <c r="L438" s="56"/>
      <c r="M438" s="56"/>
    </row>
    <row r="439" spans="12:13" ht="14.25" customHeight="1" x14ac:dyDescent="0.25">
      <c r="L439" s="56"/>
      <c r="M439" s="56"/>
    </row>
    <row r="440" spans="12:13" ht="14.25" customHeight="1" x14ac:dyDescent="0.25">
      <c r="L440" s="56"/>
      <c r="M440" s="56"/>
    </row>
    <row r="441" spans="12:13" ht="14.25" customHeight="1" x14ac:dyDescent="0.25">
      <c r="L441" s="56"/>
      <c r="M441" s="56"/>
    </row>
    <row r="442" spans="12:13" ht="14.25" customHeight="1" x14ac:dyDescent="0.25">
      <c r="L442" s="56"/>
      <c r="M442" s="56"/>
    </row>
    <row r="443" spans="12:13" ht="14.25" customHeight="1" x14ac:dyDescent="0.25">
      <c r="L443" s="56"/>
      <c r="M443" s="56"/>
    </row>
    <row r="444" spans="12:13" ht="14.25" customHeight="1" x14ac:dyDescent="0.25">
      <c r="L444" s="56"/>
      <c r="M444" s="56"/>
    </row>
    <row r="445" spans="12:13" ht="14.25" customHeight="1" x14ac:dyDescent="0.25">
      <c r="L445" s="56"/>
      <c r="M445" s="56"/>
    </row>
    <row r="446" spans="12:13" ht="14.25" customHeight="1" x14ac:dyDescent="0.25">
      <c r="L446" s="56"/>
      <c r="M446" s="56"/>
    </row>
    <row r="447" spans="12:13" ht="14.25" customHeight="1" x14ac:dyDescent="0.25">
      <c r="L447" s="56"/>
      <c r="M447" s="56"/>
    </row>
    <row r="448" spans="12:13" ht="14.25" customHeight="1" x14ac:dyDescent="0.25">
      <c r="L448" s="56"/>
      <c r="M448" s="56"/>
    </row>
    <row r="449" spans="12:13" ht="14.25" customHeight="1" x14ac:dyDescent="0.25">
      <c r="L449" s="56"/>
      <c r="M449" s="56"/>
    </row>
    <row r="450" spans="12:13" ht="14.25" customHeight="1" x14ac:dyDescent="0.25">
      <c r="L450" s="56"/>
      <c r="M450" s="56"/>
    </row>
    <row r="451" spans="12:13" ht="15.75" customHeight="1" x14ac:dyDescent="0.25"/>
    <row r="452" spans="12:13" ht="15.75" customHeight="1" x14ac:dyDescent="0.25"/>
    <row r="453" spans="12:13" ht="15.75" customHeight="1" x14ac:dyDescent="0.25"/>
    <row r="454" spans="12:13" ht="15.75" customHeight="1" x14ac:dyDescent="0.25"/>
    <row r="455" spans="12:13" ht="15.75" customHeight="1" x14ac:dyDescent="0.25"/>
    <row r="456" spans="12:13" ht="15.75" customHeight="1" x14ac:dyDescent="0.25"/>
    <row r="457" spans="12:13" ht="15.75" customHeight="1" x14ac:dyDescent="0.25"/>
    <row r="458" spans="12:13" ht="15.75" customHeight="1" x14ac:dyDescent="0.25"/>
    <row r="459" spans="12:13" ht="15.75" customHeight="1" x14ac:dyDescent="0.25"/>
    <row r="460" spans="12:13" ht="15.75" customHeight="1" x14ac:dyDescent="0.25"/>
    <row r="461" spans="12:13" ht="15.75" customHeight="1" x14ac:dyDescent="0.25"/>
    <row r="462" spans="12:13" ht="15.75" customHeight="1" x14ac:dyDescent="0.25"/>
    <row r="463" spans="12:13" ht="15.75" customHeight="1" x14ac:dyDescent="0.25"/>
    <row r="464" spans="12:13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</sheetData>
  <sortState xmlns:xlrd2="http://schemas.microsoft.com/office/spreadsheetml/2017/richdata2" ref="A3:O85">
    <sortCondition ref="K3:K85"/>
    <sortCondition descending="1" ref="N3:N85"/>
    <sortCondition descending="1" ref="O3:O85"/>
  </sortState>
  <mergeCells count="1">
    <mergeCell ref="N1:O1"/>
  </mergeCells>
  <pageMargins left="0.75" right="0.75" top="1" bottom="1" header="0" footer="0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AA941"/>
  <sheetViews>
    <sheetView topLeftCell="B1" workbookViewId="0">
      <pane ySplit="1" topLeftCell="A33" activePane="bottomLeft" state="frozen"/>
      <selection pane="bottomLeft" activeCell="B2" sqref="A2:XFD51"/>
    </sheetView>
  </sheetViews>
  <sheetFormatPr defaultColWidth="14.42578125" defaultRowHeight="15" customHeight="1" x14ac:dyDescent="0.25"/>
  <cols>
    <col min="1" max="1" width="19.42578125" customWidth="1"/>
    <col min="2" max="3" width="11.140625" customWidth="1"/>
    <col min="4" max="4" width="10.85546875" customWidth="1"/>
    <col min="5" max="5" width="6.85546875" customWidth="1"/>
    <col min="6" max="6" width="9.85546875" style="139" customWidth="1"/>
    <col min="7" max="7" width="21.140625" customWidth="1"/>
    <col min="8" max="10" width="8.42578125" customWidth="1"/>
    <col min="11" max="11" width="13.7109375" customWidth="1"/>
    <col min="12" max="13" width="8.42578125" customWidth="1"/>
    <col min="14" max="14" width="8" customWidth="1"/>
    <col min="15" max="27" width="8.42578125" customWidth="1"/>
  </cols>
  <sheetData>
    <row r="1" spans="1:27" ht="14.25" customHeight="1" x14ac:dyDescent="0.25">
      <c r="A1" s="114" t="s">
        <v>868</v>
      </c>
      <c r="B1" s="111" t="s">
        <v>864</v>
      </c>
      <c r="C1" s="111" t="s">
        <v>865</v>
      </c>
      <c r="D1" s="112" t="s">
        <v>866</v>
      </c>
      <c r="E1" s="112"/>
      <c r="F1" s="119" t="s">
        <v>867</v>
      </c>
      <c r="G1" s="111" t="s">
        <v>1</v>
      </c>
      <c r="H1" s="111" t="s">
        <v>3</v>
      </c>
      <c r="I1" s="111" t="s">
        <v>814</v>
      </c>
      <c r="J1" s="111" t="s">
        <v>2</v>
      </c>
      <c r="K1" s="111" t="s">
        <v>5</v>
      </c>
      <c r="L1" s="112" t="s">
        <v>815</v>
      </c>
      <c r="M1" s="112" t="s">
        <v>816</v>
      </c>
      <c r="N1" s="113" t="s">
        <v>859</v>
      </c>
      <c r="O1" s="113" t="s">
        <v>860</v>
      </c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</row>
    <row r="2" spans="1:27" ht="14.25" customHeight="1" x14ac:dyDescent="0.25">
      <c r="A2" s="99"/>
      <c r="B2" s="100"/>
      <c r="C2" s="100"/>
      <c r="D2" s="101"/>
      <c r="E2" s="101"/>
      <c r="F2" s="101">
        <v>720</v>
      </c>
      <c r="G2" s="74" t="str">
        <f>+VLOOKUP(F2,Participants!$A$1:$F$798,2,FALSE)</f>
        <v>Oladosu Asanbe</v>
      </c>
      <c r="H2" s="74" t="str">
        <f>+VLOOKUP(F2,Participants!$A$1:$F$798,4,FALSE)</f>
        <v>GAA</v>
      </c>
      <c r="I2" s="74" t="str">
        <f>+VLOOKUP(F2,Participants!$A$1:$F$798,5,FALSE)</f>
        <v>Male</v>
      </c>
      <c r="J2" s="74">
        <f>+VLOOKUP(F2,Participants!$A$1:$F$798,3,FALSE)</f>
        <v>6</v>
      </c>
      <c r="K2" s="13" t="str">
        <f>+VLOOKUP(F2,Participants!$A$1:$G$798,7,FALSE)</f>
        <v>JV BOYS</v>
      </c>
      <c r="L2" s="102">
        <v>1</v>
      </c>
      <c r="M2" s="74">
        <v>10</v>
      </c>
      <c r="N2" s="13">
        <v>47</v>
      </c>
      <c r="O2" s="13">
        <v>2</v>
      </c>
    </row>
    <row r="3" spans="1:27" ht="14.25" customHeight="1" x14ac:dyDescent="0.25">
      <c r="A3" s="99"/>
      <c r="B3" s="100"/>
      <c r="C3" s="100"/>
      <c r="D3" s="101"/>
      <c r="E3" s="101"/>
      <c r="F3" s="101">
        <v>1241</v>
      </c>
      <c r="G3" s="74" t="str">
        <f>+VLOOKUP(F3,Participants!$A$1:$F$798,2,FALSE)</f>
        <v>Giovanni Bianco</v>
      </c>
      <c r="H3" s="74" t="str">
        <f>+VLOOKUP(F3,Participants!$A$1:$F$798,4,FALSE)</f>
        <v>SSPP</v>
      </c>
      <c r="I3" s="74" t="str">
        <f>+VLOOKUP(F3,Participants!$A$1:$F$798,5,FALSE)</f>
        <v>Male</v>
      </c>
      <c r="J3" s="74">
        <f>+VLOOKUP(F3,Participants!$A$1:$F$798,3,FALSE)</f>
        <v>5</v>
      </c>
      <c r="K3" s="13" t="str">
        <f>+VLOOKUP(F3,Participants!$A$1:$G$798,7,FALSE)</f>
        <v>JV Boys</v>
      </c>
      <c r="L3" s="160">
        <v>2</v>
      </c>
      <c r="M3" s="74">
        <v>8</v>
      </c>
      <c r="N3" s="13">
        <v>41</v>
      </c>
      <c r="O3" s="13">
        <v>2</v>
      </c>
    </row>
    <row r="4" spans="1:27" ht="14.25" customHeight="1" x14ac:dyDescent="0.25">
      <c r="A4" s="99"/>
      <c r="B4" s="100"/>
      <c r="C4" s="100"/>
      <c r="D4" s="101"/>
      <c r="E4" s="101"/>
      <c r="F4" s="101">
        <v>623</v>
      </c>
      <c r="G4" s="74" t="str">
        <f>+VLOOKUP(F4,Participants!$A$1:$F$798,2,FALSE)</f>
        <v>Parker Skrastins</v>
      </c>
      <c r="H4" s="74" t="str">
        <f>+VLOOKUP(F4,Participants!$A$1:$F$798,4,FALSE)</f>
        <v>BFS</v>
      </c>
      <c r="I4" s="74" t="str">
        <f>+VLOOKUP(F4,Participants!$A$1:$F$798,5,FALSE)</f>
        <v>Male</v>
      </c>
      <c r="J4" s="74">
        <f>+VLOOKUP(F4,Participants!$A$1:$F$798,3,FALSE)</f>
        <v>6</v>
      </c>
      <c r="K4" s="13" t="str">
        <f>+VLOOKUP(F4,Participants!$A$1:$G$798,7,FALSE)</f>
        <v>JV BOYS</v>
      </c>
      <c r="L4" s="102">
        <v>3</v>
      </c>
      <c r="M4" s="74">
        <v>6</v>
      </c>
      <c r="N4" s="13">
        <v>41</v>
      </c>
      <c r="O4" s="13">
        <v>1</v>
      </c>
    </row>
    <row r="5" spans="1:27" ht="14.25" customHeight="1" x14ac:dyDescent="0.25">
      <c r="A5" s="99"/>
      <c r="B5" s="100"/>
      <c r="C5" s="100"/>
      <c r="D5" s="101"/>
      <c r="E5" s="101"/>
      <c r="F5" s="101">
        <v>1253</v>
      </c>
      <c r="G5" s="74" t="str">
        <f>+VLOOKUP(F5,Participants!$A$1:$F$798,2,FALSE)</f>
        <v>Emerson Ochtun</v>
      </c>
      <c r="H5" s="74" t="str">
        <f>+VLOOKUP(F5,Participants!$A$1:$F$798,4,FALSE)</f>
        <v>SSPP</v>
      </c>
      <c r="I5" s="74" t="str">
        <f>+VLOOKUP(F5,Participants!$A$1:$F$798,5,FALSE)</f>
        <v>Male</v>
      </c>
      <c r="J5" s="74">
        <f>+VLOOKUP(F5,Participants!$A$1:$F$798,3,FALSE)</f>
        <v>5</v>
      </c>
      <c r="K5" s="13" t="str">
        <f>+VLOOKUP(F5,Participants!$A$1:$G$798,7,FALSE)</f>
        <v>JV Boys</v>
      </c>
      <c r="L5" s="160">
        <v>4</v>
      </c>
      <c r="M5" s="74">
        <v>5</v>
      </c>
      <c r="N5" s="13">
        <v>34</v>
      </c>
      <c r="O5" s="13">
        <v>8</v>
      </c>
    </row>
    <row r="6" spans="1:27" ht="14.25" customHeight="1" x14ac:dyDescent="0.25">
      <c r="A6" s="99"/>
      <c r="B6" s="100"/>
      <c r="C6" s="100"/>
      <c r="D6" s="101"/>
      <c r="E6" s="101"/>
      <c r="F6" s="101">
        <v>977</v>
      </c>
      <c r="G6" s="74" t="str">
        <f>+VLOOKUP(F6,Participants!$A$1:$F$798,2,FALSE)</f>
        <v>Asa Grubbs</v>
      </c>
      <c r="H6" s="74" t="str">
        <f>+VLOOKUP(F6,Participants!$A$1:$F$798,4,FALSE)</f>
        <v>SJS</v>
      </c>
      <c r="I6" s="74" t="str">
        <f>+VLOOKUP(F6,Participants!$A$1:$F$798,5,FALSE)</f>
        <v>Male</v>
      </c>
      <c r="J6" s="74">
        <f>+VLOOKUP(F6,Participants!$A$1:$F$798,3,FALSE)</f>
        <v>5</v>
      </c>
      <c r="K6" s="13" t="str">
        <f>+VLOOKUP(F6,Participants!$A$1:$G$798,7,FALSE)</f>
        <v>JV Boys</v>
      </c>
      <c r="L6" s="102">
        <v>5</v>
      </c>
      <c r="M6" s="74">
        <v>4</v>
      </c>
      <c r="N6" s="13">
        <v>29</v>
      </c>
      <c r="O6" s="13">
        <v>6</v>
      </c>
    </row>
    <row r="7" spans="1:27" ht="14.25" customHeight="1" x14ac:dyDescent="0.25">
      <c r="A7" s="99"/>
      <c r="B7" s="100"/>
      <c r="C7" s="100"/>
      <c r="D7" s="101"/>
      <c r="E7" s="101"/>
      <c r="F7" s="101">
        <v>1248</v>
      </c>
      <c r="G7" s="74" t="str">
        <f>+VLOOKUP(F7,Participants!$A$1:$F$798,2,FALSE)</f>
        <v>Jake Liller</v>
      </c>
      <c r="H7" s="74" t="str">
        <f>+VLOOKUP(F7,Participants!$A$1:$F$798,4,FALSE)</f>
        <v>SSPP</v>
      </c>
      <c r="I7" s="74" t="str">
        <f>+VLOOKUP(F7,Participants!$A$1:$F$798,5,FALSE)</f>
        <v>Male</v>
      </c>
      <c r="J7" s="74">
        <f>+VLOOKUP(F7,Participants!$A$1:$F$798,3,FALSE)</f>
        <v>6</v>
      </c>
      <c r="K7" s="13" t="str">
        <f>+VLOOKUP(F7,Participants!$A$1:$G$798,7,FALSE)</f>
        <v>JV Boys</v>
      </c>
      <c r="L7" s="160">
        <v>6</v>
      </c>
      <c r="M7" s="74">
        <v>3</v>
      </c>
      <c r="N7" s="13">
        <v>29</v>
      </c>
      <c r="O7" s="13">
        <v>4</v>
      </c>
    </row>
    <row r="8" spans="1:27" ht="14.25" customHeight="1" x14ac:dyDescent="0.25">
      <c r="A8" s="99"/>
      <c r="B8" s="100"/>
      <c r="C8" s="100"/>
      <c r="D8" s="101"/>
      <c r="E8" s="101"/>
      <c r="F8" s="101">
        <v>721</v>
      </c>
      <c r="G8" s="74" t="str">
        <f>+VLOOKUP(F8,Participants!$A$1:$F$798,2,FALSE)</f>
        <v>Travis Anglum</v>
      </c>
      <c r="H8" s="74" t="str">
        <f>+VLOOKUP(F8,Participants!$A$1:$F$798,4,FALSE)</f>
        <v>GAA</v>
      </c>
      <c r="I8" s="74" t="str">
        <f>+VLOOKUP(F8,Participants!$A$1:$F$798,5,FALSE)</f>
        <v>Male</v>
      </c>
      <c r="J8" s="74">
        <f>+VLOOKUP(F8,Participants!$A$1:$F$798,3,FALSE)</f>
        <v>6</v>
      </c>
      <c r="K8" s="13" t="str">
        <f>+VLOOKUP(F8,Participants!$A$1:$G$798,7,FALSE)</f>
        <v>JV BOYS</v>
      </c>
      <c r="L8" s="102">
        <v>7</v>
      </c>
      <c r="M8" s="74">
        <v>2</v>
      </c>
      <c r="N8" s="13">
        <v>28</v>
      </c>
      <c r="O8" s="13">
        <v>7</v>
      </c>
    </row>
    <row r="9" spans="1:27" ht="14.25" customHeight="1" x14ac:dyDescent="0.25">
      <c r="A9" s="99"/>
      <c r="B9" s="100"/>
      <c r="C9" s="100"/>
      <c r="D9" s="101"/>
      <c r="E9" s="101"/>
      <c r="F9" s="101"/>
      <c r="G9" s="74"/>
      <c r="H9" s="74"/>
      <c r="I9" s="74"/>
      <c r="J9" s="74"/>
      <c r="K9" s="13"/>
      <c r="L9" s="102"/>
      <c r="M9" s="74"/>
      <c r="N9" s="13"/>
      <c r="O9" s="13"/>
    </row>
    <row r="10" spans="1:27" ht="14.25" customHeight="1" x14ac:dyDescent="0.25">
      <c r="A10" s="99"/>
      <c r="B10" s="100"/>
      <c r="C10" s="100"/>
      <c r="D10" s="101"/>
      <c r="E10" s="101"/>
      <c r="F10" s="101">
        <v>1273</v>
      </c>
      <c r="G10" s="74" t="str">
        <f>+VLOOKUP(F10,Participants!$A$1:$F$798,2,FALSE)</f>
        <v>Zienna Berarducci</v>
      </c>
      <c r="H10" s="74" t="str">
        <f>+VLOOKUP(F10,Participants!$A$1:$F$798,4,FALSE)</f>
        <v>SSPP</v>
      </c>
      <c r="I10" s="74" t="str">
        <f>+VLOOKUP(F10,Participants!$A$1:$F$798,5,FALSE)</f>
        <v>Female</v>
      </c>
      <c r="J10" s="74">
        <f>+VLOOKUP(F10,Participants!$A$1:$F$798,3,FALSE)</f>
        <v>5</v>
      </c>
      <c r="K10" s="13" t="str">
        <f>+VLOOKUP(F10,Participants!$A$1:$G$798,7,FALSE)</f>
        <v>JV Girls</v>
      </c>
      <c r="L10" s="160">
        <v>1</v>
      </c>
      <c r="M10" s="74">
        <v>10</v>
      </c>
      <c r="N10" s="13">
        <v>53</v>
      </c>
      <c r="O10" s="13">
        <v>9</v>
      </c>
    </row>
    <row r="11" spans="1:27" ht="14.25" customHeight="1" x14ac:dyDescent="0.25">
      <c r="A11" s="99"/>
      <c r="B11" s="100"/>
      <c r="C11" s="100"/>
      <c r="D11" s="101"/>
      <c r="E11" s="101"/>
      <c r="F11" s="101">
        <v>1306</v>
      </c>
      <c r="G11" s="74" t="str">
        <f>+VLOOKUP(F11,Participants!$A$1:$F$798,2,FALSE)</f>
        <v>Emma Tavella</v>
      </c>
      <c r="H11" s="74" t="str">
        <f>+VLOOKUP(F11,Participants!$A$1:$F$798,4,FALSE)</f>
        <v>CDT</v>
      </c>
      <c r="I11" s="74" t="str">
        <f>+VLOOKUP(F11,Participants!$A$1:$F$798,5,FALSE)</f>
        <v>Female</v>
      </c>
      <c r="J11" s="74">
        <f>+VLOOKUP(F11,Participants!$A$1:$F$798,3,FALSE)</f>
        <v>6</v>
      </c>
      <c r="K11" s="13" t="str">
        <f>+VLOOKUP(F11,Participants!$A$1:$G$798,7,FALSE)</f>
        <v>JV Girls</v>
      </c>
      <c r="L11" s="102">
        <v>2</v>
      </c>
      <c r="M11" s="74">
        <v>8</v>
      </c>
      <c r="N11" s="13">
        <v>44</v>
      </c>
      <c r="O11" s="13">
        <v>1</v>
      </c>
    </row>
    <row r="12" spans="1:27" ht="14.25" customHeight="1" x14ac:dyDescent="0.25">
      <c r="A12" s="99"/>
      <c r="B12" s="100"/>
      <c r="C12" s="100"/>
      <c r="D12" s="101"/>
      <c r="E12" s="101"/>
      <c r="F12" s="101">
        <v>605</v>
      </c>
      <c r="G12" s="74" t="str">
        <f>+VLOOKUP(F12,Participants!$A$1:$F$798,2,FALSE)</f>
        <v>Daniella Julian</v>
      </c>
      <c r="H12" s="74" t="str">
        <f>+VLOOKUP(F12,Participants!$A$1:$F$798,4,FALSE)</f>
        <v>BFS</v>
      </c>
      <c r="I12" s="74" t="str">
        <f>+VLOOKUP(F12,Participants!$A$1:$F$798,5,FALSE)</f>
        <v>Female</v>
      </c>
      <c r="J12" s="74">
        <f>+VLOOKUP(F12,Participants!$A$1:$F$798,3,FALSE)</f>
        <v>6</v>
      </c>
      <c r="K12" s="13" t="str">
        <f>+VLOOKUP(F12,Participants!$A$1:$G$798,7,FALSE)</f>
        <v>JV GIRLS</v>
      </c>
      <c r="L12" s="160">
        <v>3</v>
      </c>
      <c r="M12" s="74">
        <v>6</v>
      </c>
      <c r="N12" s="13">
        <v>41</v>
      </c>
      <c r="O12" s="13">
        <v>7</v>
      </c>
    </row>
    <row r="13" spans="1:27" ht="14.25" customHeight="1" x14ac:dyDescent="0.25">
      <c r="A13" s="99"/>
      <c r="B13" s="100"/>
      <c r="C13" s="100"/>
      <c r="D13" s="101"/>
      <c r="E13" s="101"/>
      <c r="F13" s="74">
        <v>1010</v>
      </c>
      <c r="G13" s="74" t="str">
        <f>+VLOOKUP(F13,Participants!$A$1:$F$798,2,FALSE)</f>
        <v>Ella Nordin</v>
      </c>
      <c r="H13" s="74" t="str">
        <f>+VLOOKUP(F13,Participants!$A$1:$F$798,4,FALSE)</f>
        <v>HCA</v>
      </c>
      <c r="I13" s="74" t="str">
        <f>+VLOOKUP(F13,Participants!$A$1:$F$798,5,FALSE)</f>
        <v>Female</v>
      </c>
      <c r="J13" s="74">
        <f>+VLOOKUP(F13,Participants!$A$1:$F$798,3,FALSE)</f>
        <v>6</v>
      </c>
      <c r="K13" s="13" t="str">
        <f>+VLOOKUP(F13,Participants!$A$1:$G$798,7,FALSE)</f>
        <v>JV Girls</v>
      </c>
      <c r="L13" s="102">
        <v>4</v>
      </c>
      <c r="M13" s="74">
        <v>5</v>
      </c>
      <c r="N13" s="13">
        <v>39</v>
      </c>
      <c r="O13" s="13">
        <v>8</v>
      </c>
    </row>
    <row r="14" spans="1:27" ht="14.25" customHeight="1" x14ac:dyDescent="0.25">
      <c r="A14" s="99"/>
      <c r="B14" s="100"/>
      <c r="C14" s="100"/>
      <c r="D14" s="101"/>
      <c r="E14" s="101"/>
      <c r="F14" s="101">
        <v>759</v>
      </c>
      <c r="G14" s="74" t="str">
        <f>+VLOOKUP(F14,Participants!$A$1:$F$798,2,FALSE)</f>
        <v>Chelsey Harris</v>
      </c>
      <c r="H14" s="74" t="str">
        <f>+VLOOKUP(F14,Participants!$A$1:$F$798,4,FALSE)</f>
        <v>GAA</v>
      </c>
      <c r="I14" s="74" t="str">
        <f>+VLOOKUP(F14,Participants!$A$1:$F$798,5,FALSE)</f>
        <v>Female</v>
      </c>
      <c r="J14" s="74">
        <f>+VLOOKUP(F14,Participants!$A$1:$F$798,3,FALSE)</f>
        <v>6</v>
      </c>
      <c r="K14" s="13" t="str">
        <f>+VLOOKUP(F14,Participants!$A$1:$G$798,7,FALSE)</f>
        <v>JV GIRLS</v>
      </c>
      <c r="L14" s="160">
        <v>5</v>
      </c>
      <c r="M14" s="74">
        <v>4</v>
      </c>
      <c r="N14" s="13">
        <v>34</v>
      </c>
      <c r="O14" s="13">
        <v>1</v>
      </c>
    </row>
    <row r="15" spans="1:27" ht="14.25" customHeight="1" x14ac:dyDescent="0.25">
      <c r="A15" s="99"/>
      <c r="B15" s="100"/>
      <c r="C15" s="100"/>
      <c r="D15" s="101"/>
      <c r="E15" s="101"/>
      <c r="F15" s="101">
        <v>1299</v>
      </c>
      <c r="G15" s="74" t="str">
        <f>+VLOOKUP(F15,Participants!$A$1:$F$798,2,FALSE)</f>
        <v>Emma Zampogna</v>
      </c>
      <c r="H15" s="74" t="str">
        <f>+VLOOKUP(F15,Participants!$A$1:$F$798,4,FALSE)</f>
        <v>CDT</v>
      </c>
      <c r="I15" s="74" t="str">
        <f>+VLOOKUP(F15,Participants!$A$1:$F$798,5,FALSE)</f>
        <v>Female</v>
      </c>
      <c r="J15" s="74">
        <f>+VLOOKUP(F15,Participants!$A$1:$F$798,3,FALSE)</f>
        <v>5</v>
      </c>
      <c r="K15" s="13" t="str">
        <f>+VLOOKUP(F15,Participants!$A$1:$G$798,7,FALSE)</f>
        <v>JV Girls</v>
      </c>
      <c r="L15" s="102">
        <v>6</v>
      </c>
      <c r="M15" s="74">
        <v>3</v>
      </c>
      <c r="N15" s="13">
        <v>32</v>
      </c>
      <c r="O15" s="13">
        <v>1</v>
      </c>
    </row>
    <row r="16" spans="1:27" ht="14.25" customHeight="1" x14ac:dyDescent="0.25">
      <c r="A16" s="99"/>
      <c r="B16" s="100"/>
      <c r="C16" s="100"/>
      <c r="D16" s="101"/>
      <c r="E16" s="101"/>
      <c r="F16" s="101">
        <v>1087</v>
      </c>
      <c r="G16" s="74" t="str">
        <f>+VLOOKUP(F16,Participants!$A$1:$F$798,2,FALSE)</f>
        <v>Quinn Snyder</v>
      </c>
      <c r="H16" s="74" t="str">
        <f>+VLOOKUP(F16,Participants!$A$1:$F$798,4,FALSE)</f>
        <v>KIL</v>
      </c>
      <c r="I16" s="74" t="str">
        <f>+VLOOKUP(F16,Participants!$A$1:$F$798,5,FALSE)</f>
        <v>Female</v>
      </c>
      <c r="J16" s="74">
        <f>+VLOOKUP(F16,Participants!$A$1:$F$798,3,FALSE)</f>
        <v>5</v>
      </c>
      <c r="K16" s="13" t="str">
        <f>+VLOOKUP(F16,Participants!$A$1:$G$798,7,FALSE)</f>
        <v>JV Girls</v>
      </c>
      <c r="L16" s="160">
        <v>7</v>
      </c>
      <c r="M16" s="74">
        <v>2</v>
      </c>
      <c r="N16" s="13">
        <v>23</v>
      </c>
      <c r="O16" s="13">
        <v>11</v>
      </c>
    </row>
    <row r="17" spans="1:15" ht="14.25" customHeight="1" x14ac:dyDescent="0.25">
      <c r="A17" s="99"/>
      <c r="B17" s="100"/>
      <c r="C17" s="100"/>
      <c r="D17" s="101"/>
      <c r="E17" s="101"/>
      <c r="F17" s="101">
        <v>604</v>
      </c>
      <c r="G17" s="74" t="str">
        <f>+VLOOKUP(F17,Participants!$A$1:$F$798,2,FALSE)</f>
        <v>Katelyn Jacobs</v>
      </c>
      <c r="H17" s="74" t="str">
        <f>+VLOOKUP(F17,Participants!$A$1:$F$798,4,FALSE)</f>
        <v>BFS</v>
      </c>
      <c r="I17" s="74" t="str">
        <f>+VLOOKUP(F17,Participants!$A$1:$F$798,5,FALSE)</f>
        <v>Female</v>
      </c>
      <c r="J17" s="74">
        <f>+VLOOKUP(F17,Participants!$A$1:$F$798,3,FALSE)</f>
        <v>6</v>
      </c>
      <c r="K17" s="13" t="str">
        <f>+VLOOKUP(F17,Participants!$A$1:$G$798,7,FALSE)</f>
        <v>JV GIRLS</v>
      </c>
      <c r="L17" s="102">
        <v>8</v>
      </c>
      <c r="M17" s="74">
        <v>1</v>
      </c>
      <c r="N17" s="13">
        <v>20</v>
      </c>
      <c r="O17" s="13">
        <v>9</v>
      </c>
    </row>
    <row r="18" spans="1:15" ht="14.25" customHeight="1" x14ac:dyDescent="0.25">
      <c r="A18" s="99"/>
      <c r="B18" s="100"/>
      <c r="C18" s="100"/>
      <c r="D18" s="101"/>
      <c r="E18" s="101"/>
      <c r="F18" s="101">
        <v>1074</v>
      </c>
      <c r="G18" s="74" t="str">
        <f>+VLOOKUP(F18,Participants!$A$1:$F$798,2,FALSE)</f>
        <v>Morgan Blevins</v>
      </c>
      <c r="H18" s="74" t="str">
        <f>+VLOOKUP(F18,Participants!$A$1:$F$798,4,FALSE)</f>
        <v>KIL</v>
      </c>
      <c r="I18" s="74" t="str">
        <f>+VLOOKUP(F18,Participants!$A$1:$F$798,5,FALSE)</f>
        <v>Female</v>
      </c>
      <c r="J18" s="74">
        <f>+VLOOKUP(F18,Participants!$A$1:$F$798,3,FALSE)</f>
        <v>5</v>
      </c>
      <c r="K18" s="13" t="str">
        <f>+VLOOKUP(F18,Participants!$A$1:$G$798,7,FALSE)</f>
        <v>JV Girls</v>
      </c>
      <c r="L18" s="160">
        <v>9</v>
      </c>
      <c r="M18" s="74"/>
      <c r="N18" s="13">
        <v>16</v>
      </c>
      <c r="O18" s="13">
        <v>1</v>
      </c>
    </row>
    <row r="19" spans="1:15" ht="14.25" customHeight="1" x14ac:dyDescent="0.25">
      <c r="A19" s="99"/>
      <c r="B19" s="100"/>
      <c r="C19" s="100"/>
      <c r="D19" s="101"/>
      <c r="E19" s="101"/>
      <c r="F19" s="101"/>
      <c r="G19" s="74"/>
      <c r="H19" s="74"/>
      <c r="I19" s="74"/>
      <c r="J19" s="74"/>
      <c r="K19" s="13"/>
      <c r="L19" s="102"/>
      <c r="M19" s="74"/>
      <c r="N19" s="13"/>
      <c r="O19" s="13"/>
    </row>
    <row r="20" spans="1:15" ht="14.25" customHeight="1" x14ac:dyDescent="0.25">
      <c r="A20" s="99"/>
      <c r="B20" s="100"/>
      <c r="C20" s="100"/>
      <c r="D20" s="101"/>
      <c r="E20" s="101"/>
      <c r="F20" s="101">
        <v>1272</v>
      </c>
      <c r="G20" s="74" t="str">
        <f>+VLOOKUP(F20,Participants!$A$1:$F$798,2,FALSE)</f>
        <v>John Semonic</v>
      </c>
      <c r="H20" s="74" t="str">
        <f>+VLOOKUP(F20,Participants!$A$1:$F$798,4,FALSE)</f>
        <v>SSPP</v>
      </c>
      <c r="I20" s="74" t="str">
        <f>+VLOOKUP(F20,Participants!$A$1:$F$798,5,FALSE)</f>
        <v>Male</v>
      </c>
      <c r="J20" s="74">
        <f>+VLOOKUP(F20,Participants!$A$1:$F$798,3,FALSE)</f>
        <v>8</v>
      </c>
      <c r="K20" s="13" t="str">
        <f>+VLOOKUP(F20,Participants!$A$1:$G$798,7,FALSE)</f>
        <v>VARSITY Boys</v>
      </c>
      <c r="L20" s="102">
        <v>1</v>
      </c>
      <c r="M20" s="74">
        <v>10</v>
      </c>
      <c r="N20" s="13">
        <v>109</v>
      </c>
      <c r="O20" s="13">
        <v>11</v>
      </c>
    </row>
    <row r="21" spans="1:15" ht="14.25" customHeight="1" x14ac:dyDescent="0.25">
      <c r="A21" s="99"/>
      <c r="B21" s="100"/>
      <c r="C21" s="100"/>
      <c r="D21" s="101"/>
      <c r="E21" s="101"/>
      <c r="F21" s="101">
        <v>224</v>
      </c>
      <c r="G21" s="74" t="str">
        <f>+VLOOKUP(F21,Participants!$A$1:$F$798,2,FALSE)</f>
        <v>Chase Porter</v>
      </c>
      <c r="H21" s="74" t="str">
        <f>+VLOOKUP(F21,Participants!$A$1:$F$798,4,FALSE)</f>
        <v>MQA</v>
      </c>
      <c r="I21" s="74" t="str">
        <f>+VLOOKUP(F21,Participants!$A$1:$F$798,5,FALSE)</f>
        <v>Male</v>
      </c>
      <c r="J21" s="74">
        <f>+VLOOKUP(F21,Participants!$A$1:$F$798,3,FALSE)</f>
        <v>8</v>
      </c>
      <c r="K21" s="13" t="str">
        <f>+VLOOKUP(F21,Participants!$A$1:$G$798,7,FALSE)</f>
        <v>VARSITY Boys</v>
      </c>
      <c r="L21" s="160">
        <f>L20+1</f>
        <v>2</v>
      </c>
      <c r="M21" s="74">
        <v>8</v>
      </c>
      <c r="N21" s="13">
        <v>108</v>
      </c>
      <c r="O21" s="13">
        <v>2</v>
      </c>
    </row>
    <row r="22" spans="1:15" ht="14.25" customHeight="1" x14ac:dyDescent="0.25">
      <c r="A22" s="99"/>
      <c r="B22" s="100"/>
      <c r="C22" s="100"/>
      <c r="D22" s="101"/>
      <c r="E22" s="101"/>
      <c r="F22" s="101">
        <v>1240</v>
      </c>
      <c r="G22" s="74" t="str">
        <f>+VLOOKUP(F22,Participants!$A$1:$F$798,2,FALSE)</f>
        <v>Nico Berarducci</v>
      </c>
      <c r="H22" s="74" t="str">
        <f>+VLOOKUP(F22,Participants!$A$1:$F$798,4,FALSE)</f>
        <v>SSPP</v>
      </c>
      <c r="I22" s="74" t="str">
        <f>+VLOOKUP(F22,Participants!$A$1:$F$798,5,FALSE)</f>
        <v>Male</v>
      </c>
      <c r="J22" s="74">
        <f>+VLOOKUP(F22,Participants!$A$1:$F$798,3,FALSE)</f>
        <v>8</v>
      </c>
      <c r="K22" s="13" t="str">
        <f>+VLOOKUP(F22,Participants!$A$1:$G$798,7,FALSE)</f>
        <v>VARSITY Boys</v>
      </c>
      <c r="L22" s="160">
        <f t="shared" ref="L22:L40" si="0">L21+1</f>
        <v>3</v>
      </c>
      <c r="M22" s="74">
        <v>6</v>
      </c>
      <c r="N22" s="13">
        <v>76</v>
      </c>
      <c r="O22" s="13">
        <v>3</v>
      </c>
    </row>
    <row r="23" spans="1:15" ht="14.25" customHeight="1" x14ac:dyDescent="0.25">
      <c r="A23" s="99"/>
      <c r="B23" s="100"/>
      <c r="C23" s="100"/>
      <c r="D23" s="101"/>
      <c r="E23" s="101"/>
      <c r="F23" s="101">
        <v>1242</v>
      </c>
      <c r="G23" s="74" t="str">
        <f>+VLOOKUP(F23,Participants!$A$1:$F$798,2,FALSE)</f>
        <v>Vito Bianco</v>
      </c>
      <c r="H23" s="74" t="str">
        <f>+VLOOKUP(F23,Participants!$A$1:$F$798,4,FALSE)</f>
        <v>SSPP</v>
      </c>
      <c r="I23" s="74" t="str">
        <f>+VLOOKUP(F23,Participants!$A$1:$F$798,5,FALSE)</f>
        <v>Male</v>
      </c>
      <c r="J23" s="74">
        <f>+VLOOKUP(F23,Participants!$A$1:$F$798,3,FALSE)</f>
        <v>8</v>
      </c>
      <c r="K23" s="13" t="str">
        <f>+VLOOKUP(F23,Participants!$A$1:$G$798,7,FALSE)</f>
        <v>VARSITY Boys</v>
      </c>
      <c r="L23" s="160">
        <f t="shared" si="0"/>
        <v>4</v>
      </c>
      <c r="M23" s="74">
        <v>5</v>
      </c>
      <c r="N23" s="13">
        <v>74</v>
      </c>
      <c r="O23" s="13">
        <v>3</v>
      </c>
    </row>
    <row r="24" spans="1:15" ht="14.25" customHeight="1" x14ac:dyDescent="0.25">
      <c r="A24" s="99"/>
      <c r="B24" s="100"/>
      <c r="C24" s="100"/>
      <c r="D24" s="101"/>
      <c r="E24" s="101"/>
      <c r="F24" s="101">
        <v>225</v>
      </c>
      <c r="G24" s="74" t="str">
        <f>+VLOOKUP(F24,Participants!$A$1:$F$798,2,FALSE)</f>
        <v>Brayden Wilhelm</v>
      </c>
      <c r="H24" s="74" t="str">
        <f>+VLOOKUP(F24,Participants!$A$1:$F$798,4,FALSE)</f>
        <v>MQA</v>
      </c>
      <c r="I24" s="74" t="str">
        <f>+VLOOKUP(F24,Participants!$A$1:$F$798,5,FALSE)</f>
        <v>Male</v>
      </c>
      <c r="J24" s="74">
        <f>+VLOOKUP(F24,Participants!$A$1:$F$798,3,FALSE)</f>
        <v>8</v>
      </c>
      <c r="K24" s="13" t="str">
        <f>+VLOOKUP(F24,Participants!$A$1:$G$798,7,FALSE)</f>
        <v>VARSITY Boys</v>
      </c>
      <c r="L24" s="160">
        <f t="shared" si="0"/>
        <v>5</v>
      </c>
      <c r="M24" s="74">
        <v>4</v>
      </c>
      <c r="N24" s="13">
        <v>69</v>
      </c>
      <c r="O24" s="13">
        <v>11</v>
      </c>
    </row>
    <row r="25" spans="1:15" ht="14.25" customHeight="1" x14ac:dyDescent="0.25">
      <c r="A25" s="99"/>
      <c r="B25" s="100"/>
      <c r="C25" s="100"/>
      <c r="D25" s="101"/>
      <c r="E25" s="101"/>
      <c r="F25" s="101">
        <v>223</v>
      </c>
      <c r="G25" s="74" t="str">
        <f>+VLOOKUP(F25,Participants!$A$1:$F$798,2,FALSE)</f>
        <v>Everett Nemeth</v>
      </c>
      <c r="H25" s="74" t="str">
        <f>+VLOOKUP(F25,Participants!$A$1:$F$798,4,FALSE)</f>
        <v>MQA</v>
      </c>
      <c r="I25" s="74" t="str">
        <f>+VLOOKUP(F25,Participants!$A$1:$F$798,5,FALSE)</f>
        <v>Male</v>
      </c>
      <c r="J25" s="74">
        <f>+VLOOKUP(F25,Participants!$A$1:$F$798,3,FALSE)</f>
        <v>7</v>
      </c>
      <c r="K25" s="13" t="str">
        <f>+VLOOKUP(F25,Participants!$A$1:$G$798,7,FALSE)</f>
        <v>VARSITY Boys</v>
      </c>
      <c r="L25" s="160">
        <f t="shared" si="0"/>
        <v>6</v>
      </c>
      <c r="M25" s="74">
        <v>3</v>
      </c>
      <c r="N25" s="13">
        <v>66</v>
      </c>
      <c r="O25" s="13">
        <v>1</v>
      </c>
    </row>
    <row r="26" spans="1:15" ht="14.25" customHeight="1" x14ac:dyDescent="0.25">
      <c r="A26" s="99"/>
      <c r="B26" s="100"/>
      <c r="C26" s="100"/>
      <c r="D26" s="101"/>
      <c r="E26" s="101"/>
      <c r="F26" s="101">
        <v>1314</v>
      </c>
      <c r="G26" s="74" t="str">
        <f>+VLOOKUP(F26,Participants!$A$1:$F$798,2,FALSE)</f>
        <v>Gunnar Lubawski</v>
      </c>
      <c r="H26" s="74" t="str">
        <f>+VLOOKUP(F26,Participants!$A$1:$F$798,4,FALSE)</f>
        <v>CDT</v>
      </c>
      <c r="I26" s="74" t="str">
        <f>+VLOOKUP(F26,Participants!$A$1:$F$798,5,FALSE)</f>
        <v>Male</v>
      </c>
      <c r="J26" s="74">
        <f>+VLOOKUP(F26,Participants!$A$1:$F$798,3,FALSE)</f>
        <v>8</v>
      </c>
      <c r="K26" s="13" t="str">
        <f>+VLOOKUP(F26,Participants!$A$1:$G$798,7,FALSE)</f>
        <v>VARSITY Boys</v>
      </c>
      <c r="L26" s="160">
        <f t="shared" si="0"/>
        <v>7</v>
      </c>
      <c r="M26" s="74">
        <v>2</v>
      </c>
      <c r="N26" s="13">
        <v>62</v>
      </c>
      <c r="O26" s="13">
        <v>9</v>
      </c>
    </row>
    <row r="27" spans="1:15" ht="14.25" customHeight="1" x14ac:dyDescent="0.25">
      <c r="A27" s="99"/>
      <c r="B27" s="100"/>
      <c r="C27" s="100"/>
      <c r="D27" s="101"/>
      <c r="E27" s="101"/>
      <c r="F27" s="101">
        <v>1311</v>
      </c>
      <c r="G27" s="74" t="str">
        <f>+VLOOKUP(F27,Participants!$A$1:$F$798,2,FALSE)</f>
        <v>John Cooper</v>
      </c>
      <c r="H27" s="74" t="str">
        <f>+VLOOKUP(F27,Participants!$A$1:$F$798,4,FALSE)</f>
        <v>CDT</v>
      </c>
      <c r="I27" s="74" t="str">
        <f>+VLOOKUP(F27,Participants!$A$1:$F$798,5,FALSE)</f>
        <v>Male</v>
      </c>
      <c r="J27" s="74">
        <f>+VLOOKUP(F27,Participants!$A$1:$F$798,3,FALSE)</f>
        <v>8</v>
      </c>
      <c r="K27" s="13" t="str">
        <f>+VLOOKUP(F27,Participants!$A$1:$G$798,7,FALSE)</f>
        <v>VARSITY Boys</v>
      </c>
      <c r="L27" s="160">
        <f t="shared" si="0"/>
        <v>8</v>
      </c>
      <c r="M27" s="74">
        <v>1</v>
      </c>
      <c r="N27" s="13">
        <v>58</v>
      </c>
      <c r="O27" s="13">
        <v>1</v>
      </c>
    </row>
    <row r="28" spans="1:15" ht="14.25" customHeight="1" x14ac:dyDescent="0.25">
      <c r="A28" s="99"/>
      <c r="B28" s="100"/>
      <c r="C28" s="100"/>
      <c r="D28" s="101"/>
      <c r="E28" s="101"/>
      <c r="F28" s="101">
        <v>1312</v>
      </c>
      <c r="G28" s="74" t="str">
        <f>+VLOOKUP(F28,Participants!$A$1:$F$798,2,FALSE)</f>
        <v>Paul Hoffman</v>
      </c>
      <c r="H28" s="74" t="str">
        <f>+VLOOKUP(F28,Participants!$A$1:$F$798,4,FALSE)</f>
        <v>CDT</v>
      </c>
      <c r="I28" s="74" t="str">
        <f>+VLOOKUP(F28,Participants!$A$1:$F$798,5,FALSE)</f>
        <v>Male</v>
      </c>
      <c r="J28" s="74">
        <f>+VLOOKUP(F28,Participants!$A$1:$F$798,3,FALSE)</f>
        <v>8</v>
      </c>
      <c r="K28" s="13" t="str">
        <f>+VLOOKUP(F28,Participants!$A$1:$G$798,7,FALSE)</f>
        <v>VARSITY Boys</v>
      </c>
      <c r="L28" s="160">
        <f t="shared" si="0"/>
        <v>9</v>
      </c>
      <c r="M28" s="74"/>
      <c r="N28" s="13">
        <v>57</v>
      </c>
      <c r="O28" s="13">
        <v>11</v>
      </c>
    </row>
    <row r="29" spans="1:15" ht="14.25" customHeight="1" x14ac:dyDescent="0.25">
      <c r="A29" s="99"/>
      <c r="B29" s="100"/>
      <c r="C29" s="100"/>
      <c r="D29" s="101"/>
      <c r="E29" s="101"/>
      <c r="F29" s="101">
        <v>1029</v>
      </c>
      <c r="G29" s="74" t="str">
        <f>+VLOOKUP(F29,Participants!$A$1:$F$798,2,FALSE)</f>
        <v>Joseph Meissner</v>
      </c>
      <c r="H29" s="74" t="str">
        <f>+VLOOKUP(F29,Participants!$A$1:$F$798,4,FALSE)</f>
        <v>HCA</v>
      </c>
      <c r="I29" s="74" t="str">
        <f>+VLOOKUP(F29,Participants!$A$1:$F$798,5,FALSE)</f>
        <v>Male</v>
      </c>
      <c r="J29" s="74">
        <f>+VLOOKUP(F29,Participants!$A$1:$F$798,3,FALSE)</f>
        <v>7</v>
      </c>
      <c r="K29" s="13" t="str">
        <f>+VLOOKUP(F29,Participants!$A$1:$G$798,7,FALSE)</f>
        <v>VARSITY Boys</v>
      </c>
      <c r="L29" s="160">
        <f t="shared" si="0"/>
        <v>10</v>
      </c>
      <c r="M29" s="74"/>
      <c r="N29" s="13">
        <v>57</v>
      </c>
      <c r="O29" s="13">
        <v>9</v>
      </c>
    </row>
    <row r="30" spans="1:15" ht="14.25" customHeight="1" x14ac:dyDescent="0.25">
      <c r="A30" s="99"/>
      <c r="B30" s="100"/>
      <c r="C30" s="100"/>
      <c r="D30" s="101"/>
      <c r="E30" s="101"/>
      <c r="F30" s="101">
        <v>1261</v>
      </c>
      <c r="G30" s="74" t="str">
        <f>+VLOOKUP(F30,Participants!$A$1:$F$798,2,FALSE)</f>
        <v>Eddie Votilla</v>
      </c>
      <c r="H30" s="74" t="str">
        <f>+VLOOKUP(F30,Participants!$A$1:$F$798,4,FALSE)</f>
        <v>SSPP</v>
      </c>
      <c r="I30" s="74" t="str">
        <f>+VLOOKUP(F30,Participants!$A$1:$F$798,5,FALSE)</f>
        <v>Male</v>
      </c>
      <c r="J30" s="74">
        <f>+VLOOKUP(F30,Participants!$A$1:$F$798,3,FALSE)</f>
        <v>8</v>
      </c>
      <c r="K30" s="13" t="str">
        <f>+VLOOKUP(F30,Participants!$A$1:$G$798,7,FALSE)</f>
        <v>VARSITY Boys</v>
      </c>
      <c r="L30" s="160">
        <f t="shared" si="0"/>
        <v>11</v>
      </c>
      <c r="M30" s="74"/>
      <c r="N30" s="13">
        <v>57</v>
      </c>
      <c r="O30" s="13">
        <v>7</v>
      </c>
    </row>
    <row r="31" spans="1:15" ht="14.25" customHeight="1" x14ac:dyDescent="0.25">
      <c r="A31" s="99"/>
      <c r="B31" s="100"/>
      <c r="C31" s="100"/>
      <c r="D31" s="101"/>
      <c r="E31" s="101"/>
      <c r="F31" s="101">
        <v>1315</v>
      </c>
      <c r="G31" s="74" t="str">
        <f>+VLOOKUP(F31,Participants!$A$1:$F$798,2,FALSE)</f>
        <v>Neilan McAllister</v>
      </c>
      <c r="H31" s="74" t="str">
        <f>+VLOOKUP(F31,Participants!$A$1:$F$798,4,FALSE)</f>
        <v>CDT</v>
      </c>
      <c r="I31" s="74" t="str">
        <f>+VLOOKUP(F31,Participants!$A$1:$F$798,5,FALSE)</f>
        <v>Male</v>
      </c>
      <c r="J31" s="74">
        <f>+VLOOKUP(F31,Participants!$A$1:$F$798,3,FALSE)</f>
        <v>8</v>
      </c>
      <c r="K31" s="13" t="str">
        <f>+VLOOKUP(F31,Participants!$A$1:$G$798,7,FALSE)</f>
        <v>VARSITY Boys</v>
      </c>
      <c r="L31" s="160">
        <f t="shared" si="0"/>
        <v>12</v>
      </c>
      <c r="M31" s="74"/>
      <c r="N31" s="13">
        <v>56</v>
      </c>
      <c r="O31" s="13">
        <v>9</v>
      </c>
    </row>
    <row r="32" spans="1:15" ht="14.25" customHeight="1" x14ac:dyDescent="0.25">
      <c r="A32" s="99"/>
      <c r="B32" s="100"/>
      <c r="C32" s="100"/>
      <c r="D32" s="101"/>
      <c r="E32" s="101"/>
      <c r="F32" s="101">
        <v>1316</v>
      </c>
      <c r="G32" s="74" t="str">
        <f>+VLOOKUP(F32,Participants!$A$1:$F$798,2,FALSE)</f>
        <v>Jacob Weaver</v>
      </c>
      <c r="H32" s="74" t="str">
        <f>+VLOOKUP(F32,Participants!$A$1:$F$798,4,FALSE)</f>
        <v>CDT</v>
      </c>
      <c r="I32" s="74" t="str">
        <f>+VLOOKUP(F32,Participants!$A$1:$F$798,5,FALSE)</f>
        <v>Male</v>
      </c>
      <c r="J32" s="74">
        <f>+VLOOKUP(F32,Participants!$A$1:$F$798,3,FALSE)</f>
        <v>8</v>
      </c>
      <c r="K32" s="13" t="str">
        <f>+VLOOKUP(F32,Participants!$A$1:$G$798,7,FALSE)</f>
        <v>VARSITY Boys</v>
      </c>
      <c r="L32" s="160">
        <f t="shared" si="0"/>
        <v>13</v>
      </c>
      <c r="M32" s="74"/>
      <c r="N32" s="13">
        <v>54</v>
      </c>
      <c r="O32" s="13">
        <v>10</v>
      </c>
    </row>
    <row r="33" spans="1:15" ht="14.25" customHeight="1" x14ac:dyDescent="0.25">
      <c r="A33" s="99"/>
      <c r="B33" s="100"/>
      <c r="C33" s="100"/>
      <c r="D33" s="101"/>
      <c r="E33" s="101"/>
      <c r="F33" s="101">
        <v>818</v>
      </c>
      <c r="G33" s="74" t="str">
        <f>+VLOOKUP(F33,Participants!$A$1:$F$798,2,FALSE)</f>
        <v>Colin Miller</v>
      </c>
      <c r="H33" s="74" t="str">
        <f>+VLOOKUP(F33,Participants!$A$1:$F$798,4,FALSE)</f>
        <v>BTA</v>
      </c>
      <c r="I33" s="74" t="str">
        <f>+VLOOKUP(F33,Participants!$A$1:$F$798,5,FALSE)</f>
        <v>Male</v>
      </c>
      <c r="J33" s="74">
        <f>+VLOOKUP(F33,Participants!$A$1:$F$798,3,FALSE)</f>
        <v>7</v>
      </c>
      <c r="K33" s="13" t="str">
        <f>+VLOOKUP(F33,Participants!$A$1:$G$798,7,FALSE)</f>
        <v>VARSITY Boys</v>
      </c>
      <c r="L33" s="160">
        <f t="shared" si="0"/>
        <v>14</v>
      </c>
      <c r="M33" s="74"/>
      <c r="N33" s="13">
        <v>51</v>
      </c>
      <c r="O33" s="13">
        <v>9</v>
      </c>
    </row>
    <row r="34" spans="1:15" ht="14.25" customHeight="1" x14ac:dyDescent="0.25">
      <c r="A34" s="99"/>
      <c r="B34" s="100"/>
      <c r="C34" s="100"/>
      <c r="D34" s="101"/>
      <c r="E34" s="101"/>
      <c r="F34" s="74">
        <v>1032</v>
      </c>
      <c r="G34" s="74" t="str">
        <f>+VLOOKUP(F34,Participants!$A$1:$F$798,2,FALSE)</f>
        <v>Willie Mahony</v>
      </c>
      <c r="H34" s="74" t="str">
        <f>+VLOOKUP(F34,Participants!$A$1:$F$798,4,FALSE)</f>
        <v>HCA</v>
      </c>
      <c r="I34" s="74" t="str">
        <f>+VLOOKUP(F34,Participants!$A$1:$F$798,5,FALSE)</f>
        <v>Male</v>
      </c>
      <c r="J34" s="74">
        <f>+VLOOKUP(F34,Participants!$A$1:$F$798,3,FALSE)</f>
        <v>7</v>
      </c>
      <c r="K34" s="13" t="str">
        <f>+VLOOKUP(F34,Participants!$A$1:$G$798,7,FALSE)</f>
        <v>VARSITY Boys</v>
      </c>
      <c r="L34" s="160">
        <f t="shared" si="0"/>
        <v>15</v>
      </c>
      <c r="M34" s="74"/>
      <c r="N34" s="13">
        <v>51</v>
      </c>
      <c r="O34" s="13">
        <v>1</v>
      </c>
    </row>
    <row r="35" spans="1:15" ht="14.25" customHeight="1" x14ac:dyDescent="0.25">
      <c r="A35" s="99"/>
      <c r="B35" s="100"/>
      <c r="C35" s="100"/>
      <c r="D35" s="101"/>
      <c r="E35" s="101"/>
      <c r="F35" s="101">
        <v>1123</v>
      </c>
      <c r="G35" s="74" t="str">
        <f>+VLOOKUP(F35,Participants!$A$1:$F$798,2,FALSE)</f>
        <v>Jacob Acocks-Mejia</v>
      </c>
      <c r="H35" s="74" t="str">
        <f>+VLOOKUP(F35,Participants!$A$1:$F$798,4,FALSE)</f>
        <v>KIL</v>
      </c>
      <c r="I35" s="74" t="str">
        <f>+VLOOKUP(F35,Participants!$A$1:$F$798,5,FALSE)</f>
        <v>Male</v>
      </c>
      <c r="J35" s="74">
        <f>+VLOOKUP(F35,Participants!$A$1:$F$798,3,FALSE)</f>
        <v>8</v>
      </c>
      <c r="K35" s="13" t="str">
        <f>+VLOOKUP(F35,Participants!$A$1:$G$798,7,FALSE)</f>
        <v>VARSITY Boys</v>
      </c>
      <c r="L35" s="160">
        <f t="shared" si="0"/>
        <v>16</v>
      </c>
      <c r="M35" s="74"/>
      <c r="N35" s="13">
        <v>49</v>
      </c>
      <c r="O35" s="13">
        <v>11</v>
      </c>
    </row>
    <row r="36" spans="1:15" ht="14.25" customHeight="1" x14ac:dyDescent="0.25">
      <c r="A36" s="99"/>
      <c r="B36" s="100"/>
      <c r="C36" s="100"/>
      <c r="D36" s="101"/>
      <c r="E36" s="101"/>
      <c r="F36" s="101">
        <v>1034</v>
      </c>
      <c r="G36" s="74" t="str">
        <f>+VLOOKUP(F36,Participants!$A$1:$F$798,2,FALSE)</f>
        <v>Ryan Sharpe</v>
      </c>
      <c r="H36" s="74" t="str">
        <f>+VLOOKUP(F36,Participants!$A$1:$F$798,4,FALSE)</f>
        <v>HCA</v>
      </c>
      <c r="I36" s="74" t="str">
        <f>+VLOOKUP(F36,Participants!$A$1:$F$798,5,FALSE)</f>
        <v>Male</v>
      </c>
      <c r="J36" s="74">
        <f>+VLOOKUP(F36,Participants!$A$1:$F$798,3,FALSE)</f>
        <v>8</v>
      </c>
      <c r="K36" s="13" t="str">
        <f>+VLOOKUP(F36,Participants!$A$1:$G$798,7,FALSE)</f>
        <v>VARSITY Boys</v>
      </c>
      <c r="L36" s="160">
        <f t="shared" si="0"/>
        <v>17</v>
      </c>
      <c r="M36" s="74"/>
      <c r="N36" s="13">
        <v>48</v>
      </c>
      <c r="O36" s="13">
        <v>1</v>
      </c>
    </row>
    <row r="37" spans="1:15" ht="14.25" customHeight="1" x14ac:dyDescent="0.25">
      <c r="A37" s="99"/>
      <c r="B37" s="100"/>
      <c r="C37" s="100"/>
      <c r="D37" s="101"/>
      <c r="E37" s="101"/>
      <c r="F37" s="101">
        <v>1033</v>
      </c>
      <c r="G37" s="74" t="str">
        <f>+VLOOKUP(F37,Participants!$A$1:$F$798,2,FALSE)</f>
        <v>Anthony Spagnolo</v>
      </c>
      <c r="H37" s="74" t="str">
        <f>+VLOOKUP(F37,Participants!$A$1:$F$798,4,FALSE)</f>
        <v>HCA</v>
      </c>
      <c r="I37" s="74" t="str">
        <f>+VLOOKUP(F37,Participants!$A$1:$F$798,5,FALSE)</f>
        <v>Male</v>
      </c>
      <c r="J37" s="74">
        <f>+VLOOKUP(F37,Participants!$A$1:$F$798,3,FALSE)</f>
        <v>8</v>
      </c>
      <c r="K37" s="13" t="str">
        <f>+VLOOKUP(F37,Participants!$A$1:$G$798,7,FALSE)</f>
        <v>VARSITY Boys</v>
      </c>
      <c r="L37" s="160">
        <f t="shared" si="0"/>
        <v>18</v>
      </c>
      <c r="M37" s="74"/>
      <c r="N37" s="13">
        <v>43</v>
      </c>
      <c r="O37" s="13">
        <v>8</v>
      </c>
    </row>
    <row r="38" spans="1:15" ht="14.25" customHeight="1" x14ac:dyDescent="0.25">
      <c r="A38" s="99"/>
      <c r="B38" s="100"/>
      <c r="C38" s="100"/>
      <c r="D38" s="101"/>
      <c r="E38" s="101"/>
      <c r="F38" s="101">
        <v>222</v>
      </c>
      <c r="G38" s="74" t="str">
        <f>+VLOOKUP(F38,Participants!$A$1:$F$798,2,FALSE)</f>
        <v>Max Townsend</v>
      </c>
      <c r="H38" s="74" t="str">
        <f>+VLOOKUP(F38,Participants!$A$1:$F$798,4,FALSE)</f>
        <v>MQA</v>
      </c>
      <c r="I38" s="74" t="str">
        <f>+VLOOKUP(F38,Participants!$A$1:$F$798,5,FALSE)</f>
        <v>Male</v>
      </c>
      <c r="J38" s="74">
        <f>+VLOOKUP(F38,Participants!$A$1:$F$798,3,FALSE)</f>
        <v>7</v>
      </c>
      <c r="K38" s="13" t="str">
        <f>+VLOOKUP(F38,Participants!$A$1:$G$798,7,FALSE)</f>
        <v>VARSITY Boys</v>
      </c>
      <c r="L38" s="160">
        <f t="shared" si="0"/>
        <v>19</v>
      </c>
      <c r="M38" s="74"/>
      <c r="N38" s="13">
        <v>39</v>
      </c>
      <c r="O38" s="13">
        <v>9</v>
      </c>
    </row>
    <row r="39" spans="1:15" ht="14.25" customHeight="1" x14ac:dyDescent="0.25">
      <c r="A39" s="99"/>
      <c r="B39" s="100"/>
      <c r="C39" s="100"/>
      <c r="D39" s="101"/>
      <c r="E39" s="101"/>
      <c r="F39" s="101">
        <v>821</v>
      </c>
      <c r="G39" s="74" t="str">
        <f>+VLOOKUP(F39,Participants!$A$1:$F$798,2,FALSE)</f>
        <v>Adam Forest</v>
      </c>
      <c r="H39" s="74" t="str">
        <f>+VLOOKUP(F39,Participants!$A$1:$F$798,4,FALSE)</f>
        <v>BTA</v>
      </c>
      <c r="I39" s="74" t="str">
        <f>+VLOOKUP(F39,Participants!$A$1:$F$798,5,FALSE)</f>
        <v>Male</v>
      </c>
      <c r="J39" s="74">
        <f>+VLOOKUP(F39,Participants!$A$1:$F$798,3,FALSE)</f>
        <v>7</v>
      </c>
      <c r="K39" s="13" t="str">
        <f>+VLOOKUP(F39,Participants!$A$1:$G$798,7,FALSE)</f>
        <v>VARSITY Boys</v>
      </c>
      <c r="L39" s="160">
        <f t="shared" si="0"/>
        <v>20</v>
      </c>
      <c r="M39" s="74"/>
      <c r="N39" s="13">
        <v>34</v>
      </c>
      <c r="O39" s="13">
        <v>0</v>
      </c>
    </row>
    <row r="40" spans="1:15" ht="14.25" customHeight="1" x14ac:dyDescent="0.25">
      <c r="A40" s="99"/>
      <c r="B40" s="100"/>
      <c r="C40" s="100"/>
      <c r="D40" s="101"/>
      <c r="E40" s="101"/>
      <c r="F40" s="101">
        <v>660</v>
      </c>
      <c r="G40" s="74" t="str">
        <f>+VLOOKUP(F40,Participants!$A$1:$F$798,2,FALSE)</f>
        <v>Zachary Lehman</v>
      </c>
      <c r="H40" s="74" t="str">
        <f>+VLOOKUP(F40,Participants!$A$1:$F$798,4,FALSE)</f>
        <v>BFS</v>
      </c>
      <c r="I40" s="74" t="str">
        <f>+VLOOKUP(F40,Participants!$A$1:$F$798,5,FALSE)</f>
        <v>Male</v>
      </c>
      <c r="J40" s="74">
        <f>+VLOOKUP(F40,Participants!$A$1:$F$798,3,FALSE)</f>
        <v>7</v>
      </c>
      <c r="K40" s="13" t="str">
        <f>+VLOOKUP(F40,Participants!$A$1:$G$798,7,FALSE)</f>
        <v>VARSITY Boys</v>
      </c>
      <c r="L40" s="160">
        <f t="shared" si="0"/>
        <v>21</v>
      </c>
      <c r="M40" s="74"/>
      <c r="N40" s="13">
        <v>32</v>
      </c>
      <c r="O40" s="13">
        <v>11</v>
      </c>
    </row>
    <row r="41" spans="1:15" ht="14.25" customHeight="1" x14ac:dyDescent="0.25">
      <c r="A41" s="99"/>
      <c r="B41" s="100"/>
      <c r="C41" s="100"/>
      <c r="D41" s="101"/>
      <c r="E41" s="101"/>
      <c r="F41" s="101"/>
      <c r="G41" s="74"/>
      <c r="H41" s="74"/>
      <c r="I41" s="74"/>
      <c r="J41" s="74"/>
      <c r="K41" s="13"/>
      <c r="L41" s="102"/>
      <c r="M41" s="74"/>
      <c r="N41" s="13"/>
      <c r="O41" s="13"/>
    </row>
    <row r="42" spans="1:15" ht="14.25" customHeight="1" x14ac:dyDescent="0.25">
      <c r="A42" s="99"/>
      <c r="B42" s="100"/>
      <c r="C42" s="100"/>
      <c r="D42" s="101"/>
      <c r="E42" s="101"/>
      <c r="F42" s="101">
        <v>1310</v>
      </c>
      <c r="G42" s="74" t="str">
        <f>+VLOOKUP(F42,Participants!$A$1:$F$798,2,FALSE)</f>
        <v>Nadia Rossey</v>
      </c>
      <c r="H42" s="74" t="str">
        <f>+VLOOKUP(F42,Participants!$A$1:$F$798,4,FALSE)</f>
        <v>CDT</v>
      </c>
      <c r="I42" s="74" t="str">
        <f>+VLOOKUP(F42,Participants!$A$1:$F$798,5,FALSE)</f>
        <v>Female</v>
      </c>
      <c r="J42" s="74">
        <f>+VLOOKUP(F42,Participants!$A$1:$F$798,3,FALSE)</f>
        <v>7</v>
      </c>
      <c r="K42" s="13" t="str">
        <f>+VLOOKUP(F42,Participants!$A$1:$G$798,7,FALSE)</f>
        <v>Varsity Girls</v>
      </c>
      <c r="L42" s="160">
        <v>1</v>
      </c>
      <c r="M42" s="74">
        <v>10</v>
      </c>
      <c r="N42" s="13">
        <v>48</v>
      </c>
      <c r="O42" s="13">
        <v>1</v>
      </c>
    </row>
    <row r="43" spans="1:15" ht="14.25" customHeight="1" x14ac:dyDescent="0.25">
      <c r="A43" s="99"/>
      <c r="B43" s="100"/>
      <c r="C43" s="100"/>
      <c r="D43" s="101"/>
      <c r="E43" s="101"/>
      <c r="F43" s="101">
        <v>646</v>
      </c>
      <c r="G43" s="74" t="str">
        <f>+VLOOKUP(F43,Participants!$A$1:$F$798,2,FALSE)</f>
        <v>Giovanna Julian</v>
      </c>
      <c r="H43" s="74" t="str">
        <f>+VLOOKUP(F43,Participants!$A$1:$F$798,4,FALSE)</f>
        <v>BFS</v>
      </c>
      <c r="I43" s="74" t="str">
        <f>+VLOOKUP(F43,Participants!$A$1:$F$798,5,FALSE)</f>
        <v>Female</v>
      </c>
      <c r="J43" s="74">
        <f>+VLOOKUP(F43,Participants!$A$1:$F$798,3,FALSE)</f>
        <v>8</v>
      </c>
      <c r="K43" s="13" t="str">
        <f>+VLOOKUP(F43,Participants!$A$1:$G$798,7,FALSE)</f>
        <v>VARSITY GIRLS</v>
      </c>
      <c r="L43" s="102">
        <f>L42+1</f>
        <v>2</v>
      </c>
      <c r="M43" s="74">
        <v>8</v>
      </c>
      <c r="N43" s="13">
        <v>46</v>
      </c>
      <c r="O43" s="13">
        <v>8</v>
      </c>
    </row>
    <row r="44" spans="1:15" ht="14.25" customHeight="1" x14ac:dyDescent="0.25">
      <c r="A44" s="99"/>
      <c r="B44" s="100"/>
      <c r="C44" s="100"/>
      <c r="D44" s="101"/>
      <c r="E44" s="101"/>
      <c r="F44" s="101">
        <v>768</v>
      </c>
      <c r="G44" s="74" t="str">
        <f>+VLOOKUP(F44,Participants!$A$1:$F$798,2,FALSE)</f>
        <v>Julia Piaggesi</v>
      </c>
      <c r="H44" s="74" t="str">
        <f>+VLOOKUP(F44,Participants!$A$1:$F$798,4,FALSE)</f>
        <v>GAA</v>
      </c>
      <c r="I44" s="74" t="str">
        <f>+VLOOKUP(F44,Participants!$A$1:$F$798,5,FALSE)</f>
        <v>Female</v>
      </c>
      <c r="J44" s="74">
        <f>+VLOOKUP(F44,Participants!$A$1:$F$798,3,FALSE)</f>
        <v>7</v>
      </c>
      <c r="K44" s="13" t="str">
        <f>+VLOOKUP(F44,Participants!$A$1:$G$798,7,FALSE)</f>
        <v>VARSITY GIRLS</v>
      </c>
      <c r="L44" s="102">
        <f t="shared" ref="L44:L51" si="1">L43+1</f>
        <v>3</v>
      </c>
      <c r="M44" s="74">
        <v>6</v>
      </c>
      <c r="N44" s="13">
        <v>43</v>
      </c>
      <c r="O44" s="13">
        <v>1</v>
      </c>
    </row>
    <row r="45" spans="1:15" ht="14.25" customHeight="1" x14ac:dyDescent="0.25">
      <c r="A45" s="99"/>
      <c r="B45" s="100"/>
      <c r="C45" s="100"/>
      <c r="D45" s="101"/>
      <c r="E45" s="101"/>
      <c r="F45" s="101">
        <v>1115</v>
      </c>
      <c r="G45" s="74" t="str">
        <f>+VLOOKUP(F45,Participants!$A$1:$F$798,2,FALSE)</f>
        <v>Anna Morris</v>
      </c>
      <c r="H45" s="74" t="str">
        <f>+VLOOKUP(F45,Participants!$A$1:$F$798,4,FALSE)</f>
        <v>KIL</v>
      </c>
      <c r="I45" s="74" t="str">
        <f>+VLOOKUP(F45,Participants!$A$1:$F$798,5,FALSE)</f>
        <v>Female</v>
      </c>
      <c r="J45" s="74">
        <f>+VLOOKUP(F45,Participants!$A$1:$F$798,3,FALSE)</f>
        <v>8</v>
      </c>
      <c r="K45" s="13" t="str">
        <f>+VLOOKUP(F45,Participants!$A$1:$G$798,7,FALSE)</f>
        <v>Varsity Girls</v>
      </c>
      <c r="L45" s="102">
        <f t="shared" si="1"/>
        <v>4</v>
      </c>
      <c r="M45" s="74">
        <v>5</v>
      </c>
      <c r="N45" s="13">
        <v>40</v>
      </c>
      <c r="O45" s="13">
        <v>2</v>
      </c>
    </row>
    <row r="46" spans="1:15" ht="14.25" customHeight="1" x14ac:dyDescent="0.25">
      <c r="A46" s="99"/>
      <c r="B46" s="100"/>
      <c r="C46" s="100"/>
      <c r="D46" s="101"/>
      <c r="E46" s="101"/>
      <c r="F46" s="74">
        <v>1022</v>
      </c>
      <c r="G46" s="74" t="str">
        <f>+VLOOKUP(F46,Participants!$A$1:$F$798,2,FALSE)</f>
        <v>Hailey Robinson</v>
      </c>
      <c r="H46" s="74" t="str">
        <f>+VLOOKUP(F46,Participants!$A$1:$F$798,4,FALSE)</f>
        <v>HCA</v>
      </c>
      <c r="I46" s="74" t="str">
        <f>+VLOOKUP(F46,Participants!$A$1:$F$798,5,FALSE)</f>
        <v>Female</v>
      </c>
      <c r="J46" s="74">
        <f>+VLOOKUP(F46,Participants!$A$1:$F$798,3,FALSE)</f>
        <v>7</v>
      </c>
      <c r="K46" s="13" t="str">
        <f>+VLOOKUP(F46,Participants!$A$1:$G$798,7,FALSE)</f>
        <v>Varsity Girls</v>
      </c>
      <c r="L46" s="102">
        <f t="shared" si="1"/>
        <v>5</v>
      </c>
      <c r="M46" s="74">
        <v>4</v>
      </c>
      <c r="N46" s="13">
        <v>37</v>
      </c>
      <c r="O46" s="13">
        <v>0</v>
      </c>
    </row>
    <row r="47" spans="1:15" ht="14.25" customHeight="1" x14ac:dyDescent="0.25">
      <c r="A47" s="99"/>
      <c r="B47" s="100"/>
      <c r="C47" s="100"/>
      <c r="D47" s="101"/>
      <c r="E47" s="101"/>
      <c r="F47" s="101">
        <v>779</v>
      </c>
      <c r="G47" s="74" t="str">
        <f>+VLOOKUP(F47,Participants!$A$1:$F$798,2,FALSE)</f>
        <v>Mayra Nee</v>
      </c>
      <c r="H47" s="74" t="str">
        <f>+VLOOKUP(F47,Participants!$A$1:$F$798,4,FALSE)</f>
        <v>GAA</v>
      </c>
      <c r="I47" s="74" t="str">
        <f>+VLOOKUP(F47,Participants!$A$1:$F$798,5,FALSE)</f>
        <v>Female</v>
      </c>
      <c r="J47" s="74">
        <f>+VLOOKUP(F47,Participants!$A$1:$F$798,3,FALSE)</f>
        <v>8</v>
      </c>
      <c r="K47" s="13" t="str">
        <f>+VLOOKUP(F47,Participants!$A$1:$G$798,7,FALSE)</f>
        <v>VARSITY GIRLS</v>
      </c>
      <c r="L47" s="102">
        <f t="shared" si="1"/>
        <v>6</v>
      </c>
      <c r="M47" s="74">
        <v>3</v>
      </c>
      <c r="N47" s="13">
        <v>36</v>
      </c>
      <c r="O47" s="13">
        <v>2</v>
      </c>
    </row>
    <row r="48" spans="1:15" ht="14.25" customHeight="1" x14ac:dyDescent="0.25">
      <c r="A48" s="99"/>
      <c r="B48" s="100"/>
      <c r="C48" s="100"/>
      <c r="D48" s="101"/>
      <c r="E48" s="101"/>
      <c r="F48" s="101">
        <v>1104</v>
      </c>
      <c r="G48" s="74" t="str">
        <f>+VLOOKUP(F48,Participants!$A$1:$F$798,2,FALSE)</f>
        <v>Kaitlyn Abel</v>
      </c>
      <c r="H48" s="74" t="str">
        <f>+VLOOKUP(F48,Participants!$A$1:$F$798,4,FALSE)</f>
        <v>KIL</v>
      </c>
      <c r="I48" s="74" t="str">
        <f>+VLOOKUP(F48,Participants!$A$1:$F$798,5,FALSE)</f>
        <v>Female</v>
      </c>
      <c r="J48" s="74">
        <f>+VLOOKUP(F48,Participants!$A$1:$F$798,3,FALSE)</f>
        <v>8</v>
      </c>
      <c r="K48" s="13" t="str">
        <f>+VLOOKUP(F48,Participants!$A$1:$G$798,7,FALSE)</f>
        <v>Varsity Girls</v>
      </c>
      <c r="L48" s="102">
        <f t="shared" si="1"/>
        <v>7</v>
      </c>
      <c r="M48" s="74">
        <v>2</v>
      </c>
      <c r="N48" s="13">
        <v>35</v>
      </c>
      <c r="O48" s="13">
        <v>2</v>
      </c>
    </row>
    <row r="49" spans="1:26" ht="14.25" customHeight="1" x14ac:dyDescent="0.25">
      <c r="A49" s="99"/>
      <c r="B49" s="100"/>
      <c r="C49" s="100"/>
      <c r="D49" s="101"/>
      <c r="E49" s="101"/>
      <c r="F49" s="101">
        <v>771</v>
      </c>
      <c r="G49" s="74" t="str">
        <f>+VLOOKUP(F49,Participants!$A$1:$F$798,2,FALSE)</f>
        <v>Maria Fuchs</v>
      </c>
      <c r="H49" s="74" t="str">
        <f>+VLOOKUP(F49,Participants!$A$1:$F$798,4,FALSE)</f>
        <v>GAA</v>
      </c>
      <c r="I49" s="74" t="str">
        <f>+VLOOKUP(F49,Participants!$A$1:$F$798,5,FALSE)</f>
        <v>Female</v>
      </c>
      <c r="J49" s="74">
        <f>+VLOOKUP(F49,Participants!$A$1:$F$798,3,FALSE)</f>
        <v>7</v>
      </c>
      <c r="K49" s="13" t="str">
        <f>+VLOOKUP(F49,Participants!$A$1:$G$798,7,FALSE)</f>
        <v>VARSITY GIRLS</v>
      </c>
      <c r="L49" s="102">
        <f t="shared" si="1"/>
        <v>8</v>
      </c>
      <c r="M49" s="74">
        <v>1</v>
      </c>
      <c r="N49" s="13">
        <v>31</v>
      </c>
      <c r="O49" s="13">
        <v>10</v>
      </c>
    </row>
    <row r="50" spans="1:26" ht="14.25" customHeight="1" x14ac:dyDescent="0.25">
      <c r="A50" s="99"/>
      <c r="B50" s="100"/>
      <c r="C50" s="100"/>
      <c r="D50" s="101"/>
      <c r="E50" s="101"/>
      <c r="F50" s="101">
        <v>645</v>
      </c>
      <c r="G50" s="74" t="str">
        <f>+VLOOKUP(F50,Participants!$A$1:$F$798,2,FALSE)</f>
        <v>Alina jaras</v>
      </c>
      <c r="H50" s="74" t="str">
        <f>+VLOOKUP(F50,Participants!$A$1:$F$798,4,FALSE)</f>
        <v>BFS</v>
      </c>
      <c r="I50" s="74" t="str">
        <f>+VLOOKUP(F50,Participants!$A$1:$F$798,5,FALSE)</f>
        <v>Female</v>
      </c>
      <c r="J50" s="74">
        <f>+VLOOKUP(F50,Participants!$A$1:$F$798,3,FALSE)</f>
        <v>8</v>
      </c>
      <c r="K50" s="13" t="str">
        <f>+VLOOKUP(F50,Participants!$A$1:$G$798,7,FALSE)</f>
        <v>VARSITY GIRLS</v>
      </c>
      <c r="L50" s="102">
        <f t="shared" si="1"/>
        <v>9</v>
      </c>
      <c r="M50" s="74"/>
      <c r="N50" s="13">
        <v>28</v>
      </c>
      <c r="O50" s="13">
        <v>4</v>
      </c>
    </row>
    <row r="51" spans="1:26" ht="14.25" customHeight="1" x14ac:dyDescent="0.25">
      <c r="A51" s="99"/>
      <c r="B51" s="100"/>
      <c r="C51" s="100"/>
      <c r="D51" s="101"/>
      <c r="E51" s="101"/>
      <c r="F51" s="74">
        <v>1025</v>
      </c>
      <c r="G51" s="74" t="str">
        <f>+VLOOKUP(F51,Participants!$A$1:$F$798,2,FALSE)</f>
        <v>Kelsey Kulifay</v>
      </c>
      <c r="H51" s="74" t="str">
        <f>+VLOOKUP(F51,Participants!$A$1:$F$798,4,FALSE)</f>
        <v>HCA</v>
      </c>
      <c r="I51" s="74" t="str">
        <f>+VLOOKUP(F51,Participants!$A$1:$F$798,5,FALSE)</f>
        <v>Female</v>
      </c>
      <c r="J51" s="74">
        <f>+VLOOKUP(F51,Participants!$A$1:$F$798,3,FALSE)</f>
        <v>7</v>
      </c>
      <c r="K51" s="13" t="str">
        <f>+VLOOKUP(F51,Participants!$A$1:$G$798,7,FALSE)</f>
        <v>Varsity Girls</v>
      </c>
      <c r="L51" s="102">
        <f t="shared" si="1"/>
        <v>10</v>
      </c>
      <c r="M51" s="74"/>
      <c r="N51" s="13">
        <v>28</v>
      </c>
      <c r="O51" s="13">
        <v>0</v>
      </c>
    </row>
    <row r="52" spans="1:26" ht="14.25" customHeight="1" x14ac:dyDescent="0.25">
      <c r="L52" s="56"/>
      <c r="M52" s="56"/>
    </row>
    <row r="53" spans="1:26" ht="14.25" customHeight="1" x14ac:dyDescent="0.25">
      <c r="B53" s="59" t="s">
        <v>8</v>
      </c>
      <c r="C53" s="59" t="s">
        <v>15</v>
      </c>
      <c r="D53" s="59" t="s">
        <v>18</v>
      </c>
      <c r="E53" s="59" t="s">
        <v>21</v>
      </c>
      <c r="F53" s="138" t="s">
        <v>24</v>
      </c>
      <c r="G53" s="59" t="s">
        <v>27</v>
      </c>
      <c r="H53" s="59" t="s">
        <v>30</v>
      </c>
      <c r="I53" s="59" t="s">
        <v>33</v>
      </c>
      <c r="J53" s="59" t="s">
        <v>36</v>
      </c>
      <c r="K53" s="59" t="s">
        <v>39</v>
      </c>
      <c r="L53" s="59" t="s">
        <v>42</v>
      </c>
      <c r="M53" s="59" t="s">
        <v>45</v>
      </c>
      <c r="N53" s="59" t="s">
        <v>48</v>
      </c>
      <c r="O53" s="59" t="s">
        <v>53</v>
      </c>
      <c r="P53" s="59" t="s">
        <v>56</v>
      </c>
      <c r="Q53" s="59" t="s">
        <v>59</v>
      </c>
      <c r="R53" s="59" t="s">
        <v>62</v>
      </c>
      <c r="S53" s="59" t="s">
        <v>65</v>
      </c>
      <c r="T53" s="59" t="s">
        <v>10</v>
      </c>
      <c r="U53" s="59" t="s">
        <v>70</v>
      </c>
      <c r="V53" s="59" t="s">
        <v>73</v>
      </c>
      <c r="W53" s="59" t="s">
        <v>76</v>
      </c>
      <c r="X53" s="59" t="s">
        <v>79</v>
      </c>
      <c r="Y53" s="59" t="s">
        <v>817</v>
      </c>
      <c r="Z53" s="60" t="s">
        <v>818</v>
      </c>
    </row>
    <row r="54" spans="1:26" ht="14.25" customHeight="1" x14ac:dyDescent="0.25"/>
    <row r="55" spans="1:26" ht="14.25" customHeight="1" x14ac:dyDescent="0.25">
      <c r="B55" s="59" t="s">
        <v>8</v>
      </c>
      <c r="C55" s="59" t="s">
        <v>15</v>
      </c>
      <c r="D55" s="59" t="s">
        <v>18</v>
      </c>
      <c r="E55" s="59" t="s">
        <v>21</v>
      </c>
      <c r="F55" s="138" t="s">
        <v>24</v>
      </c>
      <c r="G55" s="59" t="s">
        <v>27</v>
      </c>
      <c r="H55" s="59" t="s">
        <v>30</v>
      </c>
      <c r="I55" s="59" t="s">
        <v>33</v>
      </c>
      <c r="J55" s="59" t="s">
        <v>36</v>
      </c>
      <c r="K55" s="59" t="s">
        <v>39</v>
      </c>
      <c r="L55" s="59" t="s">
        <v>42</v>
      </c>
      <c r="M55" s="59" t="s">
        <v>45</v>
      </c>
      <c r="N55" s="59" t="s">
        <v>48</v>
      </c>
      <c r="O55" s="59" t="s">
        <v>53</v>
      </c>
      <c r="P55" s="59" t="s">
        <v>56</v>
      </c>
      <c r="Q55" s="59" t="s">
        <v>59</v>
      </c>
      <c r="R55" s="59" t="s">
        <v>62</v>
      </c>
      <c r="S55" s="59" t="s">
        <v>65</v>
      </c>
      <c r="T55" s="59" t="s">
        <v>10</v>
      </c>
      <c r="U55" s="59" t="s">
        <v>70</v>
      </c>
      <c r="V55" s="59" t="s">
        <v>73</v>
      </c>
      <c r="W55" s="59" t="s">
        <v>76</v>
      </c>
      <c r="X55" s="59" t="s">
        <v>79</v>
      </c>
      <c r="Y55" s="59" t="s">
        <v>817</v>
      </c>
      <c r="Z55" s="60" t="s">
        <v>818</v>
      </c>
    </row>
    <row r="56" spans="1:26" ht="14.25" customHeight="1" x14ac:dyDescent="0.25">
      <c r="A56" s="7" t="s">
        <v>224</v>
      </c>
      <c r="B56" s="7">
        <f t="shared" ref="B56:K59" si="2">+SUMIFS($M$1:$M$51,$K$1:$K$51,$A56,$H$1:$H$51,B$53)</f>
        <v>0</v>
      </c>
      <c r="C56" s="7">
        <f t="shared" si="2"/>
        <v>0</v>
      </c>
      <c r="D56" s="7">
        <f t="shared" si="2"/>
        <v>0</v>
      </c>
      <c r="E56" s="7">
        <f t="shared" si="2"/>
        <v>0</v>
      </c>
      <c r="F56" s="46">
        <f t="shared" si="2"/>
        <v>8</v>
      </c>
      <c r="G56" s="7">
        <f t="shared" si="2"/>
        <v>0</v>
      </c>
      <c r="H56" s="7">
        <f t="shared" si="2"/>
        <v>10</v>
      </c>
      <c r="I56" s="7">
        <f t="shared" si="2"/>
        <v>0</v>
      </c>
      <c r="J56" s="7">
        <f t="shared" si="2"/>
        <v>10</v>
      </c>
      <c r="K56" s="7">
        <f t="shared" si="2"/>
        <v>0</v>
      </c>
      <c r="L56" s="7">
        <f t="shared" ref="L56:Y59" si="3">+SUMIFS($M$1:$M$51,$K$1:$K$51,$A56,$H$1:$H$51,L$53)</f>
        <v>0</v>
      </c>
      <c r="M56" s="7">
        <f t="shared" si="3"/>
        <v>0</v>
      </c>
      <c r="N56" s="7">
        <f t="shared" si="3"/>
        <v>0</v>
      </c>
      <c r="O56" s="7">
        <f t="shared" si="3"/>
        <v>7</v>
      </c>
      <c r="P56" s="7">
        <f t="shared" si="3"/>
        <v>4</v>
      </c>
      <c r="Q56" s="7">
        <f t="shared" si="3"/>
        <v>0</v>
      </c>
      <c r="R56" s="7">
        <f t="shared" si="3"/>
        <v>0</v>
      </c>
      <c r="S56" s="7">
        <f t="shared" si="3"/>
        <v>0</v>
      </c>
      <c r="T56" s="7">
        <f t="shared" si="3"/>
        <v>0</v>
      </c>
      <c r="U56" s="7">
        <f t="shared" si="3"/>
        <v>0</v>
      </c>
      <c r="V56" s="7">
        <f t="shared" si="3"/>
        <v>0</v>
      </c>
      <c r="W56" s="7">
        <f t="shared" si="3"/>
        <v>0</v>
      </c>
      <c r="X56" s="7">
        <f t="shared" si="3"/>
        <v>0</v>
      </c>
      <c r="Y56" s="7">
        <f t="shared" si="3"/>
        <v>0</v>
      </c>
      <c r="Z56" s="7">
        <f t="shared" ref="Z56:Z59" si="4">SUM(C56:Y56)</f>
        <v>39</v>
      </c>
    </row>
    <row r="57" spans="1:26" ht="14.25" customHeight="1" x14ac:dyDescent="0.25">
      <c r="A57" s="7" t="s">
        <v>819</v>
      </c>
      <c r="B57" s="7">
        <f t="shared" si="2"/>
        <v>0</v>
      </c>
      <c r="C57" s="7">
        <f t="shared" si="2"/>
        <v>0</v>
      </c>
      <c r="D57" s="7">
        <f t="shared" si="2"/>
        <v>0</v>
      </c>
      <c r="E57" s="7">
        <f t="shared" si="2"/>
        <v>0</v>
      </c>
      <c r="F57" s="46">
        <f t="shared" si="2"/>
        <v>0</v>
      </c>
      <c r="G57" s="7">
        <f t="shared" si="2"/>
        <v>0</v>
      </c>
      <c r="H57" s="7">
        <f t="shared" si="2"/>
        <v>3</v>
      </c>
      <c r="I57" s="7">
        <f t="shared" si="2"/>
        <v>0</v>
      </c>
      <c r="J57" s="7">
        <f t="shared" si="2"/>
        <v>0</v>
      </c>
      <c r="K57" s="7">
        <f t="shared" si="2"/>
        <v>0</v>
      </c>
      <c r="L57" s="7">
        <f t="shared" si="3"/>
        <v>0</v>
      </c>
      <c r="M57" s="7">
        <f t="shared" si="3"/>
        <v>0</v>
      </c>
      <c r="N57" s="7">
        <f t="shared" si="3"/>
        <v>0</v>
      </c>
      <c r="O57" s="7">
        <f t="shared" si="3"/>
        <v>0</v>
      </c>
      <c r="P57" s="7">
        <f t="shared" si="3"/>
        <v>0</v>
      </c>
      <c r="Q57" s="7">
        <f t="shared" si="3"/>
        <v>0</v>
      </c>
      <c r="R57" s="7">
        <f t="shared" si="3"/>
        <v>0</v>
      </c>
      <c r="S57" s="7">
        <f t="shared" si="3"/>
        <v>15</v>
      </c>
      <c r="T57" s="7">
        <f t="shared" si="3"/>
        <v>0</v>
      </c>
      <c r="U57" s="7">
        <f t="shared" si="3"/>
        <v>0</v>
      </c>
      <c r="V57" s="7">
        <f t="shared" si="3"/>
        <v>0</v>
      </c>
      <c r="W57" s="7">
        <f t="shared" si="3"/>
        <v>21</v>
      </c>
      <c r="X57" s="7">
        <f t="shared" si="3"/>
        <v>0</v>
      </c>
      <c r="Y57" s="7">
        <f t="shared" si="3"/>
        <v>0</v>
      </c>
      <c r="Z57" s="7">
        <f t="shared" si="4"/>
        <v>39</v>
      </c>
    </row>
    <row r="58" spans="1:26" ht="14.25" customHeight="1" x14ac:dyDescent="0.25">
      <c r="A58" s="7" t="s">
        <v>190</v>
      </c>
      <c r="B58" s="7">
        <f t="shared" si="2"/>
        <v>0</v>
      </c>
      <c r="C58" s="7">
        <f t="shared" si="2"/>
        <v>0</v>
      </c>
      <c r="D58" s="7">
        <f t="shared" si="2"/>
        <v>0</v>
      </c>
      <c r="E58" s="7">
        <f t="shared" si="2"/>
        <v>0</v>
      </c>
      <c r="F58" s="46">
        <f t="shared" si="2"/>
        <v>7</v>
      </c>
      <c r="G58" s="7">
        <f t="shared" si="2"/>
        <v>0</v>
      </c>
      <c r="H58" s="7">
        <f t="shared" si="2"/>
        <v>11</v>
      </c>
      <c r="I58" s="7">
        <f t="shared" si="2"/>
        <v>0</v>
      </c>
      <c r="J58" s="7">
        <f t="shared" si="2"/>
        <v>4</v>
      </c>
      <c r="K58" s="7">
        <f t="shared" si="2"/>
        <v>0</v>
      </c>
      <c r="L58" s="7">
        <f t="shared" si="3"/>
        <v>0</v>
      </c>
      <c r="M58" s="7">
        <f t="shared" si="3"/>
        <v>0</v>
      </c>
      <c r="N58" s="7">
        <f t="shared" si="3"/>
        <v>0</v>
      </c>
      <c r="O58" s="7">
        <f t="shared" si="3"/>
        <v>2</v>
      </c>
      <c r="P58" s="7">
        <f t="shared" si="3"/>
        <v>5</v>
      </c>
      <c r="Q58" s="7">
        <f t="shared" si="3"/>
        <v>0</v>
      </c>
      <c r="R58" s="7">
        <f t="shared" si="3"/>
        <v>0</v>
      </c>
      <c r="S58" s="7">
        <f t="shared" si="3"/>
        <v>0</v>
      </c>
      <c r="T58" s="7">
        <f t="shared" si="3"/>
        <v>0</v>
      </c>
      <c r="U58" s="7">
        <f t="shared" si="3"/>
        <v>0</v>
      </c>
      <c r="V58" s="7">
        <f t="shared" si="3"/>
        <v>0</v>
      </c>
      <c r="W58" s="7">
        <f t="shared" si="3"/>
        <v>10</v>
      </c>
      <c r="X58" s="7">
        <f t="shared" si="3"/>
        <v>0</v>
      </c>
      <c r="Y58" s="7">
        <f t="shared" si="3"/>
        <v>0</v>
      </c>
      <c r="Z58" s="7">
        <f t="shared" si="4"/>
        <v>39</v>
      </c>
    </row>
    <row r="59" spans="1:26" ht="14.25" customHeight="1" x14ac:dyDescent="0.25">
      <c r="A59" s="7" t="s">
        <v>207</v>
      </c>
      <c r="B59" s="7">
        <f t="shared" si="2"/>
        <v>0</v>
      </c>
      <c r="C59" s="7">
        <f t="shared" si="2"/>
        <v>0</v>
      </c>
      <c r="D59" s="7">
        <f t="shared" si="2"/>
        <v>0</v>
      </c>
      <c r="E59" s="7">
        <f t="shared" si="2"/>
        <v>0</v>
      </c>
      <c r="F59" s="46">
        <f t="shared" si="2"/>
        <v>6</v>
      </c>
      <c r="G59" s="7">
        <f t="shared" si="2"/>
        <v>0</v>
      </c>
      <c r="H59" s="7">
        <f t="shared" si="2"/>
        <v>0</v>
      </c>
      <c r="I59" s="7">
        <f t="shared" si="2"/>
        <v>0</v>
      </c>
      <c r="J59" s="7">
        <f t="shared" si="2"/>
        <v>12</v>
      </c>
      <c r="K59" s="7">
        <f t="shared" si="2"/>
        <v>0</v>
      </c>
      <c r="L59" s="7">
        <f t="shared" si="3"/>
        <v>0</v>
      </c>
      <c r="M59" s="7">
        <f t="shared" si="3"/>
        <v>4</v>
      </c>
      <c r="N59" s="7">
        <f t="shared" si="3"/>
        <v>0</v>
      </c>
      <c r="O59" s="7">
        <f t="shared" si="3"/>
        <v>0</v>
      </c>
      <c r="P59" s="7">
        <f t="shared" si="3"/>
        <v>0</v>
      </c>
      <c r="Q59" s="7">
        <f t="shared" si="3"/>
        <v>0</v>
      </c>
      <c r="R59" s="7">
        <f t="shared" si="3"/>
        <v>0</v>
      </c>
      <c r="S59" s="7">
        <f t="shared" si="3"/>
        <v>0</v>
      </c>
      <c r="T59" s="7">
        <f t="shared" si="3"/>
        <v>0</v>
      </c>
      <c r="U59" s="7">
        <f t="shared" si="3"/>
        <v>0</v>
      </c>
      <c r="V59" s="7">
        <f t="shared" si="3"/>
        <v>0</v>
      </c>
      <c r="W59" s="7">
        <f t="shared" si="3"/>
        <v>16</v>
      </c>
      <c r="X59" s="7">
        <f t="shared" si="3"/>
        <v>0</v>
      </c>
      <c r="Y59" s="7">
        <f t="shared" si="3"/>
        <v>0</v>
      </c>
      <c r="Z59" s="7">
        <f t="shared" si="4"/>
        <v>38</v>
      </c>
    </row>
    <row r="60" spans="1:26" ht="14.25" customHeight="1" x14ac:dyDescent="0.25">
      <c r="L60" s="56"/>
      <c r="M60" s="56"/>
    </row>
    <row r="61" spans="1:26" ht="14.25" customHeight="1" x14ac:dyDescent="0.25">
      <c r="L61" s="56"/>
      <c r="M61" s="56"/>
    </row>
    <row r="62" spans="1:26" ht="14.25" customHeight="1" x14ac:dyDescent="0.25">
      <c r="L62" s="56"/>
      <c r="M62" s="56"/>
    </row>
    <row r="63" spans="1:26" ht="14.25" customHeight="1" x14ac:dyDescent="0.25">
      <c r="L63" s="56"/>
      <c r="M63" s="56"/>
    </row>
    <row r="64" spans="1:26" ht="14.25" customHeight="1" x14ac:dyDescent="0.25">
      <c r="L64" s="56"/>
      <c r="M64" s="56"/>
    </row>
    <row r="65" spans="12:13" ht="14.25" customHeight="1" x14ac:dyDescent="0.25">
      <c r="L65" s="56"/>
      <c r="M65" s="56"/>
    </row>
    <row r="66" spans="12:13" ht="14.25" customHeight="1" x14ac:dyDescent="0.25">
      <c r="L66" s="56"/>
      <c r="M66" s="56"/>
    </row>
    <row r="67" spans="12:13" ht="14.25" customHeight="1" x14ac:dyDescent="0.25">
      <c r="L67" s="56"/>
      <c r="M67" s="56"/>
    </row>
    <row r="68" spans="12:13" ht="14.25" customHeight="1" x14ac:dyDescent="0.25">
      <c r="L68" s="56"/>
      <c r="M68" s="56"/>
    </row>
    <row r="69" spans="12:13" ht="14.25" customHeight="1" x14ac:dyDescent="0.25">
      <c r="L69" s="56"/>
      <c r="M69" s="56"/>
    </row>
    <row r="70" spans="12:13" ht="14.25" customHeight="1" x14ac:dyDescent="0.25">
      <c r="L70" s="56"/>
      <c r="M70" s="56"/>
    </row>
    <row r="71" spans="12:13" ht="14.25" customHeight="1" x14ac:dyDescent="0.25">
      <c r="L71" s="56"/>
      <c r="M71" s="56"/>
    </row>
    <row r="72" spans="12:13" ht="14.25" customHeight="1" x14ac:dyDescent="0.25">
      <c r="L72" s="56"/>
      <c r="M72" s="56"/>
    </row>
    <row r="73" spans="12:13" ht="14.25" customHeight="1" x14ac:dyDescent="0.25">
      <c r="L73" s="56"/>
      <c r="M73" s="56"/>
    </row>
    <row r="74" spans="12:13" ht="14.25" customHeight="1" x14ac:dyDescent="0.25">
      <c r="L74" s="56"/>
      <c r="M74" s="56"/>
    </row>
    <row r="75" spans="12:13" ht="14.25" customHeight="1" x14ac:dyDescent="0.25">
      <c r="L75" s="56"/>
      <c r="M75" s="56"/>
    </row>
    <row r="76" spans="12:13" ht="14.25" customHeight="1" x14ac:dyDescent="0.25">
      <c r="L76" s="56"/>
      <c r="M76" s="56"/>
    </row>
    <row r="77" spans="12:13" ht="14.25" customHeight="1" x14ac:dyDescent="0.25">
      <c r="L77" s="56"/>
      <c r="M77" s="56"/>
    </row>
    <row r="78" spans="12:13" ht="14.25" customHeight="1" x14ac:dyDescent="0.25">
      <c r="L78" s="56"/>
      <c r="M78" s="56"/>
    </row>
    <row r="79" spans="12:13" ht="14.25" customHeight="1" x14ac:dyDescent="0.25">
      <c r="L79" s="56"/>
      <c r="M79" s="56"/>
    </row>
    <row r="80" spans="12:13" ht="14.25" customHeight="1" x14ac:dyDescent="0.25">
      <c r="L80" s="56"/>
      <c r="M80" s="56"/>
    </row>
    <row r="81" spans="12:13" ht="14.25" customHeight="1" x14ac:dyDescent="0.25">
      <c r="L81" s="56"/>
      <c r="M81" s="56"/>
    </row>
    <row r="82" spans="12:13" ht="14.25" customHeight="1" x14ac:dyDescent="0.25">
      <c r="L82" s="56"/>
      <c r="M82" s="56"/>
    </row>
    <row r="83" spans="12:13" ht="14.25" customHeight="1" x14ac:dyDescent="0.25">
      <c r="L83" s="56"/>
      <c r="M83" s="56"/>
    </row>
    <row r="84" spans="12:13" ht="14.25" customHeight="1" x14ac:dyDescent="0.25">
      <c r="L84" s="56"/>
      <c r="M84" s="56"/>
    </row>
    <row r="85" spans="12:13" ht="14.25" customHeight="1" x14ac:dyDescent="0.25">
      <c r="L85" s="56"/>
      <c r="M85" s="56"/>
    </row>
    <row r="86" spans="12:13" ht="14.25" customHeight="1" x14ac:dyDescent="0.25">
      <c r="L86" s="56"/>
      <c r="M86" s="56"/>
    </row>
    <row r="87" spans="12:13" ht="14.25" customHeight="1" x14ac:dyDescent="0.25">
      <c r="L87" s="56"/>
      <c r="M87" s="56"/>
    </row>
    <row r="88" spans="12:13" ht="14.25" customHeight="1" x14ac:dyDescent="0.25">
      <c r="L88" s="56"/>
      <c r="M88" s="56"/>
    </row>
    <row r="89" spans="12:13" ht="14.25" customHeight="1" x14ac:dyDescent="0.25">
      <c r="L89" s="56"/>
      <c r="M89" s="56"/>
    </row>
    <row r="90" spans="12:13" ht="14.25" customHeight="1" x14ac:dyDescent="0.25">
      <c r="L90" s="56"/>
      <c r="M90" s="56"/>
    </row>
    <row r="91" spans="12:13" ht="14.25" customHeight="1" x14ac:dyDescent="0.25">
      <c r="L91" s="56"/>
      <c r="M91" s="56"/>
    </row>
    <row r="92" spans="12:13" ht="14.25" customHeight="1" x14ac:dyDescent="0.25">
      <c r="L92" s="56"/>
      <c r="M92" s="56"/>
    </row>
    <row r="93" spans="12:13" ht="14.25" customHeight="1" x14ac:dyDescent="0.25">
      <c r="L93" s="56"/>
      <c r="M93" s="56"/>
    </row>
    <row r="94" spans="12:13" ht="14.25" customHeight="1" x14ac:dyDescent="0.25">
      <c r="L94" s="56"/>
      <c r="M94" s="56"/>
    </row>
    <row r="95" spans="12:13" ht="14.25" customHeight="1" x14ac:dyDescent="0.25">
      <c r="L95" s="56"/>
      <c r="M95" s="56"/>
    </row>
    <row r="96" spans="12:13" ht="14.25" customHeight="1" x14ac:dyDescent="0.25">
      <c r="L96" s="56"/>
      <c r="M96" s="56"/>
    </row>
    <row r="97" spans="12:13" ht="14.25" customHeight="1" x14ac:dyDescent="0.25">
      <c r="L97" s="56"/>
      <c r="M97" s="56"/>
    </row>
    <row r="98" spans="12:13" ht="14.25" customHeight="1" x14ac:dyDescent="0.25">
      <c r="L98" s="56"/>
      <c r="M98" s="56"/>
    </row>
    <row r="99" spans="12:13" ht="14.25" customHeight="1" x14ac:dyDescent="0.25">
      <c r="L99" s="56"/>
      <c r="M99" s="56"/>
    </row>
    <row r="100" spans="12:13" ht="14.25" customHeight="1" x14ac:dyDescent="0.25">
      <c r="L100" s="56"/>
      <c r="M100" s="56"/>
    </row>
    <row r="101" spans="12:13" ht="14.25" customHeight="1" x14ac:dyDescent="0.25">
      <c r="L101" s="56"/>
      <c r="M101" s="56"/>
    </row>
    <row r="102" spans="12:13" ht="14.25" customHeight="1" x14ac:dyDescent="0.25">
      <c r="L102" s="56"/>
      <c r="M102" s="56"/>
    </row>
    <row r="103" spans="12:13" ht="14.25" customHeight="1" x14ac:dyDescent="0.25">
      <c r="L103" s="56"/>
      <c r="M103" s="56"/>
    </row>
    <row r="104" spans="12:13" ht="14.25" customHeight="1" x14ac:dyDescent="0.25">
      <c r="L104" s="56"/>
      <c r="M104" s="56"/>
    </row>
    <row r="105" spans="12:13" ht="14.25" customHeight="1" x14ac:dyDescent="0.25">
      <c r="L105" s="56"/>
      <c r="M105" s="56"/>
    </row>
    <row r="106" spans="12:13" ht="14.25" customHeight="1" x14ac:dyDescent="0.25">
      <c r="L106" s="56"/>
      <c r="M106" s="56"/>
    </row>
    <row r="107" spans="12:13" ht="14.25" customHeight="1" x14ac:dyDescent="0.25">
      <c r="L107" s="56"/>
      <c r="M107" s="56"/>
    </row>
    <row r="108" spans="12:13" ht="14.25" customHeight="1" x14ac:dyDescent="0.25">
      <c r="L108" s="56"/>
      <c r="M108" s="56"/>
    </row>
    <row r="109" spans="12:13" ht="14.25" customHeight="1" x14ac:dyDescent="0.25">
      <c r="L109" s="56"/>
      <c r="M109" s="56"/>
    </row>
    <row r="110" spans="12:13" ht="14.25" customHeight="1" x14ac:dyDescent="0.25">
      <c r="L110" s="56"/>
      <c r="M110" s="56"/>
    </row>
    <row r="111" spans="12:13" ht="14.25" customHeight="1" x14ac:dyDescent="0.25">
      <c r="L111" s="56"/>
      <c r="M111" s="56"/>
    </row>
    <row r="112" spans="12:13" ht="14.25" customHeight="1" x14ac:dyDescent="0.25">
      <c r="L112" s="56"/>
      <c r="M112" s="56"/>
    </row>
    <row r="113" spans="12:13" ht="14.25" customHeight="1" x14ac:dyDescent="0.25">
      <c r="L113" s="56"/>
      <c r="M113" s="56"/>
    </row>
    <row r="114" spans="12:13" ht="14.25" customHeight="1" x14ac:dyDescent="0.25">
      <c r="L114" s="56"/>
      <c r="M114" s="56"/>
    </row>
    <row r="115" spans="12:13" ht="14.25" customHeight="1" x14ac:dyDescent="0.25">
      <c r="L115" s="56"/>
      <c r="M115" s="56"/>
    </row>
    <row r="116" spans="12:13" ht="14.25" customHeight="1" x14ac:dyDescent="0.25">
      <c r="L116" s="56"/>
      <c r="M116" s="56"/>
    </row>
    <row r="117" spans="12:13" ht="14.25" customHeight="1" x14ac:dyDescent="0.25">
      <c r="L117" s="56"/>
      <c r="M117" s="56"/>
    </row>
    <row r="118" spans="12:13" ht="14.25" customHeight="1" x14ac:dyDescent="0.25">
      <c r="L118" s="56"/>
      <c r="M118" s="56"/>
    </row>
    <row r="119" spans="12:13" ht="14.25" customHeight="1" x14ac:dyDescent="0.25">
      <c r="L119" s="56"/>
      <c r="M119" s="56"/>
    </row>
    <row r="120" spans="12:13" ht="14.25" customHeight="1" x14ac:dyDescent="0.25">
      <c r="L120" s="56"/>
      <c r="M120" s="56"/>
    </row>
    <row r="121" spans="12:13" ht="14.25" customHeight="1" x14ac:dyDescent="0.25">
      <c r="L121" s="56"/>
      <c r="M121" s="56"/>
    </row>
    <row r="122" spans="12:13" ht="14.25" customHeight="1" x14ac:dyDescent="0.25">
      <c r="L122" s="56"/>
      <c r="M122" s="56"/>
    </row>
    <row r="123" spans="12:13" ht="14.25" customHeight="1" x14ac:dyDescent="0.25">
      <c r="L123" s="56"/>
      <c r="M123" s="56"/>
    </row>
    <row r="124" spans="12:13" ht="14.25" customHeight="1" x14ac:dyDescent="0.25">
      <c r="L124" s="56"/>
      <c r="M124" s="56"/>
    </row>
    <row r="125" spans="12:13" ht="14.25" customHeight="1" x14ac:dyDescent="0.25">
      <c r="L125" s="56"/>
      <c r="M125" s="56"/>
    </row>
    <row r="126" spans="12:13" ht="14.25" customHeight="1" x14ac:dyDescent="0.25">
      <c r="L126" s="56"/>
      <c r="M126" s="56"/>
    </row>
    <row r="127" spans="12:13" ht="14.25" customHeight="1" x14ac:dyDescent="0.25">
      <c r="L127" s="56"/>
      <c r="M127" s="56"/>
    </row>
    <row r="128" spans="12:13" ht="14.25" customHeight="1" x14ac:dyDescent="0.25">
      <c r="L128" s="56"/>
      <c r="M128" s="56"/>
    </row>
    <row r="129" spans="12:13" ht="14.25" customHeight="1" x14ac:dyDescent="0.25">
      <c r="L129" s="56"/>
      <c r="M129" s="56"/>
    </row>
    <row r="130" spans="12:13" ht="14.25" customHeight="1" x14ac:dyDescent="0.25">
      <c r="L130" s="56"/>
      <c r="M130" s="56"/>
    </row>
    <row r="131" spans="12:13" ht="14.25" customHeight="1" x14ac:dyDescent="0.25">
      <c r="L131" s="56"/>
      <c r="M131" s="56"/>
    </row>
    <row r="132" spans="12:13" ht="14.25" customHeight="1" x14ac:dyDescent="0.25">
      <c r="L132" s="56"/>
      <c r="M132" s="56"/>
    </row>
    <row r="133" spans="12:13" ht="14.25" customHeight="1" x14ac:dyDescent="0.25">
      <c r="L133" s="56"/>
      <c r="M133" s="56"/>
    </row>
    <row r="134" spans="12:13" ht="14.25" customHeight="1" x14ac:dyDescent="0.25">
      <c r="L134" s="56"/>
      <c r="M134" s="56"/>
    </row>
    <row r="135" spans="12:13" ht="14.25" customHeight="1" x14ac:dyDescent="0.25">
      <c r="L135" s="56"/>
      <c r="M135" s="56"/>
    </row>
    <row r="136" spans="12:13" ht="14.25" customHeight="1" x14ac:dyDescent="0.25">
      <c r="L136" s="56"/>
      <c r="M136" s="56"/>
    </row>
    <row r="137" spans="12:13" ht="14.25" customHeight="1" x14ac:dyDescent="0.25">
      <c r="L137" s="56"/>
      <c r="M137" s="56"/>
    </row>
    <row r="138" spans="12:13" ht="14.25" customHeight="1" x14ac:dyDescent="0.25">
      <c r="L138" s="56"/>
      <c r="M138" s="56"/>
    </row>
    <row r="139" spans="12:13" ht="14.25" customHeight="1" x14ac:dyDescent="0.25">
      <c r="L139" s="56"/>
      <c r="M139" s="56"/>
    </row>
    <row r="140" spans="12:13" ht="14.25" customHeight="1" x14ac:dyDescent="0.25">
      <c r="L140" s="56"/>
      <c r="M140" s="56"/>
    </row>
    <row r="141" spans="12:13" ht="14.25" customHeight="1" x14ac:dyDescent="0.25">
      <c r="L141" s="56"/>
      <c r="M141" s="56"/>
    </row>
    <row r="142" spans="12:13" ht="14.25" customHeight="1" x14ac:dyDescent="0.25">
      <c r="L142" s="56"/>
      <c r="M142" s="56"/>
    </row>
    <row r="143" spans="12:13" ht="14.25" customHeight="1" x14ac:dyDescent="0.25">
      <c r="L143" s="56"/>
      <c r="M143" s="56"/>
    </row>
    <row r="144" spans="12:13" ht="14.25" customHeight="1" x14ac:dyDescent="0.25">
      <c r="L144" s="56"/>
      <c r="M144" s="56"/>
    </row>
    <row r="145" spans="12:13" ht="14.25" customHeight="1" x14ac:dyDescent="0.25">
      <c r="L145" s="56"/>
      <c r="M145" s="56"/>
    </row>
    <row r="146" spans="12:13" ht="14.25" customHeight="1" x14ac:dyDescent="0.25">
      <c r="L146" s="56"/>
      <c r="M146" s="56"/>
    </row>
    <row r="147" spans="12:13" ht="14.25" customHeight="1" x14ac:dyDescent="0.25">
      <c r="L147" s="56"/>
      <c r="M147" s="56"/>
    </row>
    <row r="148" spans="12:13" ht="14.25" customHeight="1" x14ac:dyDescent="0.25">
      <c r="L148" s="56"/>
      <c r="M148" s="56"/>
    </row>
    <row r="149" spans="12:13" ht="14.25" customHeight="1" x14ac:dyDescent="0.25">
      <c r="L149" s="56"/>
      <c r="M149" s="56"/>
    </row>
    <row r="150" spans="12:13" ht="14.25" customHeight="1" x14ac:dyDescent="0.25">
      <c r="L150" s="56"/>
      <c r="M150" s="56"/>
    </row>
    <row r="151" spans="12:13" ht="14.25" customHeight="1" x14ac:dyDescent="0.25">
      <c r="L151" s="56"/>
      <c r="M151" s="56"/>
    </row>
    <row r="152" spans="12:13" ht="14.25" customHeight="1" x14ac:dyDescent="0.25">
      <c r="L152" s="56"/>
      <c r="M152" s="56"/>
    </row>
    <row r="153" spans="12:13" ht="14.25" customHeight="1" x14ac:dyDescent="0.25">
      <c r="L153" s="56"/>
      <c r="M153" s="56"/>
    </row>
    <row r="154" spans="12:13" ht="14.25" customHeight="1" x14ac:dyDescent="0.25">
      <c r="L154" s="56"/>
      <c r="M154" s="56"/>
    </row>
    <row r="155" spans="12:13" ht="14.25" customHeight="1" x14ac:dyDescent="0.25">
      <c r="L155" s="56"/>
      <c r="M155" s="56"/>
    </row>
    <row r="156" spans="12:13" ht="14.25" customHeight="1" x14ac:dyDescent="0.25">
      <c r="L156" s="56"/>
      <c r="M156" s="56"/>
    </row>
    <row r="157" spans="12:13" ht="14.25" customHeight="1" x14ac:dyDescent="0.25">
      <c r="L157" s="56"/>
      <c r="M157" s="56"/>
    </row>
    <row r="158" spans="12:13" ht="14.25" customHeight="1" x14ac:dyDescent="0.25">
      <c r="L158" s="56"/>
      <c r="M158" s="56"/>
    </row>
    <row r="159" spans="12:13" ht="14.25" customHeight="1" x14ac:dyDescent="0.25">
      <c r="L159" s="56"/>
      <c r="M159" s="56"/>
    </row>
    <row r="160" spans="12:13" ht="14.25" customHeight="1" x14ac:dyDescent="0.25">
      <c r="L160" s="56"/>
      <c r="M160" s="56"/>
    </row>
    <row r="161" spans="12:13" ht="14.25" customHeight="1" x14ac:dyDescent="0.25">
      <c r="L161" s="56"/>
      <c r="M161" s="56"/>
    </row>
    <row r="162" spans="12:13" ht="14.25" customHeight="1" x14ac:dyDescent="0.25">
      <c r="L162" s="56"/>
      <c r="M162" s="56"/>
    </row>
    <row r="163" spans="12:13" ht="14.25" customHeight="1" x14ac:dyDescent="0.25">
      <c r="L163" s="56"/>
      <c r="M163" s="56"/>
    </row>
    <row r="164" spans="12:13" ht="14.25" customHeight="1" x14ac:dyDescent="0.25">
      <c r="L164" s="56"/>
      <c r="M164" s="56"/>
    </row>
    <row r="165" spans="12:13" ht="14.25" customHeight="1" x14ac:dyDescent="0.25">
      <c r="L165" s="56"/>
      <c r="M165" s="56"/>
    </row>
    <row r="166" spans="12:13" ht="14.25" customHeight="1" x14ac:dyDescent="0.25">
      <c r="L166" s="56"/>
      <c r="M166" s="56"/>
    </row>
    <row r="167" spans="12:13" ht="14.25" customHeight="1" x14ac:dyDescent="0.25">
      <c r="L167" s="56"/>
      <c r="M167" s="56"/>
    </row>
    <row r="168" spans="12:13" ht="14.25" customHeight="1" x14ac:dyDescent="0.25">
      <c r="L168" s="56"/>
      <c r="M168" s="56"/>
    </row>
    <row r="169" spans="12:13" ht="14.25" customHeight="1" x14ac:dyDescent="0.25">
      <c r="L169" s="56"/>
      <c r="M169" s="56"/>
    </row>
    <row r="170" spans="12:13" ht="14.25" customHeight="1" x14ac:dyDescent="0.25">
      <c r="L170" s="56"/>
      <c r="M170" s="56"/>
    </row>
    <row r="171" spans="12:13" ht="14.25" customHeight="1" x14ac:dyDescent="0.25">
      <c r="L171" s="56"/>
      <c r="M171" s="56"/>
    </row>
    <row r="172" spans="12:13" ht="14.25" customHeight="1" x14ac:dyDescent="0.25">
      <c r="L172" s="56"/>
      <c r="M172" s="56"/>
    </row>
    <row r="173" spans="12:13" ht="14.25" customHeight="1" x14ac:dyDescent="0.25">
      <c r="L173" s="56"/>
      <c r="M173" s="56"/>
    </row>
    <row r="174" spans="12:13" ht="14.25" customHeight="1" x14ac:dyDescent="0.25">
      <c r="L174" s="56"/>
      <c r="M174" s="56"/>
    </row>
    <row r="175" spans="12:13" ht="14.25" customHeight="1" x14ac:dyDescent="0.25">
      <c r="L175" s="56"/>
      <c r="M175" s="56"/>
    </row>
    <row r="176" spans="12:13" ht="14.25" customHeight="1" x14ac:dyDescent="0.25">
      <c r="L176" s="56"/>
      <c r="M176" s="56"/>
    </row>
    <row r="177" spans="12:13" ht="14.25" customHeight="1" x14ac:dyDescent="0.25">
      <c r="L177" s="56"/>
      <c r="M177" s="56"/>
    </row>
    <row r="178" spans="12:13" ht="14.25" customHeight="1" x14ac:dyDescent="0.25">
      <c r="L178" s="56"/>
      <c r="M178" s="56"/>
    </row>
    <row r="179" spans="12:13" ht="14.25" customHeight="1" x14ac:dyDescent="0.25">
      <c r="L179" s="56"/>
      <c r="M179" s="56"/>
    </row>
    <row r="180" spans="12:13" ht="14.25" customHeight="1" x14ac:dyDescent="0.25">
      <c r="L180" s="56"/>
      <c r="M180" s="56"/>
    </row>
    <row r="181" spans="12:13" ht="14.25" customHeight="1" x14ac:dyDescent="0.25">
      <c r="L181" s="56"/>
      <c r="M181" s="56"/>
    </row>
    <row r="182" spans="12:13" ht="14.25" customHeight="1" x14ac:dyDescent="0.25">
      <c r="L182" s="56"/>
      <c r="M182" s="56"/>
    </row>
    <row r="183" spans="12:13" ht="14.25" customHeight="1" x14ac:dyDescent="0.25">
      <c r="L183" s="56"/>
      <c r="M183" s="56"/>
    </row>
    <row r="184" spans="12:13" ht="14.25" customHeight="1" x14ac:dyDescent="0.25">
      <c r="L184" s="56"/>
      <c r="M184" s="56"/>
    </row>
    <row r="185" spans="12:13" ht="14.25" customHeight="1" x14ac:dyDescent="0.25">
      <c r="L185" s="56"/>
      <c r="M185" s="56"/>
    </row>
    <row r="186" spans="12:13" ht="14.25" customHeight="1" x14ac:dyDescent="0.25">
      <c r="L186" s="56"/>
      <c r="M186" s="56"/>
    </row>
    <row r="187" spans="12:13" ht="14.25" customHeight="1" x14ac:dyDescent="0.25">
      <c r="L187" s="56"/>
      <c r="M187" s="56"/>
    </row>
    <row r="188" spans="12:13" ht="14.25" customHeight="1" x14ac:dyDescent="0.25">
      <c r="L188" s="56"/>
      <c r="M188" s="56"/>
    </row>
    <row r="189" spans="12:13" ht="14.25" customHeight="1" x14ac:dyDescent="0.25">
      <c r="L189" s="56"/>
      <c r="M189" s="56"/>
    </row>
    <row r="190" spans="12:13" ht="14.25" customHeight="1" x14ac:dyDescent="0.25">
      <c r="L190" s="56"/>
      <c r="M190" s="56"/>
    </row>
    <row r="191" spans="12:13" ht="14.25" customHeight="1" x14ac:dyDescent="0.25">
      <c r="L191" s="56"/>
      <c r="M191" s="56"/>
    </row>
    <row r="192" spans="12:13" ht="14.25" customHeight="1" x14ac:dyDescent="0.25">
      <c r="L192" s="56"/>
      <c r="M192" s="56"/>
    </row>
    <row r="193" spans="12:13" ht="14.25" customHeight="1" x14ac:dyDescent="0.25">
      <c r="L193" s="56"/>
      <c r="M193" s="56"/>
    </row>
    <row r="194" spans="12:13" ht="14.25" customHeight="1" x14ac:dyDescent="0.25">
      <c r="L194" s="56"/>
      <c r="M194" s="56"/>
    </row>
    <row r="195" spans="12:13" ht="14.25" customHeight="1" x14ac:dyDescent="0.25">
      <c r="L195" s="56"/>
      <c r="M195" s="56"/>
    </row>
    <row r="196" spans="12:13" ht="14.25" customHeight="1" x14ac:dyDescent="0.25">
      <c r="L196" s="56"/>
      <c r="M196" s="56"/>
    </row>
    <row r="197" spans="12:13" ht="14.25" customHeight="1" x14ac:dyDescent="0.25">
      <c r="L197" s="56"/>
      <c r="M197" s="56"/>
    </row>
    <row r="198" spans="12:13" ht="14.25" customHeight="1" x14ac:dyDescent="0.25">
      <c r="L198" s="56"/>
      <c r="M198" s="56"/>
    </row>
    <row r="199" spans="12:13" ht="14.25" customHeight="1" x14ac:dyDescent="0.25">
      <c r="L199" s="56"/>
      <c r="M199" s="56"/>
    </row>
    <row r="200" spans="12:13" ht="14.25" customHeight="1" x14ac:dyDescent="0.25">
      <c r="L200" s="56"/>
      <c r="M200" s="56"/>
    </row>
    <row r="201" spans="12:13" ht="14.25" customHeight="1" x14ac:dyDescent="0.25">
      <c r="L201" s="56"/>
      <c r="M201" s="56"/>
    </row>
    <row r="202" spans="12:13" ht="14.25" customHeight="1" x14ac:dyDescent="0.25">
      <c r="L202" s="56"/>
      <c r="M202" s="56"/>
    </row>
    <row r="203" spans="12:13" ht="14.25" customHeight="1" x14ac:dyDescent="0.25">
      <c r="L203" s="56"/>
      <c r="M203" s="56"/>
    </row>
    <row r="204" spans="12:13" ht="14.25" customHeight="1" x14ac:dyDescent="0.25">
      <c r="L204" s="56"/>
      <c r="M204" s="56"/>
    </row>
    <row r="205" spans="12:13" ht="14.25" customHeight="1" x14ac:dyDescent="0.25">
      <c r="L205" s="56"/>
      <c r="M205" s="56"/>
    </row>
    <row r="206" spans="12:13" ht="14.25" customHeight="1" x14ac:dyDescent="0.25">
      <c r="L206" s="56"/>
      <c r="M206" s="56"/>
    </row>
    <row r="207" spans="12:13" ht="14.25" customHeight="1" x14ac:dyDescent="0.25">
      <c r="L207" s="56"/>
      <c r="M207" s="56"/>
    </row>
    <row r="208" spans="12:13" ht="14.25" customHeight="1" x14ac:dyDescent="0.25">
      <c r="L208" s="56"/>
      <c r="M208" s="56"/>
    </row>
    <row r="209" spans="1:24" ht="14.25" customHeight="1" x14ac:dyDescent="0.25">
      <c r="B209" s="60" t="s">
        <v>8</v>
      </c>
      <c r="C209" s="60" t="s">
        <v>830</v>
      </c>
      <c r="D209" s="60" t="s">
        <v>48</v>
      </c>
      <c r="E209" s="83" t="s">
        <v>62</v>
      </c>
      <c r="F209" s="161" t="s">
        <v>831</v>
      </c>
      <c r="G209" s="60" t="s">
        <v>832</v>
      </c>
      <c r="H209" s="60" t="s">
        <v>833</v>
      </c>
      <c r="I209" s="60" t="s">
        <v>834</v>
      </c>
      <c r="J209" s="60" t="s">
        <v>835</v>
      </c>
      <c r="K209" s="60" t="s">
        <v>836</v>
      </c>
      <c r="L209" s="60" t="s">
        <v>837</v>
      </c>
      <c r="M209" s="60" t="s">
        <v>838</v>
      </c>
      <c r="N209" s="60" t="s">
        <v>839</v>
      </c>
      <c r="O209" s="60" t="s">
        <v>39</v>
      </c>
      <c r="P209" s="60" t="s">
        <v>840</v>
      </c>
      <c r="Q209" s="60" t="s">
        <v>53</v>
      </c>
      <c r="R209" s="60" t="s">
        <v>79</v>
      </c>
      <c r="S209" s="60" t="s">
        <v>841</v>
      </c>
      <c r="T209" s="60" t="s">
        <v>842</v>
      </c>
      <c r="U209" s="60" t="s">
        <v>843</v>
      </c>
      <c r="V209" s="60" t="s">
        <v>844</v>
      </c>
      <c r="W209" s="60"/>
      <c r="X209" s="60" t="s">
        <v>845</v>
      </c>
    </row>
    <row r="210" spans="1:24" ht="14.25" customHeight="1" x14ac:dyDescent="0.25">
      <c r="A210" s="7" t="s">
        <v>87</v>
      </c>
      <c r="B210" s="7" t="e">
        <f t="shared" ref="B210:V210" si="5">+SUMIF(#REF!,B$209,#REF!)</f>
        <v>#REF!</v>
      </c>
      <c r="C210" s="7" t="e">
        <f t="shared" si="5"/>
        <v>#REF!</v>
      </c>
      <c r="D210" s="7" t="e">
        <f t="shared" si="5"/>
        <v>#REF!</v>
      </c>
      <c r="E210" s="7" t="e">
        <f t="shared" si="5"/>
        <v>#REF!</v>
      </c>
      <c r="F210" s="46" t="e">
        <f t="shared" si="5"/>
        <v>#REF!</v>
      </c>
      <c r="G210" s="7" t="e">
        <f t="shared" si="5"/>
        <v>#REF!</v>
      </c>
      <c r="H210" s="7" t="e">
        <f t="shared" si="5"/>
        <v>#REF!</v>
      </c>
      <c r="I210" s="7" t="e">
        <f t="shared" si="5"/>
        <v>#REF!</v>
      </c>
      <c r="J210" s="7" t="e">
        <f t="shared" si="5"/>
        <v>#REF!</v>
      </c>
      <c r="K210" s="7" t="e">
        <f t="shared" si="5"/>
        <v>#REF!</v>
      </c>
      <c r="L210" s="7" t="e">
        <f t="shared" si="5"/>
        <v>#REF!</v>
      </c>
      <c r="M210" s="7" t="e">
        <f t="shared" si="5"/>
        <v>#REF!</v>
      </c>
      <c r="N210" s="7" t="e">
        <f t="shared" si="5"/>
        <v>#REF!</v>
      </c>
      <c r="O210" s="7" t="e">
        <f t="shared" si="5"/>
        <v>#REF!</v>
      </c>
      <c r="P210" s="7" t="e">
        <f t="shared" si="5"/>
        <v>#REF!</v>
      </c>
      <c r="Q210" s="7" t="e">
        <f t="shared" si="5"/>
        <v>#REF!</v>
      </c>
      <c r="R210" s="7" t="e">
        <f t="shared" si="5"/>
        <v>#REF!</v>
      </c>
      <c r="S210" s="7" t="e">
        <f t="shared" si="5"/>
        <v>#REF!</v>
      </c>
      <c r="T210" s="7" t="e">
        <f t="shared" si="5"/>
        <v>#REF!</v>
      </c>
      <c r="U210" s="7" t="e">
        <f t="shared" si="5"/>
        <v>#REF!</v>
      </c>
      <c r="V210" s="7" t="e">
        <f t="shared" si="5"/>
        <v>#REF!</v>
      </c>
      <c r="W210" s="7"/>
      <c r="X210" s="7" t="e">
        <f>+SUMIF(#REF!,X$209,#REF!)</f>
        <v>#REF!</v>
      </c>
    </row>
    <row r="211" spans="1:24" ht="14.25" customHeight="1" x14ac:dyDescent="0.25">
      <c r="A211" s="7" t="s">
        <v>392</v>
      </c>
      <c r="B211" s="7">
        <f t="shared" ref="B211:V211" si="6">+SUMIF($H$2:$H$7,B$209,$M$2:$M$7)</f>
        <v>0</v>
      </c>
      <c r="C211" s="7">
        <f t="shared" si="6"/>
        <v>0</v>
      </c>
      <c r="D211" s="7">
        <f t="shared" si="6"/>
        <v>0</v>
      </c>
      <c r="E211" s="7">
        <f t="shared" si="6"/>
        <v>0</v>
      </c>
      <c r="F211" s="46">
        <f t="shared" si="6"/>
        <v>0</v>
      </c>
      <c r="G211" s="7">
        <f t="shared" si="6"/>
        <v>0</v>
      </c>
      <c r="H211" s="7">
        <f t="shared" si="6"/>
        <v>0</v>
      </c>
      <c r="I211" s="7">
        <f t="shared" si="6"/>
        <v>0</v>
      </c>
      <c r="J211" s="7">
        <f t="shared" si="6"/>
        <v>0</v>
      </c>
      <c r="K211" s="7">
        <f t="shared" si="6"/>
        <v>0</v>
      </c>
      <c r="L211" s="7">
        <f t="shared" si="6"/>
        <v>0</v>
      </c>
      <c r="M211" s="7">
        <f t="shared" si="6"/>
        <v>0</v>
      </c>
      <c r="N211" s="7">
        <f t="shared" si="6"/>
        <v>0</v>
      </c>
      <c r="O211" s="7">
        <f t="shared" si="6"/>
        <v>0</v>
      </c>
      <c r="P211" s="7">
        <f t="shared" si="6"/>
        <v>0</v>
      </c>
      <c r="Q211" s="7">
        <f t="shared" si="6"/>
        <v>0</v>
      </c>
      <c r="R211" s="7">
        <f t="shared" si="6"/>
        <v>0</v>
      </c>
      <c r="S211" s="7">
        <f t="shared" si="6"/>
        <v>0</v>
      </c>
      <c r="T211" s="7">
        <f t="shared" si="6"/>
        <v>0</v>
      </c>
      <c r="U211" s="7">
        <f t="shared" si="6"/>
        <v>0</v>
      </c>
      <c r="V211" s="7">
        <f t="shared" si="6"/>
        <v>0</v>
      </c>
      <c r="W211" s="7"/>
      <c r="X211" s="7">
        <f>+SUMIF($H$2:$H$7,X$209,$M$2:$M$7)</f>
        <v>0</v>
      </c>
    </row>
    <row r="212" spans="1:24" ht="14.25" customHeight="1" x14ac:dyDescent="0.25">
      <c r="A212" s="7" t="s">
        <v>90</v>
      </c>
      <c r="B212" s="7" t="e">
        <f t="shared" ref="B212:V212" si="7">+SUMIF(#REF!,B$209,#REF!)</f>
        <v>#REF!</v>
      </c>
      <c r="C212" s="7" t="e">
        <f t="shared" si="7"/>
        <v>#REF!</v>
      </c>
      <c r="D212" s="7" t="e">
        <f t="shared" si="7"/>
        <v>#REF!</v>
      </c>
      <c r="E212" s="7" t="e">
        <f t="shared" si="7"/>
        <v>#REF!</v>
      </c>
      <c r="F212" s="46" t="e">
        <f t="shared" si="7"/>
        <v>#REF!</v>
      </c>
      <c r="G212" s="7" t="e">
        <f t="shared" si="7"/>
        <v>#REF!</v>
      </c>
      <c r="H212" s="7" t="e">
        <f t="shared" si="7"/>
        <v>#REF!</v>
      </c>
      <c r="I212" s="7" t="e">
        <f t="shared" si="7"/>
        <v>#REF!</v>
      </c>
      <c r="J212" s="7" t="e">
        <f t="shared" si="7"/>
        <v>#REF!</v>
      </c>
      <c r="K212" s="7" t="e">
        <f t="shared" si="7"/>
        <v>#REF!</v>
      </c>
      <c r="L212" s="7" t="e">
        <f t="shared" si="7"/>
        <v>#REF!</v>
      </c>
      <c r="M212" s="7" t="e">
        <f t="shared" si="7"/>
        <v>#REF!</v>
      </c>
      <c r="N212" s="7" t="e">
        <f t="shared" si="7"/>
        <v>#REF!</v>
      </c>
      <c r="O212" s="7" t="e">
        <f t="shared" si="7"/>
        <v>#REF!</v>
      </c>
      <c r="P212" s="7" t="e">
        <f t="shared" si="7"/>
        <v>#REF!</v>
      </c>
      <c r="Q212" s="7" t="e">
        <f t="shared" si="7"/>
        <v>#REF!</v>
      </c>
      <c r="R212" s="7" t="e">
        <f t="shared" si="7"/>
        <v>#REF!</v>
      </c>
      <c r="S212" s="7" t="e">
        <f t="shared" si="7"/>
        <v>#REF!</v>
      </c>
      <c r="T212" s="7" t="e">
        <f t="shared" si="7"/>
        <v>#REF!</v>
      </c>
      <c r="U212" s="7" t="e">
        <f t="shared" si="7"/>
        <v>#REF!</v>
      </c>
      <c r="V212" s="7" t="e">
        <f t="shared" si="7"/>
        <v>#REF!</v>
      </c>
      <c r="W212" s="7"/>
      <c r="X212" s="7" t="e">
        <f>+SUMIF(#REF!,X$209,#REF!)</f>
        <v>#REF!</v>
      </c>
    </row>
    <row r="213" spans="1:24" ht="14.25" customHeight="1" x14ac:dyDescent="0.25">
      <c r="A213" s="7" t="s">
        <v>679</v>
      </c>
      <c r="B213" s="7">
        <f t="shared" ref="B213:V213" si="8">+SUMIF($H$8:$H$51,B$209,$M$8:$M$51)</f>
        <v>0</v>
      </c>
      <c r="C213" s="7">
        <f t="shared" si="8"/>
        <v>0</v>
      </c>
      <c r="D213" s="7">
        <f t="shared" si="8"/>
        <v>0</v>
      </c>
      <c r="E213" s="7">
        <f t="shared" si="8"/>
        <v>0</v>
      </c>
      <c r="F213" s="46">
        <f t="shared" si="8"/>
        <v>0</v>
      </c>
      <c r="G213" s="7">
        <f t="shared" si="8"/>
        <v>0</v>
      </c>
      <c r="H213" s="7">
        <f t="shared" si="8"/>
        <v>0</v>
      </c>
      <c r="I213" s="7">
        <f t="shared" si="8"/>
        <v>0</v>
      </c>
      <c r="J213" s="7">
        <f t="shared" si="8"/>
        <v>0</v>
      </c>
      <c r="K213" s="7">
        <f t="shared" si="8"/>
        <v>0</v>
      </c>
      <c r="L213" s="7">
        <f t="shared" si="8"/>
        <v>0</v>
      </c>
      <c r="M213" s="7">
        <f t="shared" si="8"/>
        <v>0</v>
      </c>
      <c r="N213" s="7">
        <f t="shared" si="8"/>
        <v>0</v>
      </c>
      <c r="O213" s="7">
        <f t="shared" si="8"/>
        <v>0</v>
      </c>
      <c r="P213" s="7">
        <f t="shared" si="8"/>
        <v>0</v>
      </c>
      <c r="Q213" s="7">
        <f t="shared" si="8"/>
        <v>9</v>
      </c>
      <c r="R213" s="7">
        <f t="shared" si="8"/>
        <v>0</v>
      </c>
      <c r="S213" s="7">
        <f t="shared" si="8"/>
        <v>0</v>
      </c>
      <c r="T213" s="7">
        <f t="shared" si="8"/>
        <v>0</v>
      </c>
      <c r="U213" s="7">
        <f t="shared" si="8"/>
        <v>0</v>
      </c>
      <c r="V213" s="7">
        <f t="shared" si="8"/>
        <v>0</v>
      </c>
      <c r="W213" s="7"/>
      <c r="X213" s="7">
        <f>+SUMIF($H$8:$H$51,X$209,$M$8:$M$51)</f>
        <v>0</v>
      </c>
    </row>
    <row r="214" spans="1:24" ht="14.25" customHeight="1" x14ac:dyDescent="0.25">
      <c r="A214" s="7" t="s">
        <v>818</v>
      </c>
      <c r="B214" s="7" t="e">
        <f t="shared" ref="B214:V214" si="9">SUM(B210:B213)</f>
        <v>#REF!</v>
      </c>
      <c r="C214" s="7" t="e">
        <f t="shared" si="9"/>
        <v>#REF!</v>
      </c>
      <c r="D214" s="7" t="e">
        <f t="shared" si="9"/>
        <v>#REF!</v>
      </c>
      <c r="E214" s="7" t="e">
        <f t="shared" si="9"/>
        <v>#REF!</v>
      </c>
      <c r="F214" s="46" t="e">
        <f t="shared" si="9"/>
        <v>#REF!</v>
      </c>
      <c r="G214" s="7" t="e">
        <f t="shared" si="9"/>
        <v>#REF!</v>
      </c>
      <c r="H214" s="7" t="e">
        <f t="shared" si="9"/>
        <v>#REF!</v>
      </c>
      <c r="I214" s="7" t="e">
        <f t="shared" si="9"/>
        <v>#REF!</v>
      </c>
      <c r="J214" s="7" t="e">
        <f t="shared" si="9"/>
        <v>#REF!</v>
      </c>
      <c r="K214" s="7" t="e">
        <f t="shared" si="9"/>
        <v>#REF!</v>
      </c>
      <c r="L214" s="7" t="e">
        <f t="shared" si="9"/>
        <v>#REF!</v>
      </c>
      <c r="M214" s="7" t="e">
        <f t="shared" si="9"/>
        <v>#REF!</v>
      </c>
      <c r="N214" s="7" t="e">
        <f t="shared" si="9"/>
        <v>#REF!</v>
      </c>
      <c r="O214" s="7" t="e">
        <f t="shared" si="9"/>
        <v>#REF!</v>
      </c>
      <c r="P214" s="7" t="e">
        <f t="shared" si="9"/>
        <v>#REF!</v>
      </c>
      <c r="Q214" s="7" t="e">
        <f t="shared" si="9"/>
        <v>#REF!</v>
      </c>
      <c r="R214" s="7" t="e">
        <f t="shared" si="9"/>
        <v>#REF!</v>
      </c>
      <c r="S214" s="7" t="e">
        <f t="shared" si="9"/>
        <v>#REF!</v>
      </c>
      <c r="T214" s="7" t="e">
        <f t="shared" si="9"/>
        <v>#REF!</v>
      </c>
      <c r="U214" s="7" t="e">
        <f t="shared" si="9"/>
        <v>#REF!</v>
      </c>
      <c r="V214" s="7" t="e">
        <f t="shared" si="9"/>
        <v>#REF!</v>
      </c>
      <c r="W214" s="7"/>
      <c r="X214" s="7" t="e">
        <f>SUM(X210:X213)</f>
        <v>#REF!</v>
      </c>
    </row>
    <row r="215" spans="1:24" ht="14.25" customHeight="1" x14ac:dyDescent="0.25">
      <c r="L215" s="56"/>
      <c r="M215" s="56"/>
    </row>
    <row r="216" spans="1:24" ht="14.25" customHeight="1" x14ac:dyDescent="0.25">
      <c r="L216" s="56"/>
      <c r="M216" s="56"/>
    </row>
    <row r="217" spans="1:24" ht="14.25" customHeight="1" x14ac:dyDescent="0.25">
      <c r="L217" s="56"/>
      <c r="M217" s="56"/>
    </row>
    <row r="218" spans="1:24" ht="14.25" customHeight="1" x14ac:dyDescent="0.25">
      <c r="L218" s="56"/>
      <c r="M218" s="56"/>
    </row>
    <row r="219" spans="1:24" ht="14.25" customHeight="1" x14ac:dyDescent="0.25">
      <c r="L219" s="56"/>
      <c r="M219" s="56"/>
    </row>
    <row r="220" spans="1:24" ht="14.25" customHeight="1" x14ac:dyDescent="0.25">
      <c r="L220" s="56"/>
      <c r="M220" s="56"/>
    </row>
    <row r="221" spans="1:24" ht="14.25" customHeight="1" x14ac:dyDescent="0.25">
      <c r="L221" s="56"/>
      <c r="M221" s="56"/>
    </row>
    <row r="222" spans="1:24" ht="14.25" customHeight="1" x14ac:dyDescent="0.25">
      <c r="L222" s="56"/>
      <c r="M222" s="56"/>
    </row>
    <row r="223" spans="1:24" ht="14.25" customHeight="1" x14ac:dyDescent="0.25">
      <c r="L223" s="56"/>
      <c r="M223" s="56"/>
    </row>
    <row r="224" spans="1:24" ht="14.25" customHeight="1" x14ac:dyDescent="0.25">
      <c r="L224" s="56"/>
      <c r="M224" s="56"/>
    </row>
    <row r="225" spans="12:13" ht="14.25" customHeight="1" x14ac:dyDescent="0.25">
      <c r="L225" s="56"/>
      <c r="M225" s="56"/>
    </row>
    <row r="226" spans="12:13" ht="14.25" customHeight="1" x14ac:dyDescent="0.25">
      <c r="L226" s="56"/>
      <c r="M226" s="56"/>
    </row>
    <row r="227" spans="12:13" ht="14.25" customHeight="1" x14ac:dyDescent="0.25">
      <c r="L227" s="56"/>
      <c r="M227" s="56"/>
    </row>
    <row r="228" spans="12:13" ht="14.25" customHeight="1" x14ac:dyDescent="0.25">
      <c r="L228" s="56"/>
      <c r="M228" s="56"/>
    </row>
    <row r="229" spans="12:13" ht="14.25" customHeight="1" x14ac:dyDescent="0.25">
      <c r="L229" s="56"/>
      <c r="M229" s="56"/>
    </row>
    <row r="230" spans="12:13" ht="14.25" customHeight="1" x14ac:dyDescent="0.25">
      <c r="L230" s="56"/>
      <c r="M230" s="56"/>
    </row>
    <row r="231" spans="12:13" ht="14.25" customHeight="1" x14ac:dyDescent="0.25">
      <c r="L231" s="56"/>
      <c r="M231" s="56"/>
    </row>
    <row r="232" spans="12:13" ht="14.25" customHeight="1" x14ac:dyDescent="0.25">
      <c r="L232" s="56"/>
      <c r="M232" s="56"/>
    </row>
    <row r="233" spans="12:13" ht="14.25" customHeight="1" x14ac:dyDescent="0.25">
      <c r="L233" s="56"/>
      <c r="M233" s="56"/>
    </row>
    <row r="234" spans="12:13" ht="14.25" customHeight="1" x14ac:dyDescent="0.25">
      <c r="L234" s="56"/>
      <c r="M234" s="56"/>
    </row>
    <row r="235" spans="12:13" ht="14.25" customHeight="1" x14ac:dyDescent="0.25">
      <c r="L235" s="56"/>
      <c r="M235" s="56"/>
    </row>
    <row r="236" spans="12:13" ht="14.25" customHeight="1" x14ac:dyDescent="0.25">
      <c r="L236" s="56"/>
      <c r="M236" s="56"/>
    </row>
    <row r="237" spans="12:13" ht="14.25" customHeight="1" x14ac:dyDescent="0.25">
      <c r="L237" s="56"/>
      <c r="M237" s="56"/>
    </row>
    <row r="238" spans="12:13" ht="14.25" customHeight="1" x14ac:dyDescent="0.25">
      <c r="L238" s="56"/>
      <c r="M238" s="56"/>
    </row>
    <row r="239" spans="12:13" ht="14.25" customHeight="1" x14ac:dyDescent="0.25">
      <c r="L239" s="56"/>
      <c r="M239" s="56"/>
    </row>
    <row r="240" spans="12:13" ht="14.25" customHeight="1" x14ac:dyDescent="0.25">
      <c r="L240" s="56"/>
      <c r="M240" s="56"/>
    </row>
    <row r="241" spans="12:13" ht="14.25" customHeight="1" x14ac:dyDescent="0.25">
      <c r="L241" s="56"/>
      <c r="M241" s="56"/>
    </row>
    <row r="242" spans="12:13" ht="14.25" customHeight="1" x14ac:dyDescent="0.25">
      <c r="L242" s="56"/>
      <c r="M242" s="56"/>
    </row>
    <row r="243" spans="12:13" ht="14.25" customHeight="1" x14ac:dyDescent="0.25">
      <c r="L243" s="56"/>
      <c r="M243" s="56"/>
    </row>
    <row r="244" spans="12:13" ht="14.25" customHeight="1" x14ac:dyDescent="0.25">
      <c r="L244" s="56"/>
      <c r="M244" s="56"/>
    </row>
    <row r="245" spans="12:13" ht="14.25" customHeight="1" x14ac:dyDescent="0.25">
      <c r="L245" s="56"/>
      <c r="M245" s="56"/>
    </row>
    <row r="246" spans="12:13" ht="14.25" customHeight="1" x14ac:dyDescent="0.25">
      <c r="L246" s="56"/>
      <c r="M246" s="56"/>
    </row>
    <row r="247" spans="12:13" ht="14.25" customHeight="1" x14ac:dyDescent="0.25">
      <c r="L247" s="56"/>
      <c r="M247" s="56"/>
    </row>
    <row r="248" spans="12:13" ht="14.25" customHeight="1" x14ac:dyDescent="0.25">
      <c r="L248" s="56"/>
      <c r="M248" s="56"/>
    </row>
    <row r="249" spans="12:13" ht="14.25" customHeight="1" x14ac:dyDescent="0.25">
      <c r="L249" s="56"/>
      <c r="M249" s="56"/>
    </row>
    <row r="250" spans="12:13" ht="14.25" customHeight="1" x14ac:dyDescent="0.25">
      <c r="L250" s="56"/>
      <c r="M250" s="56"/>
    </row>
    <row r="251" spans="12:13" ht="14.25" customHeight="1" x14ac:dyDescent="0.25">
      <c r="L251" s="56"/>
      <c r="M251" s="56"/>
    </row>
    <row r="252" spans="12:13" ht="14.25" customHeight="1" x14ac:dyDescent="0.25">
      <c r="L252" s="56"/>
      <c r="M252" s="56"/>
    </row>
    <row r="253" spans="12:13" ht="14.25" customHeight="1" x14ac:dyDescent="0.25">
      <c r="L253" s="56"/>
      <c r="M253" s="56"/>
    </row>
    <row r="254" spans="12:13" ht="14.25" customHeight="1" x14ac:dyDescent="0.25">
      <c r="L254" s="56"/>
      <c r="M254" s="56"/>
    </row>
    <row r="255" spans="12:13" ht="14.25" customHeight="1" x14ac:dyDescent="0.25">
      <c r="L255" s="56"/>
      <c r="M255" s="56"/>
    </row>
    <row r="256" spans="12:13" ht="14.25" customHeight="1" x14ac:dyDescent="0.25">
      <c r="L256" s="56"/>
      <c r="M256" s="56"/>
    </row>
    <row r="257" spans="12:13" ht="14.25" customHeight="1" x14ac:dyDescent="0.25">
      <c r="L257" s="56"/>
      <c r="M257" s="56"/>
    </row>
    <row r="258" spans="12:13" ht="14.25" customHeight="1" x14ac:dyDescent="0.25">
      <c r="L258" s="56"/>
      <c r="M258" s="56"/>
    </row>
    <row r="259" spans="12:13" ht="14.25" customHeight="1" x14ac:dyDescent="0.25">
      <c r="L259" s="56"/>
      <c r="M259" s="56"/>
    </row>
    <row r="260" spans="12:13" ht="14.25" customHeight="1" x14ac:dyDescent="0.25">
      <c r="L260" s="56"/>
      <c r="M260" s="56"/>
    </row>
    <row r="261" spans="12:13" ht="14.25" customHeight="1" x14ac:dyDescent="0.25">
      <c r="L261" s="56"/>
      <c r="M261" s="56"/>
    </row>
    <row r="262" spans="12:13" ht="14.25" customHeight="1" x14ac:dyDescent="0.25">
      <c r="L262" s="56"/>
      <c r="M262" s="56"/>
    </row>
    <row r="263" spans="12:13" ht="14.25" customHeight="1" x14ac:dyDescent="0.25">
      <c r="L263" s="56"/>
      <c r="M263" s="56"/>
    </row>
    <row r="264" spans="12:13" ht="14.25" customHeight="1" x14ac:dyDescent="0.25">
      <c r="L264" s="56"/>
      <c r="M264" s="56"/>
    </row>
    <row r="265" spans="12:13" ht="14.25" customHeight="1" x14ac:dyDescent="0.25">
      <c r="L265" s="56"/>
      <c r="M265" s="56"/>
    </row>
    <row r="266" spans="12:13" ht="14.25" customHeight="1" x14ac:dyDescent="0.25">
      <c r="L266" s="56"/>
      <c r="M266" s="56"/>
    </row>
    <row r="267" spans="12:13" ht="14.25" customHeight="1" x14ac:dyDescent="0.25">
      <c r="L267" s="56"/>
      <c r="M267" s="56"/>
    </row>
    <row r="268" spans="12:13" ht="14.25" customHeight="1" x14ac:dyDescent="0.25">
      <c r="L268" s="56"/>
      <c r="M268" s="56"/>
    </row>
    <row r="269" spans="12:13" ht="14.25" customHeight="1" x14ac:dyDescent="0.25">
      <c r="L269" s="56"/>
      <c r="M269" s="56"/>
    </row>
    <row r="270" spans="12:13" ht="14.25" customHeight="1" x14ac:dyDescent="0.25">
      <c r="L270" s="56"/>
      <c r="M270" s="56"/>
    </row>
    <row r="271" spans="12:13" ht="14.25" customHeight="1" x14ac:dyDescent="0.25">
      <c r="L271" s="56"/>
      <c r="M271" s="56"/>
    </row>
    <row r="272" spans="12:13" ht="14.25" customHeight="1" x14ac:dyDescent="0.25">
      <c r="L272" s="56"/>
      <c r="M272" s="56"/>
    </row>
    <row r="273" spans="12:13" ht="14.25" customHeight="1" x14ac:dyDescent="0.25">
      <c r="L273" s="56"/>
      <c r="M273" s="56"/>
    </row>
    <row r="274" spans="12:13" ht="14.25" customHeight="1" x14ac:dyDescent="0.25">
      <c r="L274" s="56"/>
      <c r="M274" s="56"/>
    </row>
    <row r="275" spans="12:13" ht="14.25" customHeight="1" x14ac:dyDescent="0.25">
      <c r="L275" s="56"/>
      <c r="M275" s="56"/>
    </row>
    <row r="276" spans="12:13" ht="14.25" customHeight="1" x14ac:dyDescent="0.25">
      <c r="L276" s="56"/>
      <c r="M276" s="56"/>
    </row>
    <row r="277" spans="12:13" ht="14.25" customHeight="1" x14ac:dyDescent="0.25">
      <c r="L277" s="56"/>
      <c r="M277" s="56"/>
    </row>
    <row r="278" spans="12:13" ht="14.25" customHeight="1" x14ac:dyDescent="0.25">
      <c r="L278" s="56"/>
      <c r="M278" s="56"/>
    </row>
    <row r="279" spans="12:13" ht="14.25" customHeight="1" x14ac:dyDescent="0.25">
      <c r="L279" s="56"/>
      <c r="M279" s="56"/>
    </row>
    <row r="280" spans="12:13" ht="14.25" customHeight="1" x14ac:dyDescent="0.25">
      <c r="L280" s="56"/>
      <c r="M280" s="56"/>
    </row>
    <row r="281" spans="12:13" ht="14.25" customHeight="1" x14ac:dyDescent="0.25">
      <c r="L281" s="56"/>
      <c r="M281" s="56"/>
    </row>
    <row r="282" spans="12:13" ht="14.25" customHeight="1" x14ac:dyDescent="0.25">
      <c r="L282" s="56"/>
      <c r="M282" s="56"/>
    </row>
    <row r="283" spans="12:13" ht="14.25" customHeight="1" x14ac:dyDescent="0.25">
      <c r="L283" s="56"/>
      <c r="M283" s="56"/>
    </row>
    <row r="284" spans="12:13" ht="14.25" customHeight="1" x14ac:dyDescent="0.25">
      <c r="L284" s="56"/>
      <c r="M284" s="56"/>
    </row>
    <row r="285" spans="12:13" ht="14.25" customHeight="1" x14ac:dyDescent="0.25">
      <c r="L285" s="56"/>
      <c r="M285" s="56"/>
    </row>
    <row r="286" spans="12:13" ht="14.25" customHeight="1" x14ac:dyDescent="0.25">
      <c r="L286" s="56"/>
      <c r="M286" s="56"/>
    </row>
    <row r="287" spans="12:13" ht="14.25" customHeight="1" x14ac:dyDescent="0.25">
      <c r="L287" s="56"/>
      <c r="M287" s="56"/>
    </row>
    <row r="288" spans="12:13" ht="14.25" customHeight="1" x14ac:dyDescent="0.25">
      <c r="L288" s="56"/>
      <c r="M288" s="56"/>
    </row>
    <row r="289" spans="12:13" ht="14.25" customHeight="1" x14ac:dyDescent="0.25">
      <c r="L289" s="56"/>
      <c r="M289" s="56"/>
    </row>
    <row r="290" spans="12:13" ht="14.25" customHeight="1" x14ac:dyDescent="0.25">
      <c r="L290" s="56"/>
      <c r="M290" s="56"/>
    </row>
    <row r="291" spans="12:13" ht="14.25" customHeight="1" x14ac:dyDescent="0.25">
      <c r="L291" s="56"/>
      <c r="M291" s="56"/>
    </row>
    <row r="292" spans="12:13" ht="14.25" customHeight="1" x14ac:dyDescent="0.25">
      <c r="L292" s="56"/>
      <c r="M292" s="56"/>
    </row>
    <row r="293" spans="12:13" ht="14.25" customHeight="1" x14ac:dyDescent="0.25">
      <c r="L293" s="56"/>
      <c r="M293" s="56"/>
    </row>
    <row r="294" spans="12:13" ht="14.25" customHeight="1" x14ac:dyDescent="0.25">
      <c r="L294" s="56"/>
      <c r="M294" s="56"/>
    </row>
    <row r="295" spans="12:13" ht="14.25" customHeight="1" x14ac:dyDescent="0.25">
      <c r="L295" s="56"/>
      <c r="M295" s="56"/>
    </row>
    <row r="296" spans="12:13" ht="14.25" customHeight="1" x14ac:dyDescent="0.25">
      <c r="L296" s="56"/>
      <c r="M296" s="56"/>
    </row>
    <row r="297" spans="12:13" ht="14.25" customHeight="1" x14ac:dyDescent="0.25">
      <c r="L297" s="56"/>
      <c r="M297" s="56"/>
    </row>
    <row r="298" spans="12:13" ht="14.25" customHeight="1" x14ac:dyDescent="0.25">
      <c r="L298" s="56"/>
      <c r="M298" s="56"/>
    </row>
    <row r="299" spans="12:13" ht="14.25" customHeight="1" x14ac:dyDescent="0.25">
      <c r="L299" s="56"/>
      <c r="M299" s="56"/>
    </row>
    <row r="300" spans="12:13" ht="14.25" customHeight="1" x14ac:dyDescent="0.25">
      <c r="L300" s="56"/>
      <c r="M300" s="56"/>
    </row>
    <row r="301" spans="12:13" ht="14.25" customHeight="1" x14ac:dyDescent="0.25">
      <c r="L301" s="56"/>
      <c r="M301" s="56"/>
    </row>
    <row r="302" spans="12:13" ht="14.25" customHeight="1" x14ac:dyDescent="0.25">
      <c r="L302" s="56"/>
      <c r="M302" s="56"/>
    </row>
    <row r="303" spans="12:13" ht="14.25" customHeight="1" x14ac:dyDescent="0.25">
      <c r="L303" s="56"/>
      <c r="M303" s="56"/>
    </row>
    <row r="304" spans="12:13" ht="14.25" customHeight="1" x14ac:dyDescent="0.25">
      <c r="L304" s="56"/>
      <c r="M304" s="56"/>
    </row>
    <row r="305" spans="12:13" ht="14.25" customHeight="1" x14ac:dyDescent="0.25">
      <c r="L305" s="56"/>
      <c r="M305" s="56"/>
    </row>
    <row r="306" spans="12:13" ht="14.25" customHeight="1" x14ac:dyDescent="0.25">
      <c r="L306" s="56"/>
      <c r="M306" s="56"/>
    </row>
    <row r="307" spans="12:13" ht="14.25" customHeight="1" x14ac:dyDescent="0.25">
      <c r="L307" s="56"/>
      <c r="M307" s="56"/>
    </row>
    <row r="308" spans="12:13" ht="14.25" customHeight="1" x14ac:dyDescent="0.25">
      <c r="L308" s="56"/>
      <c r="M308" s="56"/>
    </row>
    <row r="309" spans="12:13" ht="14.25" customHeight="1" x14ac:dyDescent="0.25">
      <c r="L309" s="56"/>
      <c r="M309" s="56"/>
    </row>
    <row r="310" spans="12:13" ht="14.25" customHeight="1" x14ac:dyDescent="0.25">
      <c r="L310" s="56"/>
      <c r="M310" s="56"/>
    </row>
    <row r="311" spans="12:13" ht="14.25" customHeight="1" x14ac:dyDescent="0.25">
      <c r="L311" s="56"/>
      <c r="M311" s="56"/>
    </row>
    <row r="312" spans="12:13" ht="14.25" customHeight="1" x14ac:dyDescent="0.25">
      <c r="L312" s="56"/>
      <c r="M312" s="56"/>
    </row>
    <row r="313" spans="12:13" ht="14.25" customHeight="1" x14ac:dyDescent="0.25">
      <c r="L313" s="56"/>
      <c r="M313" s="56"/>
    </row>
    <row r="314" spans="12:13" ht="14.25" customHeight="1" x14ac:dyDescent="0.25">
      <c r="L314" s="56"/>
      <c r="M314" s="56"/>
    </row>
    <row r="315" spans="12:13" ht="14.25" customHeight="1" x14ac:dyDescent="0.25">
      <c r="L315" s="56"/>
      <c r="M315" s="56"/>
    </row>
    <row r="316" spans="12:13" ht="14.25" customHeight="1" x14ac:dyDescent="0.25">
      <c r="L316" s="56"/>
      <c r="M316" s="56"/>
    </row>
    <row r="317" spans="12:13" ht="14.25" customHeight="1" x14ac:dyDescent="0.25">
      <c r="L317" s="56"/>
      <c r="M317" s="56"/>
    </row>
    <row r="318" spans="12:13" ht="14.25" customHeight="1" x14ac:dyDescent="0.25">
      <c r="L318" s="56"/>
      <c r="M318" s="56"/>
    </row>
    <row r="319" spans="12:13" ht="14.25" customHeight="1" x14ac:dyDescent="0.25">
      <c r="L319" s="56"/>
      <c r="M319" s="56"/>
    </row>
    <row r="320" spans="12:13" ht="14.25" customHeight="1" x14ac:dyDescent="0.25">
      <c r="L320" s="56"/>
      <c r="M320" s="56"/>
    </row>
    <row r="321" spans="12:13" ht="14.25" customHeight="1" x14ac:dyDescent="0.25">
      <c r="L321" s="56"/>
      <c r="M321" s="56"/>
    </row>
    <row r="322" spans="12:13" ht="14.25" customHeight="1" x14ac:dyDescent="0.25">
      <c r="L322" s="56"/>
      <c r="M322" s="56"/>
    </row>
    <row r="323" spans="12:13" ht="14.25" customHeight="1" x14ac:dyDescent="0.25">
      <c r="L323" s="56"/>
      <c r="M323" s="56"/>
    </row>
    <row r="324" spans="12:13" ht="14.25" customHeight="1" x14ac:dyDescent="0.25">
      <c r="L324" s="56"/>
      <c r="M324" s="56"/>
    </row>
    <row r="325" spans="12:13" ht="14.25" customHeight="1" x14ac:dyDescent="0.25">
      <c r="L325" s="56"/>
      <c r="M325" s="56"/>
    </row>
    <row r="326" spans="12:13" ht="14.25" customHeight="1" x14ac:dyDescent="0.25">
      <c r="L326" s="56"/>
      <c r="M326" s="56"/>
    </row>
    <row r="327" spans="12:13" ht="14.25" customHeight="1" x14ac:dyDescent="0.25">
      <c r="L327" s="56"/>
      <c r="M327" s="56"/>
    </row>
    <row r="328" spans="12:13" ht="14.25" customHeight="1" x14ac:dyDescent="0.25">
      <c r="L328" s="56"/>
      <c r="M328" s="56"/>
    </row>
    <row r="329" spans="12:13" ht="14.25" customHeight="1" x14ac:dyDescent="0.25">
      <c r="L329" s="56"/>
      <c r="M329" s="56"/>
    </row>
    <row r="330" spans="12:13" ht="14.25" customHeight="1" x14ac:dyDescent="0.25">
      <c r="L330" s="56"/>
      <c r="M330" s="56"/>
    </row>
    <row r="331" spans="12:13" ht="14.25" customHeight="1" x14ac:dyDescent="0.25">
      <c r="L331" s="56"/>
      <c r="M331" s="56"/>
    </row>
    <row r="332" spans="12:13" ht="14.25" customHeight="1" x14ac:dyDescent="0.25">
      <c r="L332" s="56"/>
      <c r="M332" s="56"/>
    </row>
    <row r="333" spans="12:13" ht="14.25" customHeight="1" x14ac:dyDescent="0.25">
      <c r="L333" s="56"/>
      <c r="M333" s="56"/>
    </row>
    <row r="334" spans="12:13" ht="14.25" customHeight="1" x14ac:dyDescent="0.25">
      <c r="L334" s="56"/>
      <c r="M334" s="56"/>
    </row>
    <row r="335" spans="12:13" ht="14.25" customHeight="1" x14ac:dyDescent="0.25">
      <c r="L335" s="56"/>
      <c r="M335" s="56"/>
    </row>
    <row r="336" spans="12:13" ht="14.25" customHeight="1" x14ac:dyDescent="0.25">
      <c r="L336" s="56"/>
      <c r="M336" s="56"/>
    </row>
    <row r="337" spans="12:13" ht="14.25" customHeight="1" x14ac:dyDescent="0.25">
      <c r="L337" s="56"/>
      <c r="M337" s="56"/>
    </row>
    <row r="338" spans="12:13" ht="14.25" customHeight="1" x14ac:dyDescent="0.25">
      <c r="L338" s="56"/>
      <c r="M338" s="56"/>
    </row>
    <row r="339" spans="12:13" ht="14.25" customHeight="1" x14ac:dyDescent="0.25">
      <c r="L339" s="56"/>
      <c r="M339" s="56"/>
    </row>
    <row r="340" spans="12:13" ht="14.25" customHeight="1" x14ac:dyDescent="0.25">
      <c r="L340" s="56"/>
      <c r="M340" s="56"/>
    </row>
    <row r="341" spans="12:13" ht="14.25" customHeight="1" x14ac:dyDescent="0.25">
      <c r="L341" s="56"/>
      <c r="M341" s="56"/>
    </row>
    <row r="342" spans="12:13" ht="14.25" customHeight="1" x14ac:dyDescent="0.25">
      <c r="L342" s="56"/>
      <c r="M342" s="56"/>
    </row>
    <row r="343" spans="12:13" ht="14.25" customHeight="1" x14ac:dyDescent="0.25">
      <c r="L343" s="56"/>
      <c r="M343" s="56"/>
    </row>
    <row r="344" spans="12:13" ht="14.25" customHeight="1" x14ac:dyDescent="0.25">
      <c r="L344" s="56"/>
      <c r="M344" s="56"/>
    </row>
    <row r="345" spans="12:13" ht="14.25" customHeight="1" x14ac:dyDescent="0.25">
      <c r="L345" s="56"/>
      <c r="M345" s="56"/>
    </row>
    <row r="346" spans="12:13" ht="14.25" customHeight="1" x14ac:dyDescent="0.25">
      <c r="L346" s="56"/>
      <c r="M346" s="56"/>
    </row>
    <row r="347" spans="12:13" ht="14.25" customHeight="1" x14ac:dyDescent="0.25">
      <c r="L347" s="56"/>
      <c r="M347" s="56"/>
    </row>
    <row r="348" spans="12:13" ht="14.25" customHeight="1" x14ac:dyDescent="0.25">
      <c r="L348" s="56"/>
      <c r="M348" s="56"/>
    </row>
    <row r="349" spans="12:13" ht="14.25" customHeight="1" x14ac:dyDescent="0.25">
      <c r="L349" s="56"/>
      <c r="M349" s="56"/>
    </row>
    <row r="350" spans="12:13" ht="14.25" customHeight="1" x14ac:dyDescent="0.25">
      <c r="L350" s="56"/>
      <c r="M350" s="56"/>
    </row>
    <row r="351" spans="12:13" ht="14.25" customHeight="1" x14ac:dyDescent="0.25">
      <c r="L351" s="56"/>
      <c r="M351" s="56"/>
    </row>
    <row r="352" spans="12:13" ht="14.25" customHeight="1" x14ac:dyDescent="0.25">
      <c r="L352" s="56"/>
      <c r="M352" s="56"/>
    </row>
    <row r="353" spans="12:13" ht="14.25" customHeight="1" x14ac:dyDescent="0.25">
      <c r="L353" s="56"/>
      <c r="M353" s="56"/>
    </row>
    <row r="354" spans="12:13" ht="14.25" customHeight="1" x14ac:dyDescent="0.25">
      <c r="L354" s="56"/>
      <c r="M354" s="56"/>
    </row>
    <row r="355" spans="12:13" ht="14.25" customHeight="1" x14ac:dyDescent="0.25">
      <c r="L355" s="56"/>
      <c r="M355" s="56"/>
    </row>
    <row r="356" spans="12:13" ht="14.25" customHeight="1" x14ac:dyDescent="0.25">
      <c r="L356" s="56"/>
      <c r="M356" s="56"/>
    </row>
    <row r="357" spans="12:13" ht="14.25" customHeight="1" x14ac:dyDescent="0.25">
      <c r="L357" s="56"/>
      <c r="M357" s="56"/>
    </row>
    <row r="358" spans="12:13" ht="14.25" customHeight="1" x14ac:dyDescent="0.25">
      <c r="L358" s="56"/>
      <c r="M358" s="56"/>
    </row>
    <row r="359" spans="12:13" ht="14.25" customHeight="1" x14ac:dyDescent="0.25">
      <c r="L359" s="56"/>
      <c r="M359" s="56"/>
    </row>
    <row r="360" spans="12:13" ht="14.25" customHeight="1" x14ac:dyDescent="0.25">
      <c r="L360" s="56"/>
      <c r="M360" s="56"/>
    </row>
    <row r="361" spans="12:13" ht="14.25" customHeight="1" x14ac:dyDescent="0.25">
      <c r="L361" s="56"/>
      <c r="M361" s="56"/>
    </row>
    <row r="362" spans="12:13" ht="14.25" customHeight="1" x14ac:dyDescent="0.25">
      <c r="L362" s="56"/>
      <c r="M362" s="56"/>
    </row>
    <row r="363" spans="12:13" ht="14.25" customHeight="1" x14ac:dyDescent="0.25">
      <c r="L363" s="56"/>
      <c r="M363" s="56"/>
    </row>
    <row r="364" spans="12:13" ht="14.25" customHeight="1" x14ac:dyDescent="0.25">
      <c r="L364" s="56"/>
      <c r="M364" s="56"/>
    </row>
    <row r="365" spans="12:13" ht="14.25" customHeight="1" x14ac:dyDescent="0.25">
      <c r="L365" s="56"/>
      <c r="M365" s="56"/>
    </row>
    <row r="366" spans="12:13" ht="14.25" customHeight="1" x14ac:dyDescent="0.25">
      <c r="L366" s="56"/>
      <c r="M366" s="56"/>
    </row>
    <row r="367" spans="12:13" ht="14.25" customHeight="1" x14ac:dyDescent="0.25">
      <c r="L367" s="56"/>
      <c r="M367" s="56"/>
    </row>
    <row r="368" spans="12:13" ht="14.25" customHeight="1" x14ac:dyDescent="0.25">
      <c r="L368" s="56"/>
      <c r="M368" s="56"/>
    </row>
    <row r="369" spans="12:13" ht="14.25" customHeight="1" x14ac:dyDescent="0.25">
      <c r="L369" s="56"/>
      <c r="M369" s="56"/>
    </row>
    <row r="370" spans="12:13" ht="14.25" customHeight="1" x14ac:dyDescent="0.25">
      <c r="L370" s="56"/>
      <c r="M370" s="56"/>
    </row>
    <row r="371" spans="12:13" ht="14.25" customHeight="1" x14ac:dyDescent="0.25">
      <c r="L371" s="56"/>
      <c r="M371" s="56"/>
    </row>
    <row r="372" spans="12:13" ht="14.25" customHeight="1" x14ac:dyDescent="0.25">
      <c r="L372" s="56"/>
      <c r="M372" s="56"/>
    </row>
    <row r="373" spans="12:13" ht="14.25" customHeight="1" x14ac:dyDescent="0.25">
      <c r="L373" s="56"/>
      <c r="M373" s="56"/>
    </row>
    <row r="374" spans="12:13" ht="14.25" customHeight="1" x14ac:dyDescent="0.25">
      <c r="L374" s="56"/>
      <c r="M374" s="56"/>
    </row>
    <row r="375" spans="12:13" ht="14.25" customHeight="1" x14ac:dyDescent="0.25">
      <c r="L375" s="56"/>
      <c r="M375" s="56"/>
    </row>
    <row r="376" spans="12:13" ht="14.25" customHeight="1" x14ac:dyDescent="0.25">
      <c r="L376" s="56"/>
      <c r="M376" s="56"/>
    </row>
    <row r="377" spans="12:13" ht="14.25" customHeight="1" x14ac:dyDescent="0.25">
      <c r="L377" s="56"/>
      <c r="M377" s="56"/>
    </row>
    <row r="378" spans="12:13" ht="14.25" customHeight="1" x14ac:dyDescent="0.25">
      <c r="L378" s="56"/>
      <c r="M378" s="56"/>
    </row>
    <row r="379" spans="12:13" ht="14.25" customHeight="1" x14ac:dyDescent="0.25">
      <c r="L379" s="56"/>
      <c r="M379" s="56"/>
    </row>
    <row r="380" spans="12:13" ht="14.25" customHeight="1" x14ac:dyDescent="0.25">
      <c r="L380" s="56"/>
      <c r="M380" s="56"/>
    </row>
    <row r="381" spans="12:13" ht="14.25" customHeight="1" x14ac:dyDescent="0.25">
      <c r="L381" s="56"/>
      <c r="M381" s="56"/>
    </row>
    <row r="382" spans="12:13" ht="14.25" customHeight="1" x14ac:dyDescent="0.25">
      <c r="L382" s="56"/>
      <c r="M382" s="56"/>
    </row>
    <row r="383" spans="12:13" ht="14.25" customHeight="1" x14ac:dyDescent="0.25">
      <c r="L383" s="56"/>
      <c r="M383" s="56"/>
    </row>
    <row r="384" spans="12:13" ht="14.25" customHeight="1" x14ac:dyDescent="0.25">
      <c r="L384" s="56"/>
      <c r="M384" s="56"/>
    </row>
    <row r="385" spans="12:13" ht="14.25" customHeight="1" x14ac:dyDescent="0.25">
      <c r="L385" s="56"/>
      <c r="M385" s="56"/>
    </row>
    <row r="386" spans="12:13" ht="14.25" customHeight="1" x14ac:dyDescent="0.25">
      <c r="L386" s="56"/>
      <c r="M386" s="56"/>
    </row>
    <row r="387" spans="12:13" ht="14.25" customHeight="1" x14ac:dyDescent="0.25">
      <c r="L387" s="56"/>
      <c r="M387" s="56"/>
    </row>
    <row r="388" spans="12:13" ht="14.25" customHeight="1" x14ac:dyDescent="0.25">
      <c r="L388" s="56"/>
      <c r="M388" s="56"/>
    </row>
    <row r="389" spans="12:13" ht="14.25" customHeight="1" x14ac:dyDescent="0.25">
      <c r="L389" s="56"/>
      <c r="M389" s="56"/>
    </row>
    <row r="390" spans="12:13" ht="14.25" customHeight="1" x14ac:dyDescent="0.25">
      <c r="L390" s="56"/>
      <c r="M390" s="56"/>
    </row>
    <row r="391" spans="12:13" ht="14.25" customHeight="1" x14ac:dyDescent="0.25">
      <c r="L391" s="56"/>
      <c r="M391" s="56"/>
    </row>
    <row r="392" spans="12:13" ht="14.25" customHeight="1" x14ac:dyDescent="0.25">
      <c r="L392" s="56"/>
      <c r="M392" s="56"/>
    </row>
    <row r="393" spans="12:13" ht="14.25" customHeight="1" x14ac:dyDescent="0.25">
      <c r="L393" s="56"/>
      <c r="M393" s="56"/>
    </row>
    <row r="394" spans="12:13" ht="14.25" customHeight="1" x14ac:dyDescent="0.25">
      <c r="L394" s="56"/>
      <c r="M394" s="56"/>
    </row>
    <row r="395" spans="12:13" ht="14.25" customHeight="1" x14ac:dyDescent="0.25">
      <c r="L395" s="56"/>
      <c r="M395" s="56"/>
    </row>
    <row r="396" spans="12:13" ht="14.25" customHeight="1" x14ac:dyDescent="0.25">
      <c r="L396" s="56"/>
      <c r="M396" s="56"/>
    </row>
    <row r="397" spans="12:13" ht="14.25" customHeight="1" x14ac:dyDescent="0.25">
      <c r="L397" s="56"/>
      <c r="M397" s="56"/>
    </row>
    <row r="398" spans="12:13" ht="14.25" customHeight="1" x14ac:dyDescent="0.25">
      <c r="L398" s="56"/>
      <c r="M398" s="56"/>
    </row>
    <row r="399" spans="12:13" ht="14.25" customHeight="1" x14ac:dyDescent="0.25">
      <c r="L399" s="56"/>
      <c r="M399" s="56"/>
    </row>
    <row r="400" spans="12:13" ht="14.25" customHeight="1" x14ac:dyDescent="0.25">
      <c r="L400" s="56"/>
      <c r="M400" s="56"/>
    </row>
    <row r="401" spans="12:13" ht="14.25" customHeight="1" x14ac:dyDescent="0.25">
      <c r="L401" s="56"/>
      <c r="M401" s="56"/>
    </row>
    <row r="402" spans="12:13" ht="14.25" customHeight="1" x14ac:dyDescent="0.25">
      <c r="L402" s="56"/>
      <c r="M402" s="56"/>
    </row>
    <row r="403" spans="12:13" ht="14.25" customHeight="1" x14ac:dyDescent="0.25">
      <c r="L403" s="56"/>
      <c r="M403" s="56"/>
    </row>
    <row r="404" spans="12:13" ht="14.25" customHeight="1" x14ac:dyDescent="0.25">
      <c r="L404" s="56"/>
      <c r="M404" s="56"/>
    </row>
    <row r="405" spans="12:13" ht="14.25" customHeight="1" x14ac:dyDescent="0.25">
      <c r="L405" s="56"/>
      <c r="M405" s="56"/>
    </row>
    <row r="406" spans="12:13" ht="14.25" customHeight="1" x14ac:dyDescent="0.25">
      <c r="L406" s="56"/>
      <c r="M406" s="56"/>
    </row>
    <row r="407" spans="12:13" ht="14.25" customHeight="1" x14ac:dyDescent="0.25">
      <c r="L407" s="56"/>
      <c r="M407" s="56"/>
    </row>
    <row r="408" spans="12:13" ht="14.25" customHeight="1" x14ac:dyDescent="0.25">
      <c r="L408" s="56"/>
      <c r="M408" s="56"/>
    </row>
    <row r="409" spans="12:13" ht="14.25" customHeight="1" x14ac:dyDescent="0.25">
      <c r="L409" s="56"/>
      <c r="M409" s="56"/>
    </row>
    <row r="410" spans="12:13" ht="14.25" customHeight="1" x14ac:dyDescent="0.25">
      <c r="L410" s="56"/>
      <c r="M410" s="56"/>
    </row>
    <row r="411" spans="12:13" ht="14.25" customHeight="1" x14ac:dyDescent="0.25">
      <c r="L411" s="56"/>
      <c r="M411" s="56"/>
    </row>
    <row r="412" spans="12:13" ht="14.25" customHeight="1" x14ac:dyDescent="0.25">
      <c r="L412" s="56"/>
      <c r="M412" s="56"/>
    </row>
    <row r="413" spans="12:13" ht="14.25" customHeight="1" x14ac:dyDescent="0.25">
      <c r="L413" s="56"/>
      <c r="M413" s="56"/>
    </row>
    <row r="414" spans="12:13" ht="14.25" customHeight="1" x14ac:dyDescent="0.25">
      <c r="L414" s="56"/>
      <c r="M414" s="56"/>
    </row>
    <row r="415" spans="12:13" ht="15.75" customHeight="1" x14ac:dyDescent="0.25"/>
    <row r="416" spans="12:13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</sheetData>
  <sortState xmlns:xlrd2="http://schemas.microsoft.com/office/spreadsheetml/2017/richdata2" ref="A2:O51">
    <sortCondition ref="K2:K51"/>
    <sortCondition descending="1" ref="N2:N51"/>
    <sortCondition descending="1" ref="O2:O51"/>
  </sortState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896"/>
  <sheetViews>
    <sheetView workbookViewId="0">
      <pane ySplit="2" topLeftCell="A110" activePane="bottomLeft" state="frozen"/>
      <selection pane="bottomLeft" activeCell="G106" sqref="G106"/>
    </sheetView>
  </sheetViews>
  <sheetFormatPr defaultColWidth="14.42578125" defaultRowHeight="15" customHeight="1" x14ac:dyDescent="0.25"/>
  <cols>
    <col min="1" max="1" width="19.42578125" customWidth="1"/>
    <col min="2" max="5" width="11.140625" customWidth="1"/>
    <col min="6" max="6" width="9" style="139" customWidth="1"/>
    <col min="7" max="7" width="21.140625" customWidth="1"/>
    <col min="8" max="10" width="8.42578125" customWidth="1"/>
    <col min="11" max="11" width="13.7109375" customWidth="1"/>
    <col min="12" max="13" width="8.42578125" customWidth="1"/>
    <col min="14" max="15" width="8.42578125" style="139" customWidth="1"/>
    <col min="16" max="25" width="8.42578125" customWidth="1"/>
  </cols>
  <sheetData>
    <row r="1" spans="1:15" ht="14.25" customHeight="1" x14ac:dyDescent="0.25">
      <c r="A1" s="107" t="s">
        <v>869</v>
      </c>
      <c r="B1" s="64" t="s">
        <v>870</v>
      </c>
      <c r="C1" s="64" t="s">
        <v>871</v>
      </c>
      <c r="D1" s="115" t="s">
        <v>872</v>
      </c>
      <c r="E1" s="116"/>
      <c r="F1" s="163" t="s">
        <v>873</v>
      </c>
      <c r="N1" s="209" t="s">
        <v>862</v>
      </c>
      <c r="O1" s="210"/>
    </row>
    <row r="2" spans="1:15" ht="14.25" customHeight="1" x14ac:dyDescent="0.25">
      <c r="A2" s="111" t="s">
        <v>874</v>
      </c>
      <c r="B2" s="112" t="s">
        <v>864</v>
      </c>
      <c r="C2" s="112" t="s">
        <v>865</v>
      </c>
      <c r="D2" s="112" t="s">
        <v>866</v>
      </c>
      <c r="E2" s="112"/>
      <c r="F2" s="163" t="s">
        <v>875</v>
      </c>
      <c r="G2" s="117" t="s">
        <v>1</v>
      </c>
      <c r="H2" s="117" t="s">
        <v>3</v>
      </c>
      <c r="I2" s="117" t="s">
        <v>814</v>
      </c>
      <c r="J2" s="117" t="s">
        <v>2</v>
      </c>
      <c r="K2" s="117" t="s">
        <v>5</v>
      </c>
      <c r="L2" s="117" t="s">
        <v>815</v>
      </c>
      <c r="M2" s="118" t="s">
        <v>816</v>
      </c>
      <c r="N2" s="119" t="s">
        <v>859</v>
      </c>
      <c r="O2" s="119" t="s">
        <v>860</v>
      </c>
    </row>
    <row r="3" spans="1:15" ht="14.25" customHeight="1" x14ac:dyDescent="0.25">
      <c r="A3" s="166"/>
      <c r="B3" s="167"/>
      <c r="C3" s="167"/>
      <c r="D3" s="168"/>
      <c r="E3" s="168"/>
      <c r="F3" s="168">
        <v>158</v>
      </c>
      <c r="G3" s="145" t="str">
        <f>+VLOOKUP(F3,Participants!$A$1:$F$798,2,FALSE)</f>
        <v>Brandon Ashley</v>
      </c>
      <c r="H3" s="145" t="str">
        <f>+VLOOKUP(F3,Participants!$A$1:$F$798,4,FALSE)</f>
        <v>NCA</v>
      </c>
      <c r="I3" s="145" t="str">
        <f>+VLOOKUP(F3,Participants!$A$1:$F$798,5,FALSE)</f>
        <v>Male</v>
      </c>
      <c r="J3" s="145">
        <f>+VLOOKUP(F3,Participants!$A$1:$F$798,3,FALSE)</f>
        <v>4</v>
      </c>
      <c r="K3" s="142" t="str">
        <f>+VLOOKUP(F3,Participants!$A$1:$G$798,7,FALSE)</f>
        <v>DEV Boys</v>
      </c>
      <c r="L3" s="169"/>
      <c r="M3" s="145"/>
      <c r="N3" s="170">
        <v>41</v>
      </c>
      <c r="O3" s="171">
        <v>1</v>
      </c>
    </row>
    <row r="4" spans="1:15" ht="14.25" customHeight="1" x14ac:dyDescent="0.25">
      <c r="A4" s="99"/>
      <c r="B4" s="100"/>
      <c r="C4" s="100"/>
      <c r="D4" s="101"/>
      <c r="E4" s="101"/>
      <c r="F4" s="101">
        <v>710</v>
      </c>
      <c r="G4" s="74" t="str">
        <f>+VLOOKUP(F4,Participants!$A$1:$F$798,2,FALSE)</f>
        <v>Carson Dick</v>
      </c>
      <c r="H4" s="74" t="str">
        <f>+VLOOKUP(F4,Participants!$A$1:$F$798,4,FALSE)</f>
        <v>GAA</v>
      </c>
      <c r="I4" s="74" t="str">
        <f>+VLOOKUP(F4,Participants!$A$1:$F$798,5,FALSE)</f>
        <v>Male</v>
      </c>
      <c r="J4" s="74">
        <f>+VLOOKUP(F4,Participants!$A$1:$F$798,3,FALSE)</f>
        <v>5</v>
      </c>
      <c r="K4" s="13" t="str">
        <f>+VLOOKUP(F4,Participants!$A$1:$G$798,7,FALSE)</f>
        <v>JV BOYS</v>
      </c>
      <c r="L4" s="160">
        <v>1</v>
      </c>
      <c r="M4" s="74">
        <v>10</v>
      </c>
      <c r="N4" s="74">
        <v>92</v>
      </c>
      <c r="O4" s="74">
        <v>0</v>
      </c>
    </row>
    <row r="5" spans="1:15" ht="14.25" customHeight="1" x14ac:dyDescent="0.25">
      <c r="A5" s="99"/>
      <c r="B5" s="100"/>
      <c r="C5" s="100"/>
      <c r="D5" s="101"/>
      <c r="E5" s="101"/>
      <c r="F5" s="101">
        <v>1577</v>
      </c>
      <c r="G5" s="74" t="str">
        <f>+VLOOKUP(F5,Participants!$A$1:$F$798,2,FALSE)</f>
        <v>Anthony Edwards</v>
      </c>
      <c r="H5" s="74" t="str">
        <f>+VLOOKUP(F5,Participants!$A$1:$F$798,4,FALSE)</f>
        <v>BCS</v>
      </c>
      <c r="I5" s="74" t="str">
        <f>+VLOOKUP(F5,Participants!$A$1:$F$798,5,FALSE)</f>
        <v>Male</v>
      </c>
      <c r="J5" s="74">
        <f>+VLOOKUP(F5,Participants!$A$1:$F$798,3,FALSE)</f>
        <v>5</v>
      </c>
      <c r="K5" s="13" t="str">
        <f>+VLOOKUP(F5,Participants!$A$1:$G$798,7,FALSE)</f>
        <v>JV Boys</v>
      </c>
      <c r="L5" s="102">
        <f>L4+1</f>
        <v>2</v>
      </c>
      <c r="M5" s="74">
        <v>8</v>
      </c>
      <c r="N5" s="74">
        <v>80</v>
      </c>
      <c r="O5" s="74">
        <v>1</v>
      </c>
    </row>
    <row r="6" spans="1:15" ht="14.25" customHeight="1" x14ac:dyDescent="0.25">
      <c r="A6" s="99"/>
      <c r="B6" s="100"/>
      <c r="C6" s="100"/>
      <c r="D6" s="101"/>
      <c r="E6" s="101"/>
      <c r="F6" s="101">
        <v>709</v>
      </c>
      <c r="G6" s="74" t="str">
        <f>+VLOOKUP(F6,Participants!$A$1:$F$798,2,FALSE)</f>
        <v>Nicholas Bays</v>
      </c>
      <c r="H6" s="74" t="str">
        <f>+VLOOKUP(F6,Participants!$A$1:$F$798,4,FALSE)</f>
        <v>GAA</v>
      </c>
      <c r="I6" s="74" t="str">
        <f>+VLOOKUP(F6,Participants!$A$1:$F$798,5,FALSE)</f>
        <v>Male</v>
      </c>
      <c r="J6" s="74">
        <f>+VLOOKUP(F6,Participants!$A$1:$F$798,3,FALSE)</f>
        <v>5</v>
      </c>
      <c r="K6" s="13" t="str">
        <f>+VLOOKUP(F6,Participants!$A$1:$G$798,7,FALSE)</f>
        <v>JV BOYS</v>
      </c>
      <c r="L6" s="102">
        <f t="shared" ref="L6:L38" si="0">L5+1</f>
        <v>3</v>
      </c>
      <c r="M6" s="74">
        <v>6</v>
      </c>
      <c r="N6" s="74">
        <v>73</v>
      </c>
      <c r="O6" s="74">
        <v>1</v>
      </c>
    </row>
    <row r="7" spans="1:15" ht="14.25" customHeight="1" x14ac:dyDescent="0.25">
      <c r="A7" s="99"/>
      <c r="B7" s="100"/>
      <c r="C7" s="100"/>
      <c r="D7" s="101"/>
      <c r="E7" s="101"/>
      <c r="F7" s="101">
        <v>610</v>
      </c>
      <c r="G7" s="74" t="str">
        <f>+VLOOKUP(F7,Participants!$A$1:$F$798,2,FALSE)</f>
        <v>Jacob Feigel</v>
      </c>
      <c r="H7" s="74" t="str">
        <f>+VLOOKUP(F7,Participants!$A$1:$F$798,4,FALSE)</f>
        <v>BFS</v>
      </c>
      <c r="I7" s="74" t="str">
        <f>+VLOOKUP(F7,Participants!$A$1:$F$798,5,FALSE)</f>
        <v>Male</v>
      </c>
      <c r="J7" s="74">
        <f>+VLOOKUP(F7,Participants!$A$1:$F$798,3,FALSE)</f>
        <v>5</v>
      </c>
      <c r="K7" s="13" t="str">
        <f>+VLOOKUP(F7,Participants!$A$1:$G$798,7,FALSE)</f>
        <v>JV BOYS</v>
      </c>
      <c r="L7" s="102">
        <f t="shared" si="0"/>
        <v>4</v>
      </c>
      <c r="M7" s="74">
        <v>5</v>
      </c>
      <c r="N7" s="74">
        <v>71</v>
      </c>
      <c r="O7" s="74">
        <v>6</v>
      </c>
    </row>
    <row r="8" spans="1:15" ht="14.25" customHeight="1" x14ac:dyDescent="0.25">
      <c r="A8" s="99"/>
      <c r="B8" s="100"/>
      <c r="C8" s="100"/>
      <c r="D8" s="101"/>
      <c r="E8" s="101"/>
      <c r="F8" s="101">
        <v>1090</v>
      </c>
      <c r="G8" s="74" t="str">
        <f>+VLOOKUP(F8,Participants!$A$1:$F$798,2,FALSE)</f>
        <v>Christopher Braun</v>
      </c>
      <c r="H8" s="74" t="str">
        <f>+VLOOKUP(F8,Participants!$A$1:$F$798,4,FALSE)</f>
        <v>KIL</v>
      </c>
      <c r="I8" s="74" t="str">
        <f>+VLOOKUP(F8,Participants!$A$1:$F$798,5,FALSE)</f>
        <v>Male</v>
      </c>
      <c r="J8" s="74">
        <f>+VLOOKUP(F8,Participants!$A$1:$F$798,3,FALSE)</f>
        <v>5</v>
      </c>
      <c r="K8" s="13" t="str">
        <f>+VLOOKUP(F8,Participants!$A$1:$G$798,7,FALSE)</f>
        <v>JV Boys</v>
      </c>
      <c r="L8" s="102">
        <f t="shared" si="0"/>
        <v>5</v>
      </c>
      <c r="M8" s="74">
        <v>4</v>
      </c>
      <c r="N8" s="74">
        <v>67</v>
      </c>
      <c r="O8" s="74">
        <v>10</v>
      </c>
    </row>
    <row r="9" spans="1:15" ht="14.25" customHeight="1" x14ac:dyDescent="0.25">
      <c r="A9" s="99"/>
      <c r="B9" s="100"/>
      <c r="C9" s="100"/>
      <c r="D9" s="101"/>
      <c r="E9" s="101"/>
      <c r="F9" s="101">
        <v>611</v>
      </c>
      <c r="G9" s="74" t="str">
        <f>+VLOOKUP(F9,Participants!$A$1:$F$798,2,FALSE)</f>
        <v>Liam Greene</v>
      </c>
      <c r="H9" s="74" t="str">
        <f>+VLOOKUP(F9,Participants!$A$1:$F$798,4,FALSE)</f>
        <v>BFS</v>
      </c>
      <c r="I9" s="74" t="str">
        <f>+VLOOKUP(F9,Participants!$A$1:$F$798,5,FALSE)</f>
        <v>Male</v>
      </c>
      <c r="J9" s="74">
        <f>+VLOOKUP(F9,Participants!$A$1:$F$798,3,FALSE)</f>
        <v>5</v>
      </c>
      <c r="K9" s="13" t="str">
        <f>+VLOOKUP(F9,Participants!$A$1:$G$798,7,FALSE)</f>
        <v>JV BOYS</v>
      </c>
      <c r="L9" s="102">
        <f t="shared" si="0"/>
        <v>6</v>
      </c>
      <c r="M9" s="74">
        <v>3</v>
      </c>
      <c r="N9" s="74">
        <v>66</v>
      </c>
      <c r="O9" s="74">
        <v>7</v>
      </c>
    </row>
    <row r="10" spans="1:15" ht="14.25" customHeight="1" x14ac:dyDescent="0.25">
      <c r="A10" s="99"/>
      <c r="B10" s="100"/>
      <c r="C10" s="100"/>
      <c r="D10" s="101"/>
      <c r="E10" s="101"/>
      <c r="F10" s="74">
        <v>708</v>
      </c>
      <c r="G10" s="74" t="str">
        <f>+VLOOKUP(F10,Participants!$A$1:$F$798,2,FALSE)</f>
        <v>David Proch</v>
      </c>
      <c r="H10" s="74" t="str">
        <f>+VLOOKUP(F10,Participants!$A$1:$F$798,4,FALSE)</f>
        <v>GAA</v>
      </c>
      <c r="I10" s="74" t="str">
        <f>+VLOOKUP(F10,Participants!$A$1:$F$798,5,FALSE)</f>
        <v>Male</v>
      </c>
      <c r="J10" s="74">
        <f>+VLOOKUP(F10,Participants!$A$1:$F$798,3,FALSE)</f>
        <v>5</v>
      </c>
      <c r="K10" s="13" t="str">
        <f>+VLOOKUP(F10,Participants!$A$1:$G$798,7,FALSE)</f>
        <v>JV BOYS</v>
      </c>
      <c r="L10" s="102">
        <f t="shared" si="0"/>
        <v>7</v>
      </c>
      <c r="M10" s="74">
        <v>2</v>
      </c>
      <c r="N10" s="74">
        <v>64</v>
      </c>
      <c r="O10" s="74">
        <v>8</v>
      </c>
    </row>
    <row r="11" spans="1:15" ht="14.25" customHeight="1" x14ac:dyDescent="0.25">
      <c r="A11" s="99"/>
      <c r="B11" s="100"/>
      <c r="C11" s="100"/>
      <c r="D11" s="101"/>
      <c r="E11" s="101"/>
      <c r="F11" s="101">
        <v>976</v>
      </c>
      <c r="G11" s="74" t="str">
        <f>+VLOOKUP(F11,Participants!$A$1:$F$798,2,FALSE)</f>
        <v>Dominic Gauntner</v>
      </c>
      <c r="H11" s="74" t="str">
        <f>+VLOOKUP(F11,Participants!$A$1:$F$798,4,FALSE)</f>
        <v>SJS</v>
      </c>
      <c r="I11" s="74" t="str">
        <f>+VLOOKUP(F11,Participants!$A$1:$F$798,5,FALSE)</f>
        <v>Male</v>
      </c>
      <c r="J11" s="74">
        <f>+VLOOKUP(F11,Participants!$A$1:$F$798,3,FALSE)</f>
        <v>5</v>
      </c>
      <c r="K11" s="13" t="str">
        <f>+VLOOKUP(F11,Participants!$A$1:$G$798,7,FALSE)</f>
        <v>JV Boys</v>
      </c>
      <c r="L11" s="102">
        <f t="shared" si="0"/>
        <v>8</v>
      </c>
      <c r="M11" s="74">
        <v>1</v>
      </c>
      <c r="N11" s="74">
        <v>63</v>
      </c>
      <c r="O11" s="74">
        <v>3</v>
      </c>
    </row>
    <row r="12" spans="1:15" ht="14.25" customHeight="1" x14ac:dyDescent="0.25">
      <c r="A12" s="99"/>
      <c r="B12" s="100"/>
      <c r="C12" s="100"/>
      <c r="D12" s="101"/>
      <c r="E12" s="101"/>
      <c r="F12" s="101">
        <v>1249</v>
      </c>
      <c r="G12" s="74" t="str">
        <f>+VLOOKUP(F12,Participants!$A$1:$F$798,2,FALSE)</f>
        <v>Luke Martin</v>
      </c>
      <c r="H12" s="74" t="str">
        <f>+VLOOKUP(F12,Participants!$A$1:$F$798,4,FALSE)</f>
        <v>SSPP</v>
      </c>
      <c r="I12" s="74" t="str">
        <f>+VLOOKUP(F12,Participants!$A$1:$F$798,5,FALSE)</f>
        <v>Male</v>
      </c>
      <c r="J12" s="74">
        <f>+VLOOKUP(F12,Participants!$A$1:$F$798,3,FALSE)</f>
        <v>6</v>
      </c>
      <c r="K12" s="13" t="str">
        <f>+VLOOKUP(F12,Participants!$A$1:$G$798,7,FALSE)</f>
        <v>JV Boys</v>
      </c>
      <c r="L12" s="102">
        <f t="shared" si="0"/>
        <v>9</v>
      </c>
      <c r="M12" s="74"/>
      <c r="N12" s="74">
        <v>60</v>
      </c>
      <c r="O12" s="74">
        <v>5</v>
      </c>
    </row>
    <row r="13" spans="1:15" ht="14.25" customHeight="1" x14ac:dyDescent="0.25">
      <c r="A13" s="99"/>
      <c r="B13" s="100"/>
      <c r="C13" s="100"/>
      <c r="D13" s="101"/>
      <c r="E13" s="101"/>
      <c r="F13" s="101">
        <v>1016</v>
      </c>
      <c r="G13" s="74" t="str">
        <f>+VLOOKUP(F13,Participants!$A$1:$F$798,2,FALSE)</f>
        <v>Dillon Carter</v>
      </c>
      <c r="H13" s="74" t="str">
        <f>+VLOOKUP(F13,Participants!$A$1:$F$798,4,FALSE)</f>
        <v>HCA</v>
      </c>
      <c r="I13" s="74" t="str">
        <f>+VLOOKUP(F13,Participants!$A$1:$F$798,5,FALSE)</f>
        <v>Male</v>
      </c>
      <c r="J13" s="74">
        <f>+VLOOKUP(F13,Participants!$A$1:$F$798,3,FALSE)</f>
        <v>6</v>
      </c>
      <c r="K13" s="13" t="str">
        <f>+VLOOKUP(F13,Participants!$A$1:$G$798,7,FALSE)</f>
        <v>JV Boys</v>
      </c>
      <c r="L13" s="102">
        <f t="shared" si="0"/>
        <v>10</v>
      </c>
      <c r="M13" s="74"/>
      <c r="N13" s="74">
        <v>59</v>
      </c>
      <c r="O13" s="74">
        <v>10</v>
      </c>
    </row>
    <row r="14" spans="1:15" ht="14.25" customHeight="1" x14ac:dyDescent="0.25">
      <c r="A14" s="99"/>
      <c r="B14" s="100"/>
      <c r="C14" s="100"/>
      <c r="D14" s="101"/>
      <c r="E14" s="101"/>
      <c r="F14" s="101">
        <v>720</v>
      </c>
      <c r="G14" s="74" t="str">
        <f>+VLOOKUP(F14,Participants!$A$1:$F$798,2,FALSE)</f>
        <v>Oladosu Asanbe</v>
      </c>
      <c r="H14" s="74" t="str">
        <f>+VLOOKUP(F14,Participants!$A$1:$F$798,4,FALSE)</f>
        <v>GAA</v>
      </c>
      <c r="I14" s="74" t="str">
        <f>+VLOOKUP(F14,Participants!$A$1:$F$798,5,FALSE)</f>
        <v>Male</v>
      </c>
      <c r="J14" s="74">
        <f>+VLOOKUP(F14,Participants!$A$1:$F$798,3,FALSE)</f>
        <v>6</v>
      </c>
      <c r="K14" s="13" t="str">
        <f>+VLOOKUP(F14,Participants!$A$1:$G$798,7,FALSE)</f>
        <v>JV BOYS</v>
      </c>
      <c r="L14" s="102">
        <f t="shared" si="0"/>
        <v>11</v>
      </c>
      <c r="M14" s="74"/>
      <c r="N14" s="74">
        <v>56</v>
      </c>
      <c r="O14" s="74">
        <v>4</v>
      </c>
    </row>
    <row r="15" spans="1:15" ht="14.25" customHeight="1" x14ac:dyDescent="0.25">
      <c r="A15" s="99"/>
      <c r="B15" s="100"/>
      <c r="C15" s="100"/>
      <c r="D15" s="101"/>
      <c r="E15" s="101"/>
      <c r="F15" s="101">
        <v>1253</v>
      </c>
      <c r="G15" s="74" t="str">
        <f>+VLOOKUP(F15,Participants!$A$1:$F$798,2,FALSE)</f>
        <v>Emerson Ochtun</v>
      </c>
      <c r="H15" s="74" t="str">
        <f>+VLOOKUP(F15,Participants!$A$1:$F$798,4,FALSE)</f>
        <v>SSPP</v>
      </c>
      <c r="I15" s="74" t="str">
        <f>+VLOOKUP(F15,Participants!$A$1:$F$798,5,FALSE)</f>
        <v>Male</v>
      </c>
      <c r="J15" s="74">
        <f>+VLOOKUP(F15,Participants!$A$1:$F$798,3,FALSE)</f>
        <v>5</v>
      </c>
      <c r="K15" s="13" t="str">
        <f>+VLOOKUP(F15,Participants!$A$1:$G$798,7,FALSE)</f>
        <v>JV Boys</v>
      </c>
      <c r="L15" s="102">
        <f t="shared" si="0"/>
        <v>12</v>
      </c>
      <c r="M15" s="74"/>
      <c r="N15" s="74">
        <v>56</v>
      </c>
      <c r="O15" s="74">
        <v>2</v>
      </c>
    </row>
    <row r="16" spans="1:15" ht="14.25" customHeight="1" x14ac:dyDescent="0.25">
      <c r="A16" s="99"/>
      <c r="B16" s="100"/>
      <c r="C16" s="100"/>
      <c r="D16" s="101"/>
      <c r="E16" s="101"/>
      <c r="F16" s="101">
        <v>714</v>
      </c>
      <c r="G16" s="74" t="str">
        <f>+VLOOKUP(F16,Participants!$A$1:$F$798,2,FALSE)</f>
        <v>Ryan Stickman</v>
      </c>
      <c r="H16" s="74" t="str">
        <f>+VLOOKUP(F16,Participants!$A$1:$F$798,4,FALSE)</f>
        <v>GAA</v>
      </c>
      <c r="I16" s="74" t="str">
        <f>+VLOOKUP(F16,Participants!$A$1:$F$798,5,FALSE)</f>
        <v>Male</v>
      </c>
      <c r="J16" s="74">
        <f>+VLOOKUP(F16,Participants!$A$1:$F$798,3,FALSE)</f>
        <v>5</v>
      </c>
      <c r="K16" s="13" t="str">
        <f>+VLOOKUP(F16,Participants!$A$1:$G$798,7,FALSE)</f>
        <v>JV BOYS</v>
      </c>
      <c r="L16" s="102">
        <f t="shared" si="0"/>
        <v>13</v>
      </c>
      <c r="M16" s="74"/>
      <c r="N16" s="74">
        <v>52</v>
      </c>
      <c r="O16" s="74">
        <v>8</v>
      </c>
    </row>
    <row r="17" spans="1:15" ht="14.25" customHeight="1" x14ac:dyDescent="0.25">
      <c r="A17" s="99"/>
      <c r="B17" s="100"/>
      <c r="C17" s="100"/>
      <c r="D17" s="101"/>
      <c r="E17" s="101"/>
      <c r="F17" s="101">
        <v>716</v>
      </c>
      <c r="G17" s="74" t="str">
        <f>+VLOOKUP(F17,Participants!$A$1:$F$798,2,FALSE)</f>
        <v>Daniel Proch</v>
      </c>
      <c r="H17" s="74" t="str">
        <f>+VLOOKUP(F17,Participants!$A$1:$F$798,4,FALSE)</f>
        <v>GAA</v>
      </c>
      <c r="I17" s="74" t="str">
        <f>+VLOOKUP(F17,Participants!$A$1:$F$798,5,FALSE)</f>
        <v>Male</v>
      </c>
      <c r="J17" s="74">
        <f>+VLOOKUP(F17,Participants!$A$1:$F$798,3,FALSE)</f>
        <v>6</v>
      </c>
      <c r="K17" s="13" t="str">
        <f>+VLOOKUP(F17,Participants!$A$1:$G$798,7,FALSE)</f>
        <v>JV BOYS</v>
      </c>
      <c r="L17" s="102">
        <f t="shared" si="0"/>
        <v>14</v>
      </c>
      <c r="M17" s="74"/>
      <c r="N17" s="74">
        <v>52</v>
      </c>
      <c r="O17" s="74">
        <v>3</v>
      </c>
    </row>
    <row r="18" spans="1:15" ht="14.25" customHeight="1" x14ac:dyDescent="0.25">
      <c r="A18" s="99"/>
      <c r="B18" s="100"/>
      <c r="C18" s="100"/>
      <c r="D18" s="101"/>
      <c r="E18" s="101"/>
      <c r="F18" s="101">
        <v>1019</v>
      </c>
      <c r="G18" s="74" t="str">
        <f>+VLOOKUP(F18,Participants!$A$1:$F$798,2,FALSE)</f>
        <v>Matthew Frisco</v>
      </c>
      <c r="H18" s="74" t="str">
        <f>+VLOOKUP(F18,Participants!$A$1:$F$798,4,FALSE)</f>
        <v>HCA</v>
      </c>
      <c r="I18" s="74" t="str">
        <f>+VLOOKUP(F18,Participants!$A$1:$F$798,5,FALSE)</f>
        <v>Male</v>
      </c>
      <c r="J18" s="74">
        <f>+VLOOKUP(F18,Participants!$A$1:$F$798,3,FALSE)</f>
        <v>6</v>
      </c>
      <c r="K18" s="13" t="str">
        <f>+VLOOKUP(F18,Participants!$A$1:$G$798,7,FALSE)</f>
        <v>JV Boys</v>
      </c>
      <c r="L18" s="102">
        <f t="shared" si="0"/>
        <v>15</v>
      </c>
      <c r="M18" s="74"/>
      <c r="N18" s="74">
        <v>49</v>
      </c>
      <c r="O18" s="74">
        <v>8</v>
      </c>
    </row>
    <row r="19" spans="1:15" ht="14.25" customHeight="1" x14ac:dyDescent="0.25">
      <c r="A19" s="99"/>
      <c r="B19" s="100"/>
      <c r="C19" s="100"/>
      <c r="D19" s="101"/>
      <c r="E19" s="101"/>
      <c r="F19" s="101">
        <v>1262</v>
      </c>
      <c r="G19" s="74" t="str">
        <f>+VLOOKUP(F19,Participants!$A$1:$F$798,2,FALSE)</f>
        <v>Benny Votilla</v>
      </c>
      <c r="H19" s="74" t="str">
        <f>+VLOOKUP(F19,Participants!$A$1:$F$798,4,FALSE)</f>
        <v>SSPP</v>
      </c>
      <c r="I19" s="74" t="str">
        <f>+VLOOKUP(F19,Participants!$A$1:$F$798,5,FALSE)</f>
        <v>Male</v>
      </c>
      <c r="J19" s="74">
        <f>+VLOOKUP(F19,Participants!$A$1:$F$798,3,FALSE)</f>
        <v>5</v>
      </c>
      <c r="K19" s="13" t="str">
        <f>+VLOOKUP(F19,Participants!$A$1:$G$798,7,FALSE)</f>
        <v>JV Boys</v>
      </c>
      <c r="L19" s="102">
        <f t="shared" si="0"/>
        <v>16</v>
      </c>
      <c r="M19" s="74"/>
      <c r="N19" s="74">
        <v>46</v>
      </c>
      <c r="O19" s="74">
        <v>8</v>
      </c>
    </row>
    <row r="20" spans="1:15" ht="14.25" customHeight="1" x14ac:dyDescent="0.25">
      <c r="A20" s="99"/>
      <c r="B20" s="100"/>
      <c r="C20" s="100"/>
      <c r="D20" s="101"/>
      <c r="E20" s="101"/>
      <c r="F20" s="101">
        <v>1340</v>
      </c>
      <c r="G20" s="74" t="str">
        <f>+VLOOKUP(F20,Participants!$A$1:$F$798,2,FALSE)</f>
        <v>Teddy Burchill</v>
      </c>
      <c r="H20" s="74" t="str">
        <f>+VLOOKUP(F20,Participants!$A$1:$F$798,4,FALSE)</f>
        <v>AAC</v>
      </c>
      <c r="I20" s="74" t="str">
        <f>+VLOOKUP(F20,Participants!$A$1:$F$798,5,FALSE)</f>
        <v>Male</v>
      </c>
      <c r="J20" s="74">
        <f>+VLOOKUP(F20,Participants!$A$1:$F$798,3,FALSE)</f>
        <v>5</v>
      </c>
      <c r="K20" s="13" t="str">
        <f>+VLOOKUP(F20,Participants!$A$1:$G$798,7,FALSE)</f>
        <v>JV Boys</v>
      </c>
      <c r="L20" s="102">
        <f t="shared" si="0"/>
        <v>17</v>
      </c>
      <c r="M20" s="74"/>
      <c r="N20" s="74">
        <v>46</v>
      </c>
      <c r="O20" s="74">
        <v>2</v>
      </c>
    </row>
    <row r="21" spans="1:15" ht="14.25" customHeight="1" x14ac:dyDescent="0.25">
      <c r="A21" s="99"/>
      <c r="B21" s="100"/>
      <c r="C21" s="100"/>
      <c r="D21" s="101"/>
      <c r="E21" s="101"/>
      <c r="F21" s="101">
        <v>1098</v>
      </c>
      <c r="G21" s="74" t="str">
        <f>+VLOOKUP(F21,Participants!$A$1:$F$798,2,FALSE)</f>
        <v>Thad Pawlowicz</v>
      </c>
      <c r="H21" s="74" t="str">
        <f>+VLOOKUP(F21,Participants!$A$1:$F$798,4,FALSE)</f>
        <v>KIL</v>
      </c>
      <c r="I21" s="74" t="str">
        <f>+VLOOKUP(F21,Participants!$A$1:$F$798,5,FALSE)</f>
        <v>Male</v>
      </c>
      <c r="J21" s="74">
        <f>+VLOOKUP(F21,Participants!$A$1:$F$798,3,FALSE)</f>
        <v>5</v>
      </c>
      <c r="K21" s="13" t="str">
        <f>+VLOOKUP(F21,Participants!$A$1:$G$798,7,FALSE)</f>
        <v>JV Boys</v>
      </c>
      <c r="L21" s="102">
        <f t="shared" si="0"/>
        <v>18</v>
      </c>
      <c r="M21" s="74"/>
      <c r="N21" s="74">
        <v>46</v>
      </c>
      <c r="O21" s="74">
        <v>2</v>
      </c>
    </row>
    <row r="22" spans="1:15" ht="14.25" customHeight="1" x14ac:dyDescent="0.25">
      <c r="A22" s="99"/>
      <c r="B22" s="100"/>
      <c r="C22" s="100"/>
      <c r="D22" s="101"/>
      <c r="E22" s="101"/>
      <c r="F22" s="101">
        <v>1241</v>
      </c>
      <c r="G22" s="74" t="str">
        <f>+VLOOKUP(F22,Participants!$A$1:$F$798,2,FALSE)</f>
        <v>Giovanni Bianco</v>
      </c>
      <c r="H22" s="74" t="str">
        <f>+VLOOKUP(F22,Participants!$A$1:$F$798,4,FALSE)</f>
        <v>SSPP</v>
      </c>
      <c r="I22" s="74" t="str">
        <f>+VLOOKUP(F22,Participants!$A$1:$F$798,5,FALSE)</f>
        <v>Male</v>
      </c>
      <c r="J22" s="74">
        <f>+VLOOKUP(F22,Participants!$A$1:$F$798,3,FALSE)</f>
        <v>5</v>
      </c>
      <c r="K22" s="13" t="str">
        <f>+VLOOKUP(F22,Participants!$A$1:$G$798,7,FALSE)</f>
        <v>JV Boys</v>
      </c>
      <c r="L22" s="102">
        <f t="shared" si="0"/>
        <v>19</v>
      </c>
      <c r="M22" s="74"/>
      <c r="N22" s="74">
        <v>43</v>
      </c>
      <c r="O22" s="74">
        <v>1</v>
      </c>
    </row>
    <row r="23" spans="1:15" ht="14.25" customHeight="1" x14ac:dyDescent="0.25">
      <c r="A23" s="99"/>
      <c r="B23" s="100"/>
      <c r="C23" s="100"/>
      <c r="D23" s="101"/>
      <c r="E23" s="101"/>
      <c r="F23" s="101">
        <v>715</v>
      </c>
      <c r="G23" s="74" t="str">
        <f>+VLOOKUP(F23,Participants!$A$1:$F$798,2,FALSE)</f>
        <v>Wilder Sargent</v>
      </c>
      <c r="H23" s="74" t="str">
        <f>+VLOOKUP(F23,Participants!$A$1:$F$798,4,FALSE)</f>
        <v>GAA</v>
      </c>
      <c r="I23" s="74" t="str">
        <f>+VLOOKUP(F23,Participants!$A$1:$F$798,5,FALSE)</f>
        <v>Male</v>
      </c>
      <c r="J23" s="74">
        <f>+VLOOKUP(F23,Participants!$A$1:$F$798,3,FALSE)</f>
        <v>5</v>
      </c>
      <c r="K23" s="13" t="str">
        <f>+VLOOKUP(F23,Participants!$A$1:$G$798,7,FALSE)</f>
        <v>JV BOYS</v>
      </c>
      <c r="L23" s="102">
        <f t="shared" si="0"/>
        <v>20</v>
      </c>
      <c r="M23" s="74"/>
      <c r="N23" s="74">
        <v>41</v>
      </c>
      <c r="O23" s="74">
        <v>11</v>
      </c>
    </row>
    <row r="24" spans="1:15" ht="14.25" customHeight="1" x14ac:dyDescent="0.25">
      <c r="A24" s="99"/>
      <c r="B24" s="100"/>
      <c r="C24" s="100"/>
      <c r="D24" s="101"/>
      <c r="E24" s="101"/>
      <c r="F24" s="101">
        <v>1248</v>
      </c>
      <c r="G24" s="74" t="str">
        <f>+VLOOKUP(F24,Participants!$A$1:$F$798,2,FALSE)</f>
        <v>Jake Liller</v>
      </c>
      <c r="H24" s="74" t="str">
        <f>+VLOOKUP(F24,Participants!$A$1:$F$798,4,FALSE)</f>
        <v>SSPP</v>
      </c>
      <c r="I24" s="74" t="str">
        <f>+VLOOKUP(F24,Participants!$A$1:$F$798,5,FALSE)</f>
        <v>Male</v>
      </c>
      <c r="J24" s="74">
        <f>+VLOOKUP(F24,Participants!$A$1:$F$798,3,FALSE)</f>
        <v>6</v>
      </c>
      <c r="K24" s="13" t="str">
        <f>+VLOOKUP(F24,Participants!$A$1:$G$798,7,FALSE)</f>
        <v>JV Boys</v>
      </c>
      <c r="L24" s="102">
        <f t="shared" si="0"/>
        <v>21</v>
      </c>
      <c r="M24" s="74"/>
      <c r="N24" s="74">
        <v>41</v>
      </c>
      <c r="O24" s="74">
        <v>8</v>
      </c>
    </row>
    <row r="25" spans="1:15" ht="14.25" customHeight="1" x14ac:dyDescent="0.25">
      <c r="A25" s="99"/>
      <c r="B25" s="100"/>
      <c r="C25" s="100"/>
      <c r="D25" s="101"/>
      <c r="E25" s="101"/>
      <c r="F25" s="101">
        <v>217</v>
      </c>
      <c r="G25" s="74" t="str">
        <f>+VLOOKUP(F25,Participants!$A$1:$F$798,2,FALSE)</f>
        <v>Isaac Townsend</v>
      </c>
      <c r="H25" s="74" t="str">
        <f>+VLOOKUP(F25,Participants!$A$1:$F$798,4,FALSE)</f>
        <v>MQA</v>
      </c>
      <c r="I25" s="74" t="str">
        <f>+VLOOKUP(F25,Participants!$A$1:$F$798,5,FALSE)</f>
        <v>Male</v>
      </c>
      <c r="J25" s="74">
        <f>+VLOOKUP(F25,Participants!$A$1:$F$798,3,FALSE)</f>
        <v>5</v>
      </c>
      <c r="K25" s="13" t="str">
        <f>+VLOOKUP(F25,Participants!$A$1:$G$798,7,FALSE)</f>
        <v>JV Boys</v>
      </c>
      <c r="L25" s="102">
        <f t="shared" si="0"/>
        <v>22</v>
      </c>
      <c r="M25" s="74"/>
      <c r="N25" s="74">
        <v>40</v>
      </c>
      <c r="O25" s="74">
        <v>11</v>
      </c>
    </row>
    <row r="26" spans="1:15" ht="14.25" customHeight="1" x14ac:dyDescent="0.25">
      <c r="A26" s="99"/>
      <c r="B26" s="100"/>
      <c r="C26" s="100"/>
      <c r="D26" s="101"/>
      <c r="E26" s="101"/>
      <c r="F26" s="101">
        <v>1093</v>
      </c>
      <c r="G26" s="74" t="str">
        <f>+VLOOKUP(F26,Participants!$A$1:$F$798,2,FALSE)</f>
        <v>Blake DiLoreto</v>
      </c>
      <c r="H26" s="74" t="str">
        <f>+VLOOKUP(F26,Participants!$A$1:$F$798,4,FALSE)</f>
        <v>KIL</v>
      </c>
      <c r="I26" s="74" t="str">
        <f>+VLOOKUP(F26,Participants!$A$1:$F$798,5,FALSE)</f>
        <v>Male</v>
      </c>
      <c r="J26" s="74">
        <f>+VLOOKUP(F26,Participants!$A$1:$F$798,3,FALSE)</f>
        <v>5</v>
      </c>
      <c r="K26" s="13" t="str">
        <f>+VLOOKUP(F26,Participants!$A$1:$G$798,7,FALSE)</f>
        <v>JV Boys</v>
      </c>
      <c r="L26" s="102">
        <f t="shared" si="0"/>
        <v>23</v>
      </c>
      <c r="M26" s="74"/>
      <c r="N26" s="74">
        <v>40</v>
      </c>
      <c r="O26" s="74">
        <v>4</v>
      </c>
    </row>
    <row r="27" spans="1:15" ht="14.25" customHeight="1" x14ac:dyDescent="0.25">
      <c r="A27" s="99"/>
      <c r="B27" s="100"/>
      <c r="C27" s="100"/>
      <c r="D27" s="101"/>
      <c r="E27" s="101"/>
      <c r="F27" s="101">
        <v>1014</v>
      </c>
      <c r="G27" s="74" t="str">
        <f>+VLOOKUP(F27,Participants!$A$1:$F$798,2,FALSE)</f>
        <v>Jack Mahony</v>
      </c>
      <c r="H27" s="74" t="str">
        <f>+VLOOKUP(F27,Participants!$A$1:$F$798,4,FALSE)</f>
        <v>HCA</v>
      </c>
      <c r="I27" s="74" t="str">
        <f>+VLOOKUP(F27,Participants!$A$1:$F$798,5,FALSE)</f>
        <v>Male</v>
      </c>
      <c r="J27" s="74">
        <f>+VLOOKUP(F27,Participants!$A$1:$F$798,3,FALSE)</f>
        <v>5</v>
      </c>
      <c r="K27" s="13" t="str">
        <f>+VLOOKUP(F27,Participants!$A$1:$G$798,7,FALSE)</f>
        <v>JV Boys</v>
      </c>
      <c r="L27" s="102">
        <f t="shared" si="0"/>
        <v>24</v>
      </c>
      <c r="M27" s="74"/>
      <c r="N27" s="74">
        <v>38</v>
      </c>
      <c r="O27" s="74">
        <v>11</v>
      </c>
    </row>
    <row r="28" spans="1:15" ht="14.25" customHeight="1" x14ac:dyDescent="0.25">
      <c r="A28" s="99"/>
      <c r="B28" s="100"/>
      <c r="C28" s="100"/>
      <c r="D28" s="101"/>
      <c r="E28" s="101"/>
      <c r="F28" s="101">
        <v>1579</v>
      </c>
      <c r="G28" s="74" t="str">
        <f>+VLOOKUP(F28,Participants!$A$1:$F$798,2,FALSE)</f>
        <v>Matthew Yeager</v>
      </c>
      <c r="H28" s="74" t="str">
        <f>+VLOOKUP(F28,Participants!$A$1:$F$798,4,FALSE)</f>
        <v>BCS</v>
      </c>
      <c r="I28" s="74" t="str">
        <f>+VLOOKUP(F28,Participants!$A$1:$F$798,5,FALSE)</f>
        <v>Male</v>
      </c>
      <c r="J28" s="74">
        <f>+VLOOKUP(F28,Participants!$A$1:$F$798,3,FALSE)</f>
        <v>5</v>
      </c>
      <c r="K28" s="13" t="str">
        <f>+VLOOKUP(F28,Participants!$A$1:$G$798,7,FALSE)</f>
        <v>JV Boys</v>
      </c>
      <c r="L28" s="102">
        <f t="shared" si="0"/>
        <v>25</v>
      </c>
      <c r="M28" s="74"/>
      <c r="N28" s="74">
        <v>38</v>
      </c>
      <c r="O28" s="74">
        <v>5</v>
      </c>
    </row>
    <row r="29" spans="1:15" ht="14.25" customHeight="1" x14ac:dyDescent="0.25">
      <c r="A29" s="99"/>
      <c r="B29" s="100"/>
      <c r="C29" s="100"/>
      <c r="D29" s="101"/>
      <c r="E29" s="101"/>
      <c r="F29" s="74">
        <v>612</v>
      </c>
      <c r="G29" s="74" t="str">
        <f>+VLOOKUP(F29,Participants!$A$1:$F$798,2,FALSE)</f>
        <v>Jackson Hawes</v>
      </c>
      <c r="H29" s="74" t="str">
        <f>+VLOOKUP(F29,Participants!$A$1:$F$798,4,FALSE)</f>
        <v>BFS</v>
      </c>
      <c r="I29" s="74" t="str">
        <f>+VLOOKUP(F29,Participants!$A$1:$F$798,5,FALSE)</f>
        <v>Male</v>
      </c>
      <c r="J29" s="74">
        <f>+VLOOKUP(F29,Participants!$A$1:$F$798,3,FALSE)</f>
        <v>5</v>
      </c>
      <c r="K29" s="13" t="str">
        <f>+VLOOKUP(F29,Participants!$A$1:$G$798,7,FALSE)</f>
        <v>JV BOYS</v>
      </c>
      <c r="L29" s="102">
        <f t="shared" si="0"/>
        <v>26</v>
      </c>
      <c r="M29" s="74"/>
      <c r="N29" s="74">
        <v>37</v>
      </c>
      <c r="O29" s="74">
        <v>8</v>
      </c>
    </row>
    <row r="30" spans="1:15" ht="14.25" customHeight="1" x14ac:dyDescent="0.25">
      <c r="A30" s="99"/>
      <c r="B30" s="100"/>
      <c r="C30" s="100"/>
      <c r="D30" s="101"/>
      <c r="E30" s="101"/>
      <c r="F30" s="101">
        <v>623</v>
      </c>
      <c r="G30" s="74" t="str">
        <f>+VLOOKUP(F30,Participants!$A$1:$F$798,2,FALSE)</f>
        <v>Parker Skrastins</v>
      </c>
      <c r="H30" s="74" t="str">
        <f>+VLOOKUP(F30,Participants!$A$1:$F$798,4,FALSE)</f>
        <v>BFS</v>
      </c>
      <c r="I30" s="74" t="str">
        <f>+VLOOKUP(F30,Participants!$A$1:$F$798,5,FALSE)</f>
        <v>Male</v>
      </c>
      <c r="J30" s="74">
        <f>+VLOOKUP(F30,Participants!$A$1:$F$798,3,FALSE)</f>
        <v>6</v>
      </c>
      <c r="K30" s="13" t="str">
        <f>+VLOOKUP(F30,Participants!$A$1:$G$798,7,FALSE)</f>
        <v>JV BOYS</v>
      </c>
      <c r="L30" s="102">
        <f t="shared" si="0"/>
        <v>27</v>
      </c>
      <c r="M30" s="74"/>
      <c r="N30" s="74">
        <v>35</v>
      </c>
      <c r="O30" s="74">
        <v>1</v>
      </c>
    </row>
    <row r="31" spans="1:15" ht="14.25" customHeight="1" x14ac:dyDescent="0.25">
      <c r="A31" s="99"/>
      <c r="B31" s="100"/>
      <c r="C31" s="100"/>
      <c r="D31" s="101"/>
      <c r="E31" s="101"/>
      <c r="F31" s="101">
        <v>1301</v>
      </c>
      <c r="G31" s="74" t="str">
        <f>+VLOOKUP(F31,Participants!$A$1:$F$798,2,FALSE)</f>
        <v>Lincoln McAllister</v>
      </c>
      <c r="H31" s="74" t="str">
        <f>+VLOOKUP(F31,Participants!$A$1:$F$798,4,FALSE)</f>
        <v>CDT</v>
      </c>
      <c r="I31" s="74" t="str">
        <f>+VLOOKUP(F31,Participants!$A$1:$F$798,5,FALSE)</f>
        <v>Male</v>
      </c>
      <c r="J31" s="74">
        <f>+VLOOKUP(F31,Participants!$A$1:$F$798,3,FALSE)</f>
        <v>5</v>
      </c>
      <c r="K31" s="13" t="str">
        <f>+VLOOKUP(F31,Participants!$A$1:$G$798,7,FALSE)</f>
        <v>JV Boys</v>
      </c>
      <c r="L31" s="102">
        <f t="shared" si="0"/>
        <v>28</v>
      </c>
      <c r="M31" s="74"/>
      <c r="N31" s="74">
        <v>34</v>
      </c>
      <c r="O31" s="74">
        <v>7</v>
      </c>
    </row>
    <row r="32" spans="1:15" ht="14.25" customHeight="1" x14ac:dyDescent="0.25">
      <c r="A32" s="99"/>
      <c r="B32" s="100"/>
      <c r="C32" s="100"/>
      <c r="D32" s="101"/>
      <c r="E32" s="101"/>
      <c r="F32" s="101">
        <v>1017</v>
      </c>
      <c r="G32" s="74" t="str">
        <f>+VLOOKUP(F32,Participants!$A$1:$F$798,2,FALSE)</f>
        <v>Eamon Duffy</v>
      </c>
      <c r="H32" s="74" t="str">
        <f>+VLOOKUP(F32,Participants!$A$1:$F$798,4,FALSE)</f>
        <v>HCA</v>
      </c>
      <c r="I32" s="74" t="str">
        <f>+VLOOKUP(F32,Participants!$A$1:$F$798,5,FALSE)</f>
        <v>Male</v>
      </c>
      <c r="J32" s="74">
        <f>+VLOOKUP(F32,Participants!$A$1:$F$798,3,FALSE)</f>
        <v>6</v>
      </c>
      <c r="K32" s="13" t="str">
        <f>+VLOOKUP(F32,Participants!$A$1:$G$798,7,FALSE)</f>
        <v>JV Boys</v>
      </c>
      <c r="L32" s="102">
        <f t="shared" si="0"/>
        <v>29</v>
      </c>
      <c r="M32" s="74"/>
      <c r="N32" s="74">
        <v>33</v>
      </c>
      <c r="O32" s="74">
        <v>5</v>
      </c>
    </row>
    <row r="33" spans="1:15" ht="14.25" customHeight="1" x14ac:dyDescent="0.25">
      <c r="A33" s="99"/>
      <c r="B33" s="100"/>
      <c r="C33" s="100"/>
      <c r="D33" s="101"/>
      <c r="E33" s="101"/>
      <c r="F33" s="101">
        <v>615</v>
      </c>
      <c r="G33" s="74" t="str">
        <f>+VLOOKUP(F33,Participants!$A$1:$F$798,2,FALSE)</f>
        <v>Liam Patterson</v>
      </c>
      <c r="H33" s="74" t="str">
        <f>+VLOOKUP(F33,Participants!$A$1:$F$798,4,FALSE)</f>
        <v>BFS</v>
      </c>
      <c r="I33" s="74" t="str">
        <f>+VLOOKUP(F33,Participants!$A$1:$F$798,5,FALSE)</f>
        <v>Male</v>
      </c>
      <c r="J33" s="74">
        <f>+VLOOKUP(F33,Participants!$A$1:$F$798,3,FALSE)</f>
        <v>5</v>
      </c>
      <c r="K33" s="13" t="str">
        <f>+VLOOKUP(F33,Participants!$A$1:$G$798,7,FALSE)</f>
        <v>JV BOYS</v>
      </c>
      <c r="L33" s="102">
        <f t="shared" si="0"/>
        <v>30</v>
      </c>
      <c r="M33" s="74"/>
      <c r="N33" s="74">
        <v>31</v>
      </c>
      <c r="O33" s="74">
        <v>4</v>
      </c>
    </row>
    <row r="34" spans="1:15" ht="14.25" customHeight="1" x14ac:dyDescent="0.25">
      <c r="A34" s="99"/>
      <c r="B34" s="100"/>
      <c r="C34" s="100"/>
      <c r="D34" s="101"/>
      <c r="E34" s="101"/>
      <c r="F34" s="101">
        <v>1102</v>
      </c>
      <c r="G34" s="74" t="str">
        <f>+VLOOKUP(F34,Participants!$A$1:$F$798,2,FALSE)</f>
        <v>Robbie Singer</v>
      </c>
      <c r="H34" s="74" t="str">
        <f>+VLOOKUP(F34,Participants!$A$1:$F$798,4,FALSE)</f>
        <v>KIL</v>
      </c>
      <c r="I34" s="74" t="str">
        <f>+VLOOKUP(F34,Participants!$A$1:$F$798,5,FALSE)</f>
        <v>Male</v>
      </c>
      <c r="J34" s="74">
        <f>+VLOOKUP(F34,Participants!$A$1:$F$798,3,FALSE)</f>
        <v>5</v>
      </c>
      <c r="K34" s="13" t="str">
        <f>+VLOOKUP(F34,Participants!$A$1:$G$798,7,FALSE)</f>
        <v>JV Boys</v>
      </c>
      <c r="L34" s="102">
        <f t="shared" si="0"/>
        <v>31</v>
      </c>
      <c r="M34" s="74"/>
      <c r="N34" s="74">
        <v>30</v>
      </c>
      <c r="O34" s="74">
        <v>7</v>
      </c>
    </row>
    <row r="35" spans="1:15" ht="14.25" customHeight="1" x14ac:dyDescent="0.25">
      <c r="A35" s="99"/>
      <c r="B35" s="100"/>
      <c r="C35" s="100"/>
      <c r="D35" s="101"/>
      <c r="E35" s="101"/>
      <c r="F35" s="101">
        <v>1092</v>
      </c>
      <c r="G35" s="74" t="str">
        <f>+VLOOKUP(F35,Participants!$A$1:$F$798,2,FALSE)</f>
        <v>Fionn Degnan</v>
      </c>
      <c r="H35" s="74" t="str">
        <f>+VLOOKUP(F35,Participants!$A$1:$F$798,4,FALSE)</f>
        <v>KIL</v>
      </c>
      <c r="I35" s="74" t="str">
        <f>+VLOOKUP(F35,Participants!$A$1:$F$798,5,FALSE)</f>
        <v>Male</v>
      </c>
      <c r="J35" s="74">
        <f>+VLOOKUP(F35,Participants!$A$1:$F$798,3,FALSE)</f>
        <v>5</v>
      </c>
      <c r="K35" s="13" t="str">
        <f>+VLOOKUP(F35,Participants!$A$1:$G$798,7,FALSE)</f>
        <v>JV Boys</v>
      </c>
      <c r="L35" s="102">
        <f t="shared" si="0"/>
        <v>32</v>
      </c>
      <c r="M35" s="74"/>
      <c r="N35" s="74">
        <v>30</v>
      </c>
      <c r="O35" s="74">
        <v>4</v>
      </c>
    </row>
    <row r="36" spans="1:15" ht="14.25" customHeight="1" x14ac:dyDescent="0.25">
      <c r="A36" s="99"/>
      <c r="B36" s="100"/>
      <c r="C36" s="100"/>
      <c r="D36" s="101"/>
      <c r="E36" s="101"/>
      <c r="F36" s="101">
        <v>617</v>
      </c>
      <c r="G36" s="74" t="str">
        <f>+VLOOKUP(F36,Participants!$A$1:$F$798,2,FALSE)</f>
        <v>Liam Straub</v>
      </c>
      <c r="H36" s="74" t="str">
        <f>+VLOOKUP(F36,Participants!$A$1:$F$798,4,FALSE)</f>
        <v>BFS</v>
      </c>
      <c r="I36" s="74" t="str">
        <f>+VLOOKUP(F36,Participants!$A$1:$F$798,5,FALSE)</f>
        <v>Male</v>
      </c>
      <c r="J36" s="74">
        <f>+VLOOKUP(F36,Participants!$A$1:$F$798,3,FALSE)</f>
        <v>5</v>
      </c>
      <c r="K36" s="13" t="str">
        <f>+VLOOKUP(F36,Participants!$A$1:$G$798,7,FALSE)</f>
        <v>JV BOYS</v>
      </c>
      <c r="L36" s="102">
        <f t="shared" si="0"/>
        <v>33</v>
      </c>
      <c r="M36" s="74"/>
      <c r="N36" s="74">
        <v>27</v>
      </c>
      <c r="O36" s="74">
        <v>10</v>
      </c>
    </row>
    <row r="37" spans="1:15" ht="14.25" customHeight="1" x14ac:dyDescent="0.25">
      <c r="A37" s="99"/>
      <c r="B37" s="100"/>
      <c r="C37" s="100"/>
      <c r="D37" s="101"/>
      <c r="E37" s="101"/>
      <c r="F37" s="74">
        <v>167</v>
      </c>
      <c r="G37" s="74" t="str">
        <f>+VLOOKUP(F37,Participants!$A$1:$F$798,2,FALSE)</f>
        <v>Raymond Kelly</v>
      </c>
      <c r="H37" s="74" t="str">
        <f>+VLOOKUP(F37,Participants!$A$1:$F$798,4,FALSE)</f>
        <v>NCA</v>
      </c>
      <c r="I37" s="74" t="str">
        <f>+VLOOKUP(F37,Participants!$A$1:$F$798,5,FALSE)</f>
        <v>Male</v>
      </c>
      <c r="J37" s="74">
        <f>+VLOOKUP(F37,Participants!$A$1:$F$798,3,FALSE)</f>
        <v>6</v>
      </c>
      <c r="K37" s="13" t="str">
        <f>+VLOOKUP(F37,Participants!$A$1:$G$798,7,FALSE)</f>
        <v>JV Boys</v>
      </c>
      <c r="L37" s="102">
        <f t="shared" si="0"/>
        <v>34</v>
      </c>
      <c r="M37" s="74"/>
      <c r="N37" s="74">
        <v>24</v>
      </c>
      <c r="O37" s="74">
        <v>2</v>
      </c>
    </row>
    <row r="38" spans="1:15" ht="14.25" customHeight="1" x14ac:dyDescent="0.25">
      <c r="A38" s="99"/>
      <c r="B38" s="100"/>
      <c r="C38" s="100"/>
      <c r="D38" s="101"/>
      <c r="E38" s="101"/>
      <c r="F38" s="101">
        <v>1355</v>
      </c>
      <c r="G38" s="74" t="str">
        <f>+VLOOKUP(F38,Participants!$A$1:$F$798,2,FALSE)</f>
        <v>Thomas Lee</v>
      </c>
      <c r="H38" s="74" t="str">
        <f>+VLOOKUP(F38,Participants!$A$1:$F$798,4,FALSE)</f>
        <v>AAC</v>
      </c>
      <c r="I38" s="74" t="str">
        <f>+VLOOKUP(F38,Participants!$A$1:$F$798,5,FALSE)</f>
        <v>Male</v>
      </c>
      <c r="J38" s="74">
        <f>+VLOOKUP(F38,Participants!$A$1:$F$798,3,FALSE)</f>
        <v>5</v>
      </c>
      <c r="K38" s="13" t="str">
        <f>+VLOOKUP(F38,Participants!$A$1:$G$798,7,FALSE)</f>
        <v>JV Boys</v>
      </c>
      <c r="L38" s="102">
        <f t="shared" si="0"/>
        <v>35</v>
      </c>
      <c r="M38" s="74"/>
      <c r="N38" s="74">
        <v>22</v>
      </c>
      <c r="O38" s="74">
        <v>3</v>
      </c>
    </row>
    <row r="39" spans="1:15" ht="14.25" customHeight="1" x14ac:dyDescent="0.25">
      <c r="A39" s="99"/>
      <c r="B39" s="100"/>
      <c r="C39" s="100"/>
      <c r="D39" s="101"/>
      <c r="E39" s="101"/>
      <c r="F39" s="101"/>
      <c r="G39" s="74"/>
      <c r="H39" s="74"/>
      <c r="I39" s="74"/>
      <c r="J39" s="74"/>
      <c r="K39" s="13"/>
      <c r="L39" s="102"/>
      <c r="M39" s="74"/>
      <c r="N39" s="74"/>
      <c r="O39" s="74"/>
    </row>
    <row r="40" spans="1:15" ht="14.25" customHeight="1" x14ac:dyDescent="0.25">
      <c r="A40" s="99"/>
      <c r="B40" s="100"/>
      <c r="C40" s="100"/>
      <c r="D40" s="101"/>
      <c r="E40" s="101"/>
      <c r="F40" s="101">
        <v>1273</v>
      </c>
      <c r="G40" s="74" t="str">
        <f>+VLOOKUP(F40,Participants!$A$1:$F$798,2,FALSE)</f>
        <v>Zienna Berarducci</v>
      </c>
      <c r="H40" s="74" t="str">
        <f>+VLOOKUP(F40,Participants!$A$1:$F$798,4,FALSE)</f>
        <v>SSPP</v>
      </c>
      <c r="I40" s="74" t="str">
        <f>+VLOOKUP(F40,Participants!$A$1:$F$798,5,FALSE)</f>
        <v>Female</v>
      </c>
      <c r="J40" s="74">
        <f>+VLOOKUP(F40,Participants!$A$1:$F$798,3,FALSE)</f>
        <v>5</v>
      </c>
      <c r="K40" s="13" t="str">
        <f>+VLOOKUP(F40,Participants!$A$1:$G$798,7,FALSE)</f>
        <v>JV Girls</v>
      </c>
      <c r="L40" s="102">
        <v>1</v>
      </c>
      <c r="M40" s="74">
        <v>10</v>
      </c>
      <c r="N40" s="74">
        <v>54</v>
      </c>
      <c r="O40" s="74">
        <v>2</v>
      </c>
    </row>
    <row r="41" spans="1:15" ht="14.25" customHeight="1" x14ac:dyDescent="0.25">
      <c r="A41" s="99"/>
      <c r="B41" s="100"/>
      <c r="C41" s="100"/>
      <c r="D41" s="101"/>
      <c r="E41" s="101"/>
      <c r="F41" s="101">
        <v>599</v>
      </c>
      <c r="G41" s="74" t="str">
        <f>+VLOOKUP(F41,Participants!$A$1:$F$798,2,FALSE)</f>
        <v>Ella Notte</v>
      </c>
      <c r="H41" s="74" t="str">
        <f>+VLOOKUP(F41,Participants!$A$1:$F$798,4,FALSE)</f>
        <v>BFS</v>
      </c>
      <c r="I41" s="74" t="str">
        <f>+VLOOKUP(F41,Participants!$A$1:$F$798,5,FALSE)</f>
        <v>Female</v>
      </c>
      <c r="J41" s="74">
        <f>+VLOOKUP(F41,Participants!$A$1:$F$798,3,FALSE)</f>
        <v>5</v>
      </c>
      <c r="K41" s="13" t="str">
        <f>+VLOOKUP(F41,Participants!$A$1:$G$798,7,FALSE)</f>
        <v>JV GIRLS</v>
      </c>
      <c r="L41" s="160">
        <f>L40+1</f>
        <v>2</v>
      </c>
      <c r="M41" s="74">
        <v>8</v>
      </c>
      <c r="N41" s="74">
        <v>51</v>
      </c>
      <c r="O41" s="74">
        <v>3</v>
      </c>
    </row>
    <row r="42" spans="1:15" ht="14.25" customHeight="1" x14ac:dyDescent="0.25">
      <c r="A42" s="99"/>
      <c r="B42" s="100"/>
      <c r="C42" s="100"/>
      <c r="D42" s="101"/>
      <c r="E42" s="101"/>
      <c r="F42" s="101">
        <v>1306</v>
      </c>
      <c r="G42" s="74" t="str">
        <f>+VLOOKUP(F42,Participants!$A$1:$F$798,2,FALSE)</f>
        <v>Emma Tavella</v>
      </c>
      <c r="H42" s="74" t="str">
        <f>+VLOOKUP(F42,Participants!$A$1:$F$798,4,FALSE)</f>
        <v>CDT</v>
      </c>
      <c r="I42" s="74" t="str">
        <f>+VLOOKUP(F42,Participants!$A$1:$F$798,5,FALSE)</f>
        <v>Female</v>
      </c>
      <c r="J42" s="74">
        <f>+VLOOKUP(F42,Participants!$A$1:$F$798,3,FALSE)</f>
        <v>6</v>
      </c>
      <c r="K42" s="13" t="str">
        <f>+VLOOKUP(F42,Participants!$A$1:$G$798,7,FALSE)</f>
        <v>JV Girls</v>
      </c>
      <c r="L42" s="160">
        <f t="shared" ref="L42:L62" si="1">L41+1</f>
        <v>3</v>
      </c>
      <c r="M42" s="74">
        <v>6</v>
      </c>
      <c r="N42" s="74">
        <v>49</v>
      </c>
      <c r="O42" s="74">
        <v>2</v>
      </c>
    </row>
    <row r="43" spans="1:15" ht="14.25" customHeight="1" x14ac:dyDescent="0.25">
      <c r="A43" s="99"/>
      <c r="B43" s="100"/>
      <c r="C43" s="100"/>
      <c r="D43" s="101"/>
      <c r="E43" s="101"/>
      <c r="F43" s="101">
        <v>1073</v>
      </c>
      <c r="G43" s="74" t="str">
        <f>+VLOOKUP(F43,Participants!$A$1:$F$798,2,FALSE)</f>
        <v>Brigid Baker</v>
      </c>
      <c r="H43" s="74" t="str">
        <f>+VLOOKUP(F43,Participants!$A$1:$F$798,4,FALSE)</f>
        <v>KIL</v>
      </c>
      <c r="I43" s="74" t="str">
        <f>+VLOOKUP(F43,Participants!$A$1:$F$798,5,FALSE)</f>
        <v>Female</v>
      </c>
      <c r="J43" s="74">
        <f>+VLOOKUP(F43,Participants!$A$1:$F$798,3,FALSE)</f>
        <v>5</v>
      </c>
      <c r="K43" s="13" t="str">
        <f>+VLOOKUP(F43,Participants!$A$1:$G$798,7,FALSE)</f>
        <v>JV Girls</v>
      </c>
      <c r="L43" s="160">
        <f t="shared" si="1"/>
        <v>4</v>
      </c>
      <c r="M43" s="74">
        <v>5</v>
      </c>
      <c r="N43" s="74">
        <v>45</v>
      </c>
      <c r="O43" s="74">
        <v>6</v>
      </c>
    </row>
    <row r="44" spans="1:15" ht="14.25" customHeight="1" x14ac:dyDescent="0.25">
      <c r="A44" s="99"/>
      <c r="B44" s="100"/>
      <c r="C44" s="100"/>
      <c r="D44" s="101"/>
      <c r="E44" s="101"/>
      <c r="F44" s="101">
        <v>1299</v>
      </c>
      <c r="G44" s="74" t="str">
        <f>+VLOOKUP(F44,Participants!$A$1:$F$798,2,FALSE)</f>
        <v>Emma Zampogna</v>
      </c>
      <c r="H44" s="74" t="str">
        <f>+VLOOKUP(F44,Participants!$A$1:$F$798,4,FALSE)</f>
        <v>CDT</v>
      </c>
      <c r="I44" s="74" t="str">
        <f>+VLOOKUP(F44,Participants!$A$1:$F$798,5,FALSE)</f>
        <v>Female</v>
      </c>
      <c r="J44" s="74">
        <f>+VLOOKUP(F44,Participants!$A$1:$F$798,3,FALSE)</f>
        <v>5</v>
      </c>
      <c r="K44" s="13" t="str">
        <f>+VLOOKUP(F44,Participants!$A$1:$G$798,7,FALSE)</f>
        <v>JV Girls</v>
      </c>
      <c r="L44" s="160">
        <f t="shared" si="1"/>
        <v>5</v>
      </c>
      <c r="M44" s="74">
        <v>4</v>
      </c>
      <c r="N44" s="74">
        <v>43</v>
      </c>
      <c r="O44" s="74">
        <v>9</v>
      </c>
    </row>
    <row r="45" spans="1:15" ht="14.25" customHeight="1" x14ac:dyDescent="0.25">
      <c r="A45" s="99"/>
      <c r="B45" s="100"/>
      <c r="C45" s="100"/>
      <c r="D45" s="101"/>
      <c r="E45" s="101"/>
      <c r="F45" s="101">
        <v>602</v>
      </c>
      <c r="G45" s="74" t="str">
        <f>+VLOOKUP(F45,Participants!$A$1:$F$798,2,FALSE)</f>
        <v>Avery Arendosh</v>
      </c>
      <c r="H45" s="74" t="str">
        <f>+VLOOKUP(F45,Participants!$A$1:$F$798,4,FALSE)</f>
        <v>BFS</v>
      </c>
      <c r="I45" s="74" t="str">
        <f>+VLOOKUP(F45,Participants!$A$1:$F$798,5,FALSE)</f>
        <v>Female</v>
      </c>
      <c r="J45" s="74">
        <f>+VLOOKUP(F45,Participants!$A$1:$F$798,3,FALSE)</f>
        <v>6</v>
      </c>
      <c r="K45" s="13" t="str">
        <f>+VLOOKUP(F45,Participants!$A$1:$G$798,7,FALSE)</f>
        <v>JV GIRLS</v>
      </c>
      <c r="L45" s="160">
        <f t="shared" si="1"/>
        <v>6</v>
      </c>
      <c r="M45" s="74">
        <v>3</v>
      </c>
      <c r="N45" s="74">
        <v>39</v>
      </c>
      <c r="O45" s="74">
        <v>0</v>
      </c>
    </row>
    <row r="46" spans="1:15" ht="14.25" customHeight="1" x14ac:dyDescent="0.25">
      <c r="A46" s="99"/>
      <c r="B46" s="100"/>
      <c r="C46" s="100"/>
      <c r="D46" s="101"/>
      <c r="E46" s="101"/>
      <c r="F46" s="101">
        <v>1011</v>
      </c>
      <c r="G46" s="74" t="str">
        <f>+VLOOKUP(F46,Participants!$A$1:$F$798,2,FALSE)</f>
        <v>Madeline Worgul</v>
      </c>
      <c r="H46" s="74" t="str">
        <f>+VLOOKUP(F46,Participants!$A$1:$F$798,4,FALSE)</f>
        <v>HCA</v>
      </c>
      <c r="I46" s="74" t="str">
        <f>+VLOOKUP(F46,Participants!$A$1:$F$798,5,FALSE)</f>
        <v>Female</v>
      </c>
      <c r="J46" s="74">
        <f>+VLOOKUP(F46,Participants!$A$1:$F$798,3,FALSE)</f>
        <v>6</v>
      </c>
      <c r="K46" s="13" t="str">
        <f>+VLOOKUP(F46,Participants!$A$1:$G$798,7,FALSE)</f>
        <v>JV Girls</v>
      </c>
      <c r="L46" s="160">
        <f t="shared" si="1"/>
        <v>7</v>
      </c>
      <c r="M46" s="74">
        <v>2</v>
      </c>
      <c r="N46" s="74">
        <v>36</v>
      </c>
      <c r="O46" s="74">
        <v>10</v>
      </c>
    </row>
    <row r="47" spans="1:15" ht="14.25" customHeight="1" x14ac:dyDescent="0.25">
      <c r="A47" s="99"/>
      <c r="B47" s="100"/>
      <c r="C47" s="100"/>
      <c r="D47" s="101"/>
      <c r="E47" s="101"/>
      <c r="F47" s="101">
        <v>1302</v>
      </c>
      <c r="G47" s="74" t="str">
        <f>+VLOOKUP(F47,Participants!$A$1:$F$798,2,FALSE)</f>
        <v>Amelia LoPresti</v>
      </c>
      <c r="H47" s="74" t="str">
        <f>+VLOOKUP(F47,Participants!$A$1:$F$798,4,FALSE)</f>
        <v>CDT</v>
      </c>
      <c r="I47" s="74" t="str">
        <f>+VLOOKUP(F47,Participants!$A$1:$F$798,5,FALSE)</f>
        <v>Female</v>
      </c>
      <c r="J47" s="74">
        <f>+VLOOKUP(F47,Participants!$A$1:$F$798,3,FALSE)</f>
        <v>6</v>
      </c>
      <c r="K47" s="13" t="str">
        <f>+VLOOKUP(F47,Participants!$A$1:$G$798,7,FALSE)</f>
        <v>JV Girls</v>
      </c>
      <c r="L47" s="160">
        <f t="shared" si="1"/>
        <v>8</v>
      </c>
      <c r="M47" s="74">
        <v>1</v>
      </c>
      <c r="N47" s="74">
        <v>34</v>
      </c>
      <c r="O47" s="74">
        <v>6</v>
      </c>
    </row>
    <row r="48" spans="1:15" ht="14.25" customHeight="1" x14ac:dyDescent="0.25">
      <c r="A48" s="99"/>
      <c r="B48" s="100"/>
      <c r="C48" s="100"/>
      <c r="D48" s="101"/>
      <c r="E48" s="101"/>
      <c r="F48" s="74">
        <v>756</v>
      </c>
      <c r="G48" s="74" t="str">
        <f>+VLOOKUP(F48,Participants!$A$1:$F$798,2,FALSE)</f>
        <v>Julia Fuchs</v>
      </c>
      <c r="H48" s="74" t="str">
        <f>+VLOOKUP(F48,Participants!$A$1:$F$798,4,FALSE)</f>
        <v>GAA</v>
      </c>
      <c r="I48" s="74" t="str">
        <f>+VLOOKUP(F48,Participants!$A$1:$F$798,5,FALSE)</f>
        <v>Female</v>
      </c>
      <c r="J48" s="74">
        <f>+VLOOKUP(F48,Participants!$A$1:$F$798,3,FALSE)</f>
        <v>5</v>
      </c>
      <c r="K48" s="13" t="str">
        <f>+VLOOKUP(F48,Participants!$A$1:$G$798,7,FALSE)</f>
        <v>JV GIRLS</v>
      </c>
      <c r="L48" s="160">
        <f t="shared" si="1"/>
        <v>9</v>
      </c>
      <c r="M48" s="74"/>
      <c r="N48" s="74">
        <v>34</v>
      </c>
      <c r="O48" s="74">
        <v>2</v>
      </c>
    </row>
    <row r="49" spans="1:15" ht="14.25" customHeight="1" x14ac:dyDescent="0.25">
      <c r="A49" s="99"/>
      <c r="B49" s="100"/>
      <c r="C49" s="100"/>
      <c r="D49" s="101"/>
      <c r="E49" s="101"/>
      <c r="F49" s="101">
        <v>1009</v>
      </c>
      <c r="G49" s="74" t="str">
        <f>+VLOOKUP(F49,Participants!$A$1:$F$798,2,FALSE)</f>
        <v>Brigid Joyce</v>
      </c>
      <c r="H49" s="74" t="str">
        <f>+VLOOKUP(F49,Participants!$A$1:$F$798,4,FALSE)</f>
        <v>HCA</v>
      </c>
      <c r="I49" s="74" t="str">
        <f>+VLOOKUP(F49,Participants!$A$1:$F$798,5,FALSE)</f>
        <v>Female</v>
      </c>
      <c r="J49" s="74">
        <f>+VLOOKUP(F49,Participants!$A$1:$F$798,3,FALSE)</f>
        <v>6</v>
      </c>
      <c r="K49" s="13" t="str">
        <f>+VLOOKUP(F49,Participants!$A$1:$G$798,7,FALSE)</f>
        <v>JV Girls</v>
      </c>
      <c r="L49" s="160">
        <f t="shared" si="1"/>
        <v>10</v>
      </c>
      <c r="M49" s="74"/>
      <c r="N49" s="74">
        <v>34</v>
      </c>
      <c r="O49" s="74">
        <v>2</v>
      </c>
    </row>
    <row r="50" spans="1:15" ht="14.25" customHeight="1" x14ac:dyDescent="0.25">
      <c r="A50" s="99"/>
      <c r="B50" s="100"/>
      <c r="C50" s="100"/>
      <c r="D50" s="101"/>
      <c r="E50" s="101"/>
      <c r="F50" s="101">
        <v>165</v>
      </c>
      <c r="G50" s="74" t="str">
        <f>+VLOOKUP(F50,Participants!$A$1:$F$798,2,FALSE)</f>
        <v>Maggie Pyle</v>
      </c>
      <c r="H50" s="74" t="str">
        <f>+VLOOKUP(F50,Participants!$A$1:$F$798,4,FALSE)</f>
        <v>NCA</v>
      </c>
      <c r="I50" s="74" t="str">
        <f>+VLOOKUP(F50,Participants!$A$1:$F$798,5,FALSE)</f>
        <v>Female</v>
      </c>
      <c r="J50" s="74">
        <f>+VLOOKUP(F50,Participants!$A$1:$F$798,3,FALSE)</f>
        <v>5</v>
      </c>
      <c r="K50" s="13" t="str">
        <f>+VLOOKUP(F50,Participants!$A$1:$G$798,7,FALSE)</f>
        <v>JV Girls</v>
      </c>
      <c r="L50" s="160">
        <f t="shared" si="1"/>
        <v>11</v>
      </c>
      <c r="M50" s="74"/>
      <c r="N50" s="74">
        <v>33</v>
      </c>
      <c r="O50" s="74">
        <v>9</v>
      </c>
    </row>
    <row r="51" spans="1:15" ht="14.25" customHeight="1" x14ac:dyDescent="0.25">
      <c r="A51" s="99"/>
      <c r="B51" s="100"/>
      <c r="C51" s="100"/>
      <c r="D51" s="101"/>
      <c r="E51" s="101"/>
      <c r="F51" s="101">
        <v>808</v>
      </c>
      <c r="G51" s="74" t="str">
        <f>+VLOOKUP(F51,Participants!$A$1:$F$798,2,FALSE)</f>
        <v>Whitney Luka</v>
      </c>
      <c r="H51" s="74" t="str">
        <f>+VLOOKUP(F51,Participants!$A$1:$F$798,4,FALSE)</f>
        <v>BTA</v>
      </c>
      <c r="I51" s="74" t="str">
        <f>+VLOOKUP(F51,Participants!$A$1:$F$798,5,FALSE)</f>
        <v>Female</v>
      </c>
      <c r="J51" s="74">
        <f>+VLOOKUP(F51,Participants!$A$1:$F$798,3,FALSE)</f>
        <v>5</v>
      </c>
      <c r="K51" s="13" t="str">
        <f>+VLOOKUP(F51,Participants!$A$1:$G$798,7,FALSE)</f>
        <v>JV Girls</v>
      </c>
      <c r="L51" s="160">
        <f t="shared" si="1"/>
        <v>12</v>
      </c>
      <c r="M51" s="74"/>
      <c r="N51" s="74">
        <v>33</v>
      </c>
      <c r="O51" s="74">
        <v>3</v>
      </c>
    </row>
    <row r="52" spans="1:15" ht="14.25" customHeight="1" x14ac:dyDescent="0.25">
      <c r="A52" s="99"/>
      <c r="B52" s="100"/>
      <c r="C52" s="100"/>
      <c r="D52" s="101"/>
      <c r="E52" s="101"/>
      <c r="F52" s="101">
        <v>601</v>
      </c>
      <c r="G52" s="74" t="str">
        <f>+VLOOKUP(F52,Participants!$A$1:$F$798,2,FALSE)</f>
        <v>Bridie Straub</v>
      </c>
      <c r="H52" s="74" t="str">
        <f>+VLOOKUP(F52,Participants!$A$1:$F$798,4,FALSE)</f>
        <v>BFS</v>
      </c>
      <c r="I52" s="74" t="str">
        <f>+VLOOKUP(F52,Participants!$A$1:$F$798,5,FALSE)</f>
        <v>Female</v>
      </c>
      <c r="J52" s="74">
        <f>+VLOOKUP(F52,Participants!$A$1:$F$798,3,FALSE)</f>
        <v>5</v>
      </c>
      <c r="K52" s="13" t="str">
        <f>+VLOOKUP(F52,Participants!$A$1:$G$798,7,FALSE)</f>
        <v>JV GIRLS</v>
      </c>
      <c r="L52" s="160">
        <f t="shared" si="1"/>
        <v>13</v>
      </c>
      <c r="M52" s="74"/>
      <c r="N52" s="74">
        <v>32</v>
      </c>
      <c r="O52" s="74">
        <v>9</v>
      </c>
    </row>
    <row r="53" spans="1:15" ht="14.25" customHeight="1" x14ac:dyDescent="0.25">
      <c r="A53" s="99"/>
      <c r="B53" s="100"/>
      <c r="C53" s="100"/>
      <c r="D53" s="101"/>
      <c r="E53" s="101"/>
      <c r="F53" s="101">
        <v>1303</v>
      </c>
      <c r="G53" s="74" t="str">
        <f>+VLOOKUP(F53,Participants!$A$1:$F$798,2,FALSE)</f>
        <v>Madison Abbett</v>
      </c>
      <c r="H53" s="74" t="str">
        <f>+VLOOKUP(F53,Participants!$A$1:$F$798,4,FALSE)</f>
        <v>CDT</v>
      </c>
      <c r="I53" s="74" t="str">
        <f>+VLOOKUP(F53,Participants!$A$1:$F$798,5,FALSE)</f>
        <v>Female</v>
      </c>
      <c r="J53" s="74">
        <f>+VLOOKUP(F53,Participants!$A$1:$F$798,3,FALSE)</f>
        <v>6</v>
      </c>
      <c r="K53" s="13" t="str">
        <f>+VLOOKUP(F53,Participants!$A$1:$G$798,7,FALSE)</f>
        <v>JV Girls</v>
      </c>
      <c r="L53" s="160">
        <f t="shared" si="1"/>
        <v>14</v>
      </c>
      <c r="M53" s="74"/>
      <c r="N53" s="74">
        <v>32</v>
      </c>
      <c r="O53" s="74">
        <v>1</v>
      </c>
    </row>
    <row r="54" spans="1:15" ht="14.25" customHeight="1" x14ac:dyDescent="0.25">
      <c r="A54" s="99"/>
      <c r="B54" s="100"/>
      <c r="C54" s="100"/>
      <c r="D54" s="101"/>
      <c r="E54" s="101"/>
      <c r="F54" s="101">
        <v>605</v>
      </c>
      <c r="G54" s="74" t="str">
        <f>+VLOOKUP(F54,Participants!$A$1:$F$798,2,FALSE)</f>
        <v>Daniella Julian</v>
      </c>
      <c r="H54" s="74" t="str">
        <f>+VLOOKUP(F54,Participants!$A$1:$F$798,4,FALSE)</f>
        <v>BFS</v>
      </c>
      <c r="I54" s="74" t="str">
        <f>+VLOOKUP(F54,Participants!$A$1:$F$798,5,FALSE)</f>
        <v>Female</v>
      </c>
      <c r="J54" s="74">
        <f>+VLOOKUP(F54,Participants!$A$1:$F$798,3,FALSE)</f>
        <v>6</v>
      </c>
      <c r="K54" s="13" t="str">
        <f>+VLOOKUP(F54,Participants!$A$1:$G$798,7,FALSE)</f>
        <v>JV GIRLS</v>
      </c>
      <c r="L54" s="160">
        <f t="shared" si="1"/>
        <v>15</v>
      </c>
      <c r="M54" s="74"/>
      <c r="N54" s="74">
        <v>30</v>
      </c>
      <c r="O54" s="74">
        <v>5</v>
      </c>
    </row>
    <row r="55" spans="1:15" ht="14.25" customHeight="1" x14ac:dyDescent="0.25">
      <c r="A55" s="99"/>
      <c r="B55" s="100"/>
      <c r="C55" s="100"/>
      <c r="D55" s="101"/>
      <c r="E55" s="101"/>
      <c r="F55" s="101">
        <v>1584</v>
      </c>
      <c r="G55" s="74" t="str">
        <f>+VLOOKUP(F55,Participants!$A$1:$F$798,2,FALSE)</f>
        <v>Madelyn Miklavic</v>
      </c>
      <c r="H55" s="74" t="str">
        <f>+VLOOKUP(F55,Participants!$A$1:$F$798,4,FALSE)</f>
        <v>BCS</v>
      </c>
      <c r="I55" s="74" t="str">
        <f>+VLOOKUP(F55,Participants!$A$1:$F$798,5,FALSE)</f>
        <v>Female</v>
      </c>
      <c r="J55" s="74">
        <f>+VLOOKUP(F55,Participants!$A$1:$F$798,3,FALSE)</f>
        <v>5</v>
      </c>
      <c r="K55" s="13" t="str">
        <f>+VLOOKUP(F55,Participants!$A$1:$G$798,7,FALSE)</f>
        <v>JV Girls</v>
      </c>
      <c r="L55" s="160">
        <f t="shared" si="1"/>
        <v>16</v>
      </c>
      <c r="M55" s="74"/>
      <c r="N55" s="74">
        <v>27</v>
      </c>
      <c r="O55" s="74">
        <v>10</v>
      </c>
    </row>
    <row r="56" spans="1:15" ht="14.25" customHeight="1" x14ac:dyDescent="0.25">
      <c r="A56" s="99"/>
      <c r="B56" s="100"/>
      <c r="C56" s="100"/>
      <c r="D56" s="101"/>
      <c r="E56" s="101"/>
      <c r="F56" s="101">
        <v>1305</v>
      </c>
      <c r="G56" s="74" t="str">
        <f>+VLOOKUP(F56,Participants!$A$1:$F$798,2,FALSE)</f>
        <v>Rainey Redd</v>
      </c>
      <c r="H56" s="74" t="str">
        <f>+VLOOKUP(F56,Participants!$A$1:$F$798,4,FALSE)</f>
        <v>CDT</v>
      </c>
      <c r="I56" s="74" t="str">
        <f>+VLOOKUP(F56,Participants!$A$1:$F$798,5,FALSE)</f>
        <v>Female</v>
      </c>
      <c r="J56" s="74">
        <f>+VLOOKUP(F56,Participants!$A$1:$F$798,3,FALSE)</f>
        <v>6</v>
      </c>
      <c r="K56" s="13" t="str">
        <f>+VLOOKUP(F56,Participants!$A$1:$G$798,7,FALSE)</f>
        <v>JV Girls</v>
      </c>
      <c r="L56" s="160">
        <f t="shared" si="1"/>
        <v>17</v>
      </c>
      <c r="M56" s="74"/>
      <c r="N56" s="74">
        <v>25</v>
      </c>
      <c r="O56" s="74">
        <v>10</v>
      </c>
    </row>
    <row r="57" spans="1:15" ht="14.25" customHeight="1" x14ac:dyDescent="0.25">
      <c r="A57" s="99"/>
      <c r="B57" s="100"/>
      <c r="C57" s="100"/>
      <c r="D57" s="101"/>
      <c r="E57" s="101"/>
      <c r="F57" s="101">
        <v>754</v>
      </c>
      <c r="G57" s="74" t="str">
        <f>+VLOOKUP(F57,Participants!$A$1:$F$798,2,FALSE)</f>
        <v>Sara Stickman</v>
      </c>
      <c r="H57" s="74" t="str">
        <f>+VLOOKUP(F57,Participants!$A$1:$F$798,4,FALSE)</f>
        <v>GAA</v>
      </c>
      <c r="I57" s="74" t="str">
        <f>+VLOOKUP(F57,Participants!$A$1:$F$798,5,FALSE)</f>
        <v>Female</v>
      </c>
      <c r="J57" s="74">
        <f>+VLOOKUP(F57,Participants!$A$1:$F$798,3,FALSE)</f>
        <v>5</v>
      </c>
      <c r="K57" s="13" t="str">
        <f>+VLOOKUP(F57,Participants!$A$1:$G$798,7,FALSE)</f>
        <v>JV GIRLS</v>
      </c>
      <c r="L57" s="160">
        <f t="shared" si="1"/>
        <v>18</v>
      </c>
      <c r="M57" s="74"/>
      <c r="N57" s="74">
        <v>25</v>
      </c>
      <c r="O57" s="74">
        <v>9</v>
      </c>
    </row>
    <row r="58" spans="1:15" ht="14.25" customHeight="1" x14ac:dyDescent="0.25">
      <c r="A58" s="99"/>
      <c r="B58" s="100"/>
      <c r="C58" s="100"/>
      <c r="D58" s="101"/>
      <c r="E58" s="101"/>
      <c r="F58" s="101">
        <v>1084</v>
      </c>
      <c r="G58" s="74" t="str">
        <f>+VLOOKUP(F58,Participants!$A$1:$F$798,2,FALSE)</f>
        <v>Rowan Mondi</v>
      </c>
      <c r="H58" s="74" t="str">
        <f>+VLOOKUP(F58,Participants!$A$1:$F$798,4,FALSE)</f>
        <v>KIL</v>
      </c>
      <c r="I58" s="74" t="str">
        <f>+VLOOKUP(F58,Participants!$A$1:$F$798,5,FALSE)</f>
        <v>Female</v>
      </c>
      <c r="J58" s="74">
        <f>+VLOOKUP(F58,Participants!$A$1:$F$798,3,FALSE)</f>
        <v>6</v>
      </c>
      <c r="K58" s="13" t="str">
        <f>+VLOOKUP(F58,Participants!$A$1:$G$798,7,FALSE)</f>
        <v>JV Girls</v>
      </c>
      <c r="L58" s="160">
        <f t="shared" si="1"/>
        <v>19</v>
      </c>
      <c r="M58" s="74"/>
      <c r="N58" s="74">
        <v>23</v>
      </c>
      <c r="O58" s="74">
        <v>11</v>
      </c>
    </row>
    <row r="59" spans="1:15" ht="14.25" customHeight="1" x14ac:dyDescent="0.25">
      <c r="A59" s="99"/>
      <c r="B59" s="100"/>
      <c r="C59" s="100"/>
      <c r="D59" s="101"/>
      <c r="E59" s="101"/>
      <c r="F59" s="101">
        <v>753</v>
      </c>
      <c r="G59" s="74" t="str">
        <f>+VLOOKUP(F59,Participants!$A$1:$F$798,2,FALSE)</f>
        <v>Haley Stickman</v>
      </c>
      <c r="H59" s="74" t="str">
        <f>+VLOOKUP(F59,Participants!$A$1:$F$798,4,FALSE)</f>
        <v>GAA</v>
      </c>
      <c r="I59" s="74" t="str">
        <f>+VLOOKUP(F59,Participants!$A$1:$F$798,5,FALSE)</f>
        <v>Female</v>
      </c>
      <c r="J59" s="74">
        <f>+VLOOKUP(F59,Participants!$A$1:$F$798,3,FALSE)</f>
        <v>5</v>
      </c>
      <c r="K59" s="13" t="str">
        <f>+VLOOKUP(F59,Participants!$A$1:$G$798,7,FALSE)</f>
        <v>JV GIRLS</v>
      </c>
      <c r="L59" s="160">
        <f t="shared" si="1"/>
        <v>20</v>
      </c>
      <c r="M59" s="74"/>
      <c r="N59" s="74">
        <v>23</v>
      </c>
      <c r="O59" s="74">
        <v>2</v>
      </c>
    </row>
    <row r="60" spans="1:15" ht="14.25" customHeight="1" x14ac:dyDescent="0.25">
      <c r="A60" s="99"/>
      <c r="B60" s="100"/>
      <c r="C60" s="100"/>
      <c r="D60" s="101"/>
      <c r="E60" s="101"/>
      <c r="F60" s="101">
        <v>807</v>
      </c>
      <c r="G60" s="74" t="str">
        <f>+VLOOKUP(F60,Participants!$A$1:$F$798,2,FALSE)</f>
        <v>Reagan Straub</v>
      </c>
      <c r="H60" s="74" t="str">
        <f>+VLOOKUP(F60,Participants!$A$1:$F$798,4,FALSE)</f>
        <v>BTA</v>
      </c>
      <c r="I60" s="74" t="str">
        <f>+VLOOKUP(F60,Participants!$A$1:$F$798,5,FALSE)</f>
        <v>Female</v>
      </c>
      <c r="J60" s="74">
        <f>+VLOOKUP(F60,Participants!$A$1:$F$798,3,FALSE)</f>
        <v>5</v>
      </c>
      <c r="K60" s="13" t="str">
        <f>+VLOOKUP(F60,Participants!$A$1:$G$798,7,FALSE)</f>
        <v>JV Girls</v>
      </c>
      <c r="L60" s="160">
        <f t="shared" si="1"/>
        <v>21</v>
      </c>
      <c r="M60" s="74"/>
      <c r="N60" s="74">
        <v>19</v>
      </c>
      <c r="O60" s="74">
        <v>11</v>
      </c>
    </row>
    <row r="61" spans="1:15" ht="14.25" customHeight="1" x14ac:dyDescent="0.25">
      <c r="A61" s="99"/>
      <c r="B61" s="100"/>
      <c r="C61" s="100"/>
      <c r="D61" s="101"/>
      <c r="E61" s="101"/>
      <c r="F61" s="101">
        <v>1078</v>
      </c>
      <c r="G61" s="74" t="str">
        <f>+VLOOKUP(F61,Participants!$A$1:$F$798,2,FALSE)</f>
        <v>Audrey Costigan</v>
      </c>
      <c r="H61" s="74" t="str">
        <f>+VLOOKUP(F61,Participants!$A$1:$F$798,4,FALSE)</f>
        <v>KIL</v>
      </c>
      <c r="I61" s="74" t="str">
        <f>+VLOOKUP(F61,Participants!$A$1:$F$798,5,FALSE)</f>
        <v>Female</v>
      </c>
      <c r="J61" s="74">
        <f>+VLOOKUP(F61,Participants!$A$1:$F$798,3,FALSE)</f>
        <v>6</v>
      </c>
      <c r="K61" s="13" t="str">
        <f>+VLOOKUP(F61,Participants!$A$1:$G$798,7,FALSE)</f>
        <v>JV Girls</v>
      </c>
      <c r="L61" s="160">
        <f t="shared" si="1"/>
        <v>22</v>
      </c>
      <c r="M61" s="74"/>
      <c r="N61" s="74">
        <v>18</v>
      </c>
      <c r="O61" s="74">
        <v>11</v>
      </c>
    </row>
    <row r="62" spans="1:15" ht="14.25" customHeight="1" x14ac:dyDescent="0.25">
      <c r="A62" s="99"/>
      <c r="B62" s="100"/>
      <c r="C62" s="100"/>
      <c r="D62" s="101"/>
      <c r="E62" s="101"/>
      <c r="F62" s="101">
        <v>806</v>
      </c>
      <c r="G62" s="74" t="str">
        <f>+VLOOKUP(F62,Participants!$A$1:$F$798,2,FALSE)</f>
        <v>Caroline Lutz</v>
      </c>
      <c r="H62" s="74" t="str">
        <f>+VLOOKUP(F62,Participants!$A$1:$F$798,4,FALSE)</f>
        <v>BTA</v>
      </c>
      <c r="I62" s="74" t="str">
        <f>+VLOOKUP(F62,Participants!$A$1:$F$798,5,FALSE)</f>
        <v>Female</v>
      </c>
      <c r="J62" s="74">
        <f>+VLOOKUP(F62,Participants!$A$1:$F$798,3,FALSE)</f>
        <v>5</v>
      </c>
      <c r="K62" s="13" t="str">
        <f>+VLOOKUP(F62,Participants!$A$1:$G$798,7,FALSE)</f>
        <v>JV Girls</v>
      </c>
      <c r="L62" s="160">
        <f t="shared" si="1"/>
        <v>23</v>
      </c>
      <c r="M62" s="74"/>
      <c r="N62" s="74">
        <v>16</v>
      </c>
      <c r="O62" s="74">
        <v>0</v>
      </c>
    </row>
    <row r="63" spans="1:15" ht="14.25" customHeight="1" x14ac:dyDescent="0.25">
      <c r="A63" s="99"/>
      <c r="B63" s="100"/>
      <c r="C63" s="100"/>
      <c r="D63" s="101"/>
      <c r="E63" s="101"/>
      <c r="F63" s="101"/>
      <c r="G63" s="74"/>
      <c r="H63" s="74"/>
      <c r="I63" s="74"/>
      <c r="J63" s="74"/>
      <c r="K63" s="13"/>
      <c r="L63" s="102"/>
      <c r="M63" s="74"/>
      <c r="N63" s="74"/>
      <c r="O63" s="74"/>
    </row>
    <row r="64" spans="1:15" ht="14.25" customHeight="1" x14ac:dyDescent="0.25">
      <c r="A64" s="99"/>
      <c r="B64" s="100"/>
      <c r="C64" s="100"/>
      <c r="D64" s="101"/>
      <c r="E64" s="101"/>
      <c r="F64" s="101">
        <v>663</v>
      </c>
      <c r="G64" s="74" t="str">
        <f>+VLOOKUP(F64,Participants!$A$1:$F$798,2,FALSE)</f>
        <v>Isaiah Thomas</v>
      </c>
      <c r="H64" s="74" t="str">
        <f>+VLOOKUP(F64,Participants!$A$1:$F$798,4,FALSE)</f>
        <v>BFS</v>
      </c>
      <c r="I64" s="74" t="str">
        <f>+VLOOKUP(F64,Participants!$A$1:$F$798,5,FALSE)</f>
        <v>Male</v>
      </c>
      <c r="J64" s="74">
        <f>+VLOOKUP(F64,Participants!$A$1:$F$798,3,FALSE)</f>
        <v>7</v>
      </c>
      <c r="K64" s="13" t="str">
        <f>+VLOOKUP(F64,Participants!$A$1:$G$798,7,FALSE)</f>
        <v>VARSITY Boys</v>
      </c>
      <c r="L64" s="160">
        <v>1</v>
      </c>
      <c r="M64" s="74">
        <v>10</v>
      </c>
      <c r="N64" s="74">
        <v>74</v>
      </c>
      <c r="O64" s="74">
        <v>10</v>
      </c>
    </row>
    <row r="65" spans="1:15" ht="14.25" customHeight="1" x14ac:dyDescent="0.25">
      <c r="A65" s="99"/>
      <c r="B65" s="100"/>
      <c r="C65" s="100"/>
      <c r="D65" s="101"/>
      <c r="E65" s="101"/>
      <c r="F65" s="101">
        <v>170</v>
      </c>
      <c r="G65" s="74" t="str">
        <f>+VLOOKUP(F65,Participants!$A$1:$F$798,2,FALSE)</f>
        <v>Tony Montgomery</v>
      </c>
      <c r="H65" s="74" t="str">
        <f>+VLOOKUP(F65,Participants!$A$1:$F$798,4,FALSE)</f>
        <v>NCA</v>
      </c>
      <c r="I65" s="74" t="str">
        <f>+VLOOKUP(F65,Participants!$A$1:$F$798,5,FALSE)</f>
        <v>Male</v>
      </c>
      <c r="J65" s="74">
        <f>+VLOOKUP(F65,Participants!$A$1:$F$798,3,FALSE)</f>
        <v>8</v>
      </c>
      <c r="K65" s="13" t="str">
        <f>+VLOOKUP(F65,Participants!$A$1:$G$798,7,FALSE)</f>
        <v>VARSITY Boys</v>
      </c>
      <c r="L65" s="102">
        <f>L64+1</f>
        <v>2</v>
      </c>
      <c r="M65" s="74">
        <v>8</v>
      </c>
      <c r="N65" s="74">
        <v>73</v>
      </c>
      <c r="O65" s="74">
        <v>9</v>
      </c>
    </row>
    <row r="66" spans="1:15" ht="14.25" customHeight="1" x14ac:dyDescent="0.25">
      <c r="A66" s="99"/>
      <c r="B66" s="100"/>
      <c r="C66" s="100"/>
      <c r="D66" s="101"/>
      <c r="E66" s="101"/>
      <c r="F66" s="101">
        <v>224</v>
      </c>
      <c r="G66" s="74" t="str">
        <f>+VLOOKUP(F66,Participants!$A$1:$F$798,2,FALSE)</f>
        <v>Chase Porter</v>
      </c>
      <c r="H66" s="74" t="str">
        <f>+VLOOKUP(F66,Participants!$A$1:$F$798,4,FALSE)</f>
        <v>MQA</v>
      </c>
      <c r="I66" s="74" t="str">
        <f>+VLOOKUP(F66,Participants!$A$1:$F$798,5,FALSE)</f>
        <v>Male</v>
      </c>
      <c r="J66" s="74">
        <f>+VLOOKUP(F66,Participants!$A$1:$F$798,3,FALSE)</f>
        <v>8</v>
      </c>
      <c r="K66" s="13" t="str">
        <f>+VLOOKUP(F66,Participants!$A$1:$G$798,7,FALSE)</f>
        <v>VARSITY Boys</v>
      </c>
      <c r="L66" s="102">
        <f t="shared" ref="L66:L98" si="2">L65+1</f>
        <v>3</v>
      </c>
      <c r="M66" s="74">
        <v>6</v>
      </c>
      <c r="N66" s="74">
        <v>73</v>
      </c>
      <c r="O66" s="74">
        <v>4</v>
      </c>
    </row>
    <row r="67" spans="1:15" ht="14.25" customHeight="1" x14ac:dyDescent="0.25">
      <c r="A67" s="99"/>
      <c r="B67" s="100"/>
      <c r="C67" s="100"/>
      <c r="D67" s="101"/>
      <c r="E67" s="101"/>
      <c r="F67" s="101">
        <v>665</v>
      </c>
      <c r="G67" s="74" t="str">
        <f>+VLOOKUP(F67,Participants!$A$1:$F$798,2,FALSE)</f>
        <v>Jack Davison</v>
      </c>
      <c r="H67" s="74" t="str">
        <f>+VLOOKUP(F67,Participants!$A$1:$F$798,4,FALSE)</f>
        <v>BFS</v>
      </c>
      <c r="I67" s="74" t="str">
        <f>+VLOOKUP(F67,Participants!$A$1:$F$798,5,FALSE)</f>
        <v>Male</v>
      </c>
      <c r="J67" s="74">
        <f>+VLOOKUP(F67,Participants!$A$1:$F$798,3,FALSE)</f>
        <v>8</v>
      </c>
      <c r="K67" s="13" t="str">
        <f>+VLOOKUP(F67,Participants!$A$1:$G$798,7,FALSE)</f>
        <v>VARSITY Boys</v>
      </c>
      <c r="L67" s="102">
        <f t="shared" si="2"/>
        <v>4</v>
      </c>
      <c r="M67" s="74">
        <v>5</v>
      </c>
      <c r="N67" s="74">
        <v>73</v>
      </c>
      <c r="O67" s="74">
        <v>2</v>
      </c>
    </row>
    <row r="68" spans="1:15" ht="14.25" customHeight="1" x14ac:dyDescent="0.25">
      <c r="A68" s="99"/>
      <c r="B68" s="100"/>
      <c r="C68" s="100"/>
      <c r="D68" s="101"/>
      <c r="E68" s="101"/>
      <c r="F68" s="101">
        <v>1311</v>
      </c>
      <c r="G68" s="74" t="str">
        <f>+VLOOKUP(F68,Participants!$A$1:$F$798,2,FALSE)</f>
        <v>John Cooper</v>
      </c>
      <c r="H68" s="74" t="str">
        <f>+VLOOKUP(F68,Participants!$A$1:$F$798,4,FALSE)</f>
        <v>CDT</v>
      </c>
      <c r="I68" s="74" t="str">
        <f>+VLOOKUP(F68,Participants!$A$1:$F$798,5,FALSE)</f>
        <v>Male</v>
      </c>
      <c r="J68" s="74">
        <f>+VLOOKUP(F68,Participants!$A$1:$F$798,3,FALSE)</f>
        <v>8</v>
      </c>
      <c r="K68" s="13" t="str">
        <f>+VLOOKUP(F68,Participants!$A$1:$G$798,7,FALSE)</f>
        <v>VARSITY Boys</v>
      </c>
      <c r="L68" s="102">
        <f t="shared" si="2"/>
        <v>5</v>
      </c>
      <c r="M68" s="74">
        <v>4</v>
      </c>
      <c r="N68" s="74">
        <v>72</v>
      </c>
      <c r="O68" s="74">
        <v>1</v>
      </c>
    </row>
    <row r="69" spans="1:15" ht="14.25" customHeight="1" x14ac:dyDescent="0.25">
      <c r="A69" s="99"/>
      <c r="B69" s="100"/>
      <c r="C69" s="100"/>
      <c r="D69" s="101"/>
      <c r="E69" s="101"/>
      <c r="F69" s="101">
        <v>668</v>
      </c>
      <c r="G69" s="74" t="str">
        <f>+VLOOKUP(F69,Participants!$A$1:$F$798,2,FALSE)</f>
        <v>Ethan Hiserodt</v>
      </c>
      <c r="H69" s="74" t="str">
        <f>+VLOOKUP(F69,Participants!$A$1:$F$798,4,FALSE)</f>
        <v>BFS</v>
      </c>
      <c r="I69" s="74" t="str">
        <f>+VLOOKUP(F69,Participants!$A$1:$F$798,5,FALSE)</f>
        <v>Male</v>
      </c>
      <c r="J69" s="74">
        <f>+VLOOKUP(F69,Participants!$A$1:$F$798,3,FALSE)</f>
        <v>8</v>
      </c>
      <c r="K69" s="13" t="str">
        <f>+VLOOKUP(F69,Participants!$A$1:$G$798,7,FALSE)</f>
        <v>VARSITY Boys</v>
      </c>
      <c r="L69" s="102">
        <f t="shared" si="2"/>
        <v>6</v>
      </c>
      <c r="M69" s="74">
        <v>3</v>
      </c>
      <c r="N69" s="74">
        <v>64</v>
      </c>
      <c r="O69" s="74">
        <v>10</v>
      </c>
    </row>
    <row r="70" spans="1:15" ht="14.25" customHeight="1" x14ac:dyDescent="0.25">
      <c r="A70" s="99"/>
      <c r="B70" s="100"/>
      <c r="C70" s="100"/>
      <c r="D70" s="101"/>
      <c r="E70" s="101"/>
      <c r="F70" s="101">
        <v>223</v>
      </c>
      <c r="G70" s="74" t="str">
        <f>+VLOOKUP(F70,Participants!$A$1:$F$798,2,FALSE)</f>
        <v>Everett Nemeth</v>
      </c>
      <c r="H70" s="74" t="str">
        <f>+VLOOKUP(F70,Participants!$A$1:$F$798,4,FALSE)</f>
        <v>MQA</v>
      </c>
      <c r="I70" s="74" t="str">
        <f>+VLOOKUP(F70,Participants!$A$1:$F$798,5,FALSE)</f>
        <v>Male</v>
      </c>
      <c r="J70" s="74">
        <f>+VLOOKUP(F70,Participants!$A$1:$F$798,3,FALSE)</f>
        <v>7</v>
      </c>
      <c r="K70" s="13" t="str">
        <f>+VLOOKUP(F70,Participants!$A$1:$G$798,7,FALSE)</f>
        <v>VARSITY Boys</v>
      </c>
      <c r="L70" s="102">
        <f t="shared" si="2"/>
        <v>7</v>
      </c>
      <c r="M70" s="74">
        <v>2</v>
      </c>
      <c r="N70" s="74">
        <v>63</v>
      </c>
      <c r="O70" s="74">
        <v>0</v>
      </c>
    </row>
    <row r="71" spans="1:15" ht="14.25" customHeight="1" x14ac:dyDescent="0.25">
      <c r="A71" s="99"/>
      <c r="B71" s="100"/>
      <c r="C71" s="100"/>
      <c r="D71" s="101"/>
      <c r="E71" s="101"/>
      <c r="F71" s="101">
        <v>1314</v>
      </c>
      <c r="G71" s="74" t="str">
        <f>+VLOOKUP(F71,Participants!$A$1:$F$798,2,FALSE)</f>
        <v>Gunnar Lubawski</v>
      </c>
      <c r="H71" s="74" t="str">
        <f>+VLOOKUP(F71,Participants!$A$1:$F$798,4,FALSE)</f>
        <v>CDT</v>
      </c>
      <c r="I71" s="74" t="str">
        <f>+VLOOKUP(F71,Participants!$A$1:$F$798,5,FALSE)</f>
        <v>Male</v>
      </c>
      <c r="J71" s="74">
        <f>+VLOOKUP(F71,Participants!$A$1:$F$798,3,FALSE)</f>
        <v>8</v>
      </c>
      <c r="K71" s="13" t="str">
        <f>+VLOOKUP(F71,Participants!$A$1:$G$798,7,FALSE)</f>
        <v>VARSITY Boys</v>
      </c>
      <c r="L71" s="102">
        <f t="shared" si="2"/>
        <v>8</v>
      </c>
      <c r="M71" s="74">
        <v>1</v>
      </c>
      <c r="N71" s="74">
        <v>62</v>
      </c>
      <c r="O71" s="74">
        <v>1</v>
      </c>
    </row>
    <row r="72" spans="1:15" ht="14.25" customHeight="1" x14ac:dyDescent="0.25">
      <c r="A72" s="99"/>
      <c r="B72" s="100"/>
      <c r="C72" s="100"/>
      <c r="D72" s="101"/>
      <c r="E72" s="101"/>
      <c r="F72" s="101">
        <v>1570</v>
      </c>
      <c r="G72" s="74" t="str">
        <f>+VLOOKUP(F72,Participants!$A$1:$F$798,2,FALSE)</f>
        <v>Derek Ricciardella</v>
      </c>
      <c r="H72" s="74" t="str">
        <f>+VLOOKUP(F72,Participants!$A$1:$F$798,4,FALSE)</f>
        <v>BCS</v>
      </c>
      <c r="I72" s="74" t="str">
        <f>+VLOOKUP(F72,Participants!$A$1:$F$798,5,FALSE)</f>
        <v>Male</v>
      </c>
      <c r="J72" s="74">
        <f>+VLOOKUP(F72,Participants!$A$1:$F$798,3,FALSE)</f>
        <v>7</v>
      </c>
      <c r="K72" s="13" t="str">
        <f>+VLOOKUP(F72,Participants!$A$1:$G$798,7,FALSE)</f>
        <v>Varsity Boys</v>
      </c>
      <c r="L72" s="102">
        <f t="shared" si="2"/>
        <v>9</v>
      </c>
      <c r="M72" s="74"/>
      <c r="N72" s="74">
        <v>61</v>
      </c>
      <c r="O72" s="74">
        <v>4</v>
      </c>
    </row>
    <row r="73" spans="1:15" ht="14.25" customHeight="1" x14ac:dyDescent="0.25">
      <c r="A73" s="99"/>
      <c r="B73" s="100"/>
      <c r="C73" s="100"/>
      <c r="D73" s="101"/>
      <c r="E73" s="101"/>
      <c r="F73" s="101">
        <v>1031</v>
      </c>
      <c r="G73" s="74" t="str">
        <f>+VLOOKUP(F73,Participants!$A$1:$F$798,2,FALSE)</f>
        <v>Santino Studeny</v>
      </c>
      <c r="H73" s="74" t="str">
        <f>+VLOOKUP(F73,Participants!$A$1:$F$798,4,FALSE)</f>
        <v>HCA</v>
      </c>
      <c r="I73" s="74" t="str">
        <f>+VLOOKUP(F73,Participants!$A$1:$F$798,5,FALSE)</f>
        <v>Male</v>
      </c>
      <c r="J73" s="74">
        <f>+VLOOKUP(F73,Participants!$A$1:$F$798,3,FALSE)</f>
        <v>7</v>
      </c>
      <c r="K73" s="13" t="str">
        <f>+VLOOKUP(F73,Participants!$A$1:$G$798,7,FALSE)</f>
        <v>VARSITY Boys</v>
      </c>
      <c r="L73" s="102">
        <f t="shared" si="2"/>
        <v>10</v>
      </c>
      <c r="M73" s="74"/>
      <c r="N73" s="74">
        <v>61</v>
      </c>
      <c r="O73" s="74">
        <v>0</v>
      </c>
    </row>
    <row r="74" spans="1:15" ht="14.25" customHeight="1" x14ac:dyDescent="0.25">
      <c r="A74" s="99"/>
      <c r="B74" s="100"/>
      <c r="C74" s="100"/>
      <c r="D74" s="101"/>
      <c r="E74" s="101"/>
      <c r="F74" s="101">
        <v>727</v>
      </c>
      <c r="G74" s="74" t="str">
        <f>+VLOOKUP(F74,Participants!$A$1:$F$798,2,FALSE)</f>
        <v>Hunter Smith</v>
      </c>
      <c r="H74" s="74" t="str">
        <f>+VLOOKUP(F74,Participants!$A$1:$F$798,4,FALSE)</f>
        <v>GAA</v>
      </c>
      <c r="I74" s="74" t="str">
        <f>+VLOOKUP(F74,Participants!$A$1:$F$798,5,FALSE)</f>
        <v>Male</v>
      </c>
      <c r="J74" s="74">
        <f>+VLOOKUP(F74,Participants!$A$1:$F$798,3,FALSE)</f>
        <v>7</v>
      </c>
      <c r="K74" s="13" t="str">
        <f>+VLOOKUP(F74,Participants!$A$1:$G$798,7,FALSE)</f>
        <v>VARSITY Boys</v>
      </c>
      <c r="L74" s="102">
        <f t="shared" si="2"/>
        <v>11</v>
      </c>
      <c r="M74" s="74"/>
      <c r="N74" s="74">
        <v>60</v>
      </c>
      <c r="O74" s="74">
        <v>10</v>
      </c>
    </row>
    <row r="75" spans="1:15" ht="14.25" customHeight="1" x14ac:dyDescent="0.25">
      <c r="A75" s="99"/>
      <c r="B75" s="100"/>
      <c r="C75" s="100"/>
      <c r="D75" s="101"/>
      <c r="E75" s="101"/>
      <c r="F75" s="101">
        <v>1123</v>
      </c>
      <c r="G75" s="74" t="str">
        <f>+VLOOKUP(F75,Participants!$A$1:$F$798,2,FALSE)</f>
        <v>Jacob Acocks-Mejia</v>
      </c>
      <c r="H75" s="74" t="str">
        <f>+VLOOKUP(F75,Participants!$A$1:$F$798,4,FALSE)</f>
        <v>KIL</v>
      </c>
      <c r="I75" s="74" t="str">
        <f>+VLOOKUP(F75,Participants!$A$1:$F$798,5,FALSE)</f>
        <v>Male</v>
      </c>
      <c r="J75" s="74">
        <f>+VLOOKUP(F75,Participants!$A$1:$F$798,3,FALSE)</f>
        <v>8</v>
      </c>
      <c r="K75" s="13" t="str">
        <f>+VLOOKUP(F75,Participants!$A$1:$G$798,7,FALSE)</f>
        <v>VARSITY Boys</v>
      </c>
      <c r="L75" s="102">
        <f t="shared" si="2"/>
        <v>12</v>
      </c>
      <c r="M75" s="74"/>
      <c r="N75" s="74">
        <v>60</v>
      </c>
      <c r="O75" s="74">
        <v>4</v>
      </c>
    </row>
    <row r="76" spans="1:15" ht="14.25" customHeight="1" x14ac:dyDescent="0.25">
      <c r="A76" s="99"/>
      <c r="B76" s="100"/>
      <c r="C76" s="100"/>
      <c r="D76" s="101"/>
      <c r="E76" s="101"/>
      <c r="F76" s="101">
        <v>985</v>
      </c>
      <c r="G76" s="74" t="str">
        <f>+VLOOKUP(F76,Participants!$A$1:$F$798,2,FALSE)</f>
        <v>Ethan Engel</v>
      </c>
      <c r="H76" s="74" t="str">
        <f>+VLOOKUP(F76,Participants!$A$1:$F$798,4,FALSE)</f>
        <v>SJS</v>
      </c>
      <c r="I76" s="74" t="str">
        <f>+VLOOKUP(F76,Participants!$A$1:$F$798,5,FALSE)</f>
        <v>Male</v>
      </c>
      <c r="J76" s="74">
        <f>+VLOOKUP(F76,Participants!$A$1:$F$798,3,FALSE)</f>
        <v>8</v>
      </c>
      <c r="K76" s="13" t="str">
        <f>+VLOOKUP(F76,Participants!$A$1:$G$798,7,FALSE)</f>
        <v>VARSITY Boys</v>
      </c>
      <c r="L76" s="102">
        <f t="shared" si="2"/>
        <v>13</v>
      </c>
      <c r="M76" s="74"/>
      <c r="N76" s="74">
        <v>59</v>
      </c>
      <c r="O76" s="74">
        <v>9</v>
      </c>
    </row>
    <row r="77" spans="1:15" ht="14.25" customHeight="1" x14ac:dyDescent="0.25">
      <c r="A77" s="99"/>
      <c r="B77" s="100"/>
      <c r="C77" s="100"/>
      <c r="D77" s="101"/>
      <c r="E77" s="101"/>
      <c r="F77" s="101">
        <v>724</v>
      </c>
      <c r="G77" s="74" t="str">
        <f>+VLOOKUP(F77,Participants!$A$1:$F$798,2,FALSE)</f>
        <v>Amari Wright</v>
      </c>
      <c r="H77" s="74" t="str">
        <f>+VLOOKUP(F77,Participants!$A$1:$F$798,4,FALSE)</f>
        <v>GAA</v>
      </c>
      <c r="I77" s="74" t="str">
        <f>+VLOOKUP(F77,Participants!$A$1:$F$798,5,FALSE)</f>
        <v>Male</v>
      </c>
      <c r="J77" s="74">
        <f>+VLOOKUP(F77,Participants!$A$1:$F$798,3,FALSE)</f>
        <v>7</v>
      </c>
      <c r="K77" s="13" t="str">
        <f>+VLOOKUP(F77,Participants!$A$1:$G$798,7,FALSE)</f>
        <v>VARSITY Boys</v>
      </c>
      <c r="L77" s="102">
        <f t="shared" si="2"/>
        <v>14</v>
      </c>
      <c r="M77" s="74"/>
      <c r="N77" s="74">
        <v>57</v>
      </c>
      <c r="O77" s="74">
        <v>6</v>
      </c>
    </row>
    <row r="78" spans="1:15" ht="14.25" customHeight="1" x14ac:dyDescent="0.25">
      <c r="A78" s="99"/>
      <c r="B78" s="100"/>
      <c r="C78" s="100"/>
      <c r="D78" s="101"/>
      <c r="E78" s="101"/>
      <c r="F78" s="101">
        <v>1318</v>
      </c>
      <c r="G78" s="74" t="str">
        <f>+VLOOKUP(F78,Participants!$A$1:$F$798,2,FALSE)</f>
        <v>Vinnie Zampogna</v>
      </c>
      <c r="H78" s="74" t="str">
        <f>+VLOOKUP(F78,Participants!$A$1:$F$798,4,FALSE)</f>
        <v>CDT</v>
      </c>
      <c r="I78" s="74" t="str">
        <f>+VLOOKUP(F78,Participants!$A$1:$F$798,5,FALSE)</f>
        <v>Male</v>
      </c>
      <c r="J78" s="74">
        <f>+VLOOKUP(F78,Participants!$A$1:$F$798,3,FALSE)</f>
        <v>8</v>
      </c>
      <c r="K78" s="13" t="str">
        <f>+VLOOKUP(F78,Participants!$A$1:$G$798,7,FALSE)</f>
        <v>VARSITY Boys</v>
      </c>
      <c r="L78" s="102">
        <f t="shared" si="2"/>
        <v>15</v>
      </c>
      <c r="M78" s="74"/>
      <c r="N78" s="74">
        <v>55</v>
      </c>
      <c r="O78" s="74">
        <v>11</v>
      </c>
    </row>
    <row r="79" spans="1:15" ht="14.25" customHeight="1" x14ac:dyDescent="0.25">
      <c r="A79" s="99"/>
      <c r="B79" s="100"/>
      <c r="C79" s="100"/>
      <c r="D79" s="101"/>
      <c r="E79" s="101"/>
      <c r="F79" s="101">
        <v>734</v>
      </c>
      <c r="G79" s="74" t="str">
        <f>+VLOOKUP(F79,Participants!$A$1:$F$798,2,FALSE)</f>
        <v>Nathan Anglum</v>
      </c>
      <c r="H79" s="74" t="str">
        <f>+VLOOKUP(F79,Participants!$A$1:$F$798,4,FALSE)</f>
        <v>GAA</v>
      </c>
      <c r="I79" s="74" t="str">
        <f>+VLOOKUP(F79,Participants!$A$1:$F$798,5,FALSE)</f>
        <v>Male</v>
      </c>
      <c r="J79" s="74">
        <f>+VLOOKUP(F79,Participants!$A$1:$F$798,3,FALSE)</f>
        <v>8</v>
      </c>
      <c r="K79" s="13" t="str">
        <f>+VLOOKUP(F79,Participants!$A$1:$G$798,7,FALSE)</f>
        <v>VARSITY Boys</v>
      </c>
      <c r="L79" s="102">
        <f t="shared" si="2"/>
        <v>16</v>
      </c>
      <c r="M79" s="74"/>
      <c r="N79" s="74">
        <v>53</v>
      </c>
      <c r="O79" s="74">
        <v>0</v>
      </c>
    </row>
    <row r="80" spans="1:15" ht="14.25" customHeight="1" x14ac:dyDescent="0.25">
      <c r="A80" s="99"/>
      <c r="B80" s="100"/>
      <c r="C80" s="100"/>
      <c r="D80" s="101"/>
      <c r="E80" s="101"/>
      <c r="F80" s="101">
        <v>1032</v>
      </c>
      <c r="G80" s="74" t="str">
        <f>+VLOOKUP(F80,Participants!$A$1:$F$798,2,FALSE)</f>
        <v>Willie Mahony</v>
      </c>
      <c r="H80" s="74" t="str">
        <f>+VLOOKUP(F80,Participants!$A$1:$F$798,4,FALSE)</f>
        <v>HCA</v>
      </c>
      <c r="I80" s="74" t="str">
        <f>+VLOOKUP(F80,Participants!$A$1:$F$798,5,FALSE)</f>
        <v>Male</v>
      </c>
      <c r="J80" s="74">
        <f>+VLOOKUP(F80,Participants!$A$1:$F$798,3,FALSE)</f>
        <v>7</v>
      </c>
      <c r="K80" s="13" t="str">
        <f>+VLOOKUP(F80,Participants!$A$1:$G$798,7,FALSE)</f>
        <v>VARSITY Boys</v>
      </c>
      <c r="L80" s="102">
        <f t="shared" si="2"/>
        <v>17</v>
      </c>
      <c r="M80" s="74"/>
      <c r="N80" s="74">
        <v>52</v>
      </c>
      <c r="O80" s="74">
        <v>6</v>
      </c>
    </row>
    <row r="81" spans="1:15" ht="14.25" customHeight="1" x14ac:dyDescent="0.25">
      <c r="A81" s="99"/>
      <c r="B81" s="100"/>
      <c r="C81" s="100"/>
      <c r="D81" s="101"/>
      <c r="E81" s="101"/>
      <c r="F81" s="101">
        <v>1132</v>
      </c>
      <c r="G81" s="74" t="str">
        <f>+VLOOKUP(F81,Participants!$A$1:$F$798,2,FALSE)</f>
        <v>Jack Mondi</v>
      </c>
      <c r="H81" s="74" t="str">
        <f>+VLOOKUP(F81,Participants!$A$1:$F$798,4,FALSE)</f>
        <v>KIL</v>
      </c>
      <c r="I81" s="74" t="str">
        <f>+VLOOKUP(F81,Participants!$A$1:$F$798,5,FALSE)</f>
        <v>Male</v>
      </c>
      <c r="J81" s="74">
        <f>+VLOOKUP(F81,Participants!$A$1:$F$798,3,FALSE)</f>
        <v>8</v>
      </c>
      <c r="K81" s="13" t="str">
        <f>+VLOOKUP(F81,Participants!$A$1:$G$798,7,FALSE)</f>
        <v>VARSITY Boys</v>
      </c>
      <c r="L81" s="102">
        <f t="shared" si="2"/>
        <v>18</v>
      </c>
      <c r="M81" s="74"/>
      <c r="N81" s="74">
        <v>51</v>
      </c>
      <c r="O81" s="74">
        <v>2</v>
      </c>
    </row>
    <row r="82" spans="1:15" ht="14.25" customHeight="1" x14ac:dyDescent="0.25">
      <c r="A82" s="99"/>
      <c r="B82" s="100"/>
      <c r="C82" s="100"/>
      <c r="D82" s="101"/>
      <c r="E82" s="101"/>
      <c r="F82" s="101">
        <v>670</v>
      </c>
      <c r="G82" s="74" t="str">
        <f>+VLOOKUP(F82,Participants!$A$1:$F$798,2,FALSE)</f>
        <v>Michael Pierro</v>
      </c>
      <c r="H82" s="74" t="str">
        <f>+VLOOKUP(F82,Participants!$A$1:$F$798,4,FALSE)</f>
        <v>BFS</v>
      </c>
      <c r="I82" s="74" t="str">
        <f>+VLOOKUP(F82,Participants!$A$1:$F$798,5,FALSE)</f>
        <v>Male</v>
      </c>
      <c r="J82" s="74">
        <f>+VLOOKUP(F82,Participants!$A$1:$F$798,3,FALSE)</f>
        <v>8</v>
      </c>
      <c r="K82" s="13" t="str">
        <f>+VLOOKUP(F82,Participants!$A$1:$G$798,7,FALSE)</f>
        <v>VARSITY Boys</v>
      </c>
      <c r="L82" s="102">
        <f t="shared" si="2"/>
        <v>19</v>
      </c>
      <c r="M82" s="74"/>
      <c r="N82" s="74">
        <v>50</v>
      </c>
      <c r="O82" s="74">
        <v>10</v>
      </c>
    </row>
    <row r="83" spans="1:15" ht="14.25" customHeight="1" x14ac:dyDescent="0.25">
      <c r="A83" s="99"/>
      <c r="B83" s="100"/>
      <c r="C83" s="100"/>
      <c r="D83" s="101"/>
      <c r="E83" s="101"/>
      <c r="F83" s="101">
        <v>725</v>
      </c>
      <c r="G83" s="74" t="str">
        <f>+VLOOKUP(F83,Participants!$A$1:$F$798,2,FALSE)</f>
        <v>Dylan Ford</v>
      </c>
      <c r="H83" s="74" t="str">
        <f>+VLOOKUP(F83,Participants!$A$1:$F$798,4,FALSE)</f>
        <v>GAA</v>
      </c>
      <c r="I83" s="74" t="str">
        <f>+VLOOKUP(F83,Participants!$A$1:$F$798,5,FALSE)</f>
        <v>Male</v>
      </c>
      <c r="J83" s="74">
        <f>+VLOOKUP(F83,Participants!$A$1:$F$798,3,FALSE)</f>
        <v>7</v>
      </c>
      <c r="K83" s="13" t="str">
        <f>+VLOOKUP(F83,Participants!$A$1:$G$798,7,FALSE)</f>
        <v>VARSITY Boys</v>
      </c>
      <c r="L83" s="102">
        <f t="shared" si="2"/>
        <v>20</v>
      </c>
      <c r="M83" s="74"/>
      <c r="N83" s="74">
        <v>50</v>
      </c>
      <c r="O83" s="74">
        <v>8</v>
      </c>
    </row>
    <row r="84" spans="1:15" ht="14.25" customHeight="1" x14ac:dyDescent="0.25">
      <c r="A84" s="99"/>
      <c r="B84" s="100"/>
      <c r="C84" s="100"/>
      <c r="D84" s="101"/>
      <c r="E84" s="101"/>
      <c r="F84" s="101">
        <v>1312</v>
      </c>
      <c r="G84" s="74" t="str">
        <f>+VLOOKUP(F84,Participants!$A$1:$F$798,2,FALSE)</f>
        <v>Paul Hoffman</v>
      </c>
      <c r="H84" s="74" t="str">
        <f>+VLOOKUP(F84,Participants!$A$1:$F$798,4,FALSE)</f>
        <v>CDT</v>
      </c>
      <c r="I84" s="74" t="str">
        <f>+VLOOKUP(F84,Participants!$A$1:$F$798,5,FALSE)</f>
        <v>Male</v>
      </c>
      <c r="J84" s="74">
        <f>+VLOOKUP(F84,Participants!$A$1:$F$798,3,FALSE)</f>
        <v>8</v>
      </c>
      <c r="K84" s="13" t="str">
        <f>+VLOOKUP(F84,Participants!$A$1:$G$798,7,FALSE)</f>
        <v>VARSITY Boys</v>
      </c>
      <c r="L84" s="102">
        <f t="shared" si="2"/>
        <v>21</v>
      </c>
      <c r="M84" s="74"/>
      <c r="N84" s="74">
        <v>49</v>
      </c>
      <c r="O84" s="74">
        <v>1</v>
      </c>
    </row>
    <row r="85" spans="1:15" ht="14.25" customHeight="1" x14ac:dyDescent="0.25">
      <c r="A85" s="99"/>
      <c r="B85" s="100"/>
      <c r="C85" s="100"/>
      <c r="D85" s="101"/>
      <c r="E85" s="101"/>
      <c r="F85" s="101">
        <v>1313</v>
      </c>
      <c r="G85" s="74" t="str">
        <f>+VLOOKUP(F85,Participants!$A$1:$F$798,2,FALSE)</f>
        <v>John Howe</v>
      </c>
      <c r="H85" s="74" t="str">
        <f>+VLOOKUP(F85,Participants!$A$1:$F$798,4,FALSE)</f>
        <v>CDT</v>
      </c>
      <c r="I85" s="74" t="str">
        <f>+VLOOKUP(F85,Participants!$A$1:$F$798,5,FALSE)</f>
        <v>Male</v>
      </c>
      <c r="J85" s="74">
        <f>+VLOOKUP(F85,Participants!$A$1:$F$798,3,FALSE)</f>
        <v>8</v>
      </c>
      <c r="K85" s="13" t="str">
        <f>+VLOOKUP(F85,Participants!$A$1:$G$798,7,FALSE)</f>
        <v>VARSITY Boys</v>
      </c>
      <c r="L85" s="102">
        <f t="shared" si="2"/>
        <v>22</v>
      </c>
      <c r="M85" s="74"/>
      <c r="N85" s="74">
        <v>47</v>
      </c>
      <c r="O85" s="74">
        <v>7</v>
      </c>
    </row>
    <row r="86" spans="1:15" ht="14.25" customHeight="1" x14ac:dyDescent="0.25">
      <c r="A86" s="99"/>
      <c r="B86" s="100"/>
      <c r="C86" s="100"/>
      <c r="D86" s="101"/>
      <c r="E86" s="101"/>
      <c r="F86" s="101">
        <v>1028</v>
      </c>
      <c r="G86" s="74" t="str">
        <f>+VLOOKUP(F86,Participants!$A$1:$F$798,2,FALSE)</f>
        <v>Frank Fischer</v>
      </c>
      <c r="H86" s="74" t="str">
        <f>+VLOOKUP(F86,Participants!$A$1:$F$798,4,FALSE)</f>
        <v>HCA</v>
      </c>
      <c r="I86" s="74" t="str">
        <f>+VLOOKUP(F86,Participants!$A$1:$F$798,5,FALSE)</f>
        <v>Male</v>
      </c>
      <c r="J86" s="74">
        <f>+VLOOKUP(F86,Participants!$A$1:$F$798,3,FALSE)</f>
        <v>7</v>
      </c>
      <c r="K86" s="13" t="str">
        <f>+VLOOKUP(F86,Participants!$A$1:$G$798,7,FALSE)</f>
        <v>VARSITY Boys</v>
      </c>
      <c r="L86" s="102">
        <f t="shared" si="2"/>
        <v>23</v>
      </c>
      <c r="M86" s="74"/>
      <c r="N86" s="74">
        <v>47</v>
      </c>
      <c r="O86" s="74">
        <v>5</v>
      </c>
    </row>
    <row r="87" spans="1:15" ht="14.25" customHeight="1" x14ac:dyDescent="0.25">
      <c r="A87" s="99"/>
      <c r="B87" s="100"/>
      <c r="C87" s="100"/>
      <c r="D87" s="101"/>
      <c r="E87" s="101"/>
      <c r="F87" s="101">
        <v>824</v>
      </c>
      <c r="G87" s="74" t="str">
        <f>+VLOOKUP(F87,Participants!$A$1:$F$798,2,FALSE)</f>
        <v>Connor Little</v>
      </c>
      <c r="H87" s="74" t="str">
        <f>+VLOOKUP(F87,Participants!$A$1:$F$798,4,FALSE)</f>
        <v>BTA</v>
      </c>
      <c r="I87" s="74" t="str">
        <f>+VLOOKUP(F87,Participants!$A$1:$F$798,5,FALSE)</f>
        <v>Male</v>
      </c>
      <c r="J87" s="74">
        <f>+VLOOKUP(F87,Participants!$A$1:$F$798,3,FALSE)</f>
        <v>7</v>
      </c>
      <c r="K87" s="13" t="str">
        <f>+VLOOKUP(F87,Participants!$A$1:$G$798,7,FALSE)</f>
        <v>VARSITY Boys</v>
      </c>
      <c r="L87" s="102">
        <f t="shared" si="2"/>
        <v>24</v>
      </c>
      <c r="M87" s="74"/>
      <c r="N87" s="74">
        <v>47</v>
      </c>
      <c r="O87" s="74">
        <v>3</v>
      </c>
    </row>
    <row r="88" spans="1:15" ht="14.25" customHeight="1" x14ac:dyDescent="0.25">
      <c r="A88" s="99"/>
      <c r="B88" s="100"/>
      <c r="C88" s="100"/>
      <c r="D88" s="101"/>
      <c r="E88" s="101"/>
      <c r="F88" s="101">
        <v>822</v>
      </c>
      <c r="G88" s="74" t="str">
        <f>+VLOOKUP(F88,Participants!$A$1:$F$798,2,FALSE)</f>
        <v>James Gerorgescu</v>
      </c>
      <c r="H88" s="74" t="str">
        <f>+VLOOKUP(F88,Participants!$A$1:$F$798,4,FALSE)</f>
        <v>BTA</v>
      </c>
      <c r="I88" s="74" t="str">
        <f>+VLOOKUP(F88,Participants!$A$1:$F$798,5,FALSE)</f>
        <v>Male</v>
      </c>
      <c r="J88" s="74">
        <f>+VLOOKUP(F88,Participants!$A$1:$F$798,3,FALSE)</f>
        <v>7</v>
      </c>
      <c r="K88" s="13" t="str">
        <f>+VLOOKUP(F88,Participants!$A$1:$G$798,7,FALSE)</f>
        <v>VARSITY Boys</v>
      </c>
      <c r="L88" s="102">
        <f t="shared" si="2"/>
        <v>25</v>
      </c>
      <c r="M88" s="74"/>
      <c r="N88" s="74">
        <v>46</v>
      </c>
      <c r="O88" s="74">
        <v>6</v>
      </c>
    </row>
    <row r="89" spans="1:15" ht="14.25" customHeight="1" x14ac:dyDescent="0.25">
      <c r="A89" s="99"/>
      <c r="B89" s="100"/>
      <c r="C89" s="100"/>
      <c r="D89" s="101"/>
      <c r="E89" s="101"/>
      <c r="F89" s="101">
        <v>819</v>
      </c>
      <c r="G89" s="74" t="str">
        <f>+VLOOKUP(F89,Participants!$A$1:$F$798,2,FALSE)</f>
        <v>Robert Smith</v>
      </c>
      <c r="H89" s="74" t="str">
        <f>+VLOOKUP(F89,Participants!$A$1:$F$798,4,FALSE)</f>
        <v>BTA</v>
      </c>
      <c r="I89" s="74" t="str">
        <f>+VLOOKUP(F89,Participants!$A$1:$F$798,5,FALSE)</f>
        <v>Male</v>
      </c>
      <c r="J89" s="74">
        <f>+VLOOKUP(F89,Participants!$A$1:$F$798,3,FALSE)</f>
        <v>7</v>
      </c>
      <c r="K89" s="13" t="str">
        <f>+VLOOKUP(F89,Participants!$A$1:$G$798,7,FALSE)</f>
        <v>VARSITY Boys</v>
      </c>
      <c r="L89" s="102">
        <f t="shared" si="2"/>
        <v>26</v>
      </c>
      <c r="M89" s="74"/>
      <c r="N89" s="74">
        <v>44</v>
      </c>
      <c r="O89" s="74">
        <v>4</v>
      </c>
    </row>
    <row r="90" spans="1:15" ht="14.25" customHeight="1" x14ac:dyDescent="0.25">
      <c r="A90" s="99"/>
      <c r="B90" s="100"/>
      <c r="C90" s="100"/>
      <c r="D90" s="101"/>
      <c r="E90" s="101"/>
      <c r="F90" s="101">
        <v>1033</v>
      </c>
      <c r="G90" s="74" t="str">
        <f>+VLOOKUP(F90,Participants!$A$1:$F$798,2,FALSE)</f>
        <v>Anthony Spagnolo</v>
      </c>
      <c r="H90" s="74" t="str">
        <f>+VLOOKUP(F90,Participants!$A$1:$F$798,4,FALSE)</f>
        <v>HCA</v>
      </c>
      <c r="I90" s="74" t="str">
        <f>+VLOOKUP(F90,Participants!$A$1:$F$798,5,FALSE)</f>
        <v>Male</v>
      </c>
      <c r="J90" s="74">
        <f>+VLOOKUP(F90,Participants!$A$1:$F$798,3,FALSE)</f>
        <v>8</v>
      </c>
      <c r="K90" s="13" t="str">
        <f>+VLOOKUP(F90,Participants!$A$1:$G$798,7,FALSE)</f>
        <v>VARSITY Boys</v>
      </c>
      <c r="L90" s="102">
        <f t="shared" si="2"/>
        <v>27</v>
      </c>
      <c r="M90" s="74"/>
      <c r="N90" s="74">
        <v>44</v>
      </c>
      <c r="O90" s="74">
        <v>0</v>
      </c>
    </row>
    <row r="91" spans="1:15" ht="14.25" customHeight="1" x14ac:dyDescent="0.25">
      <c r="A91" s="99"/>
      <c r="B91" s="100"/>
      <c r="C91" s="100"/>
      <c r="D91" s="101"/>
      <c r="E91" s="101"/>
      <c r="F91" s="101">
        <v>818</v>
      </c>
      <c r="G91" s="74" t="str">
        <f>+VLOOKUP(F91,Participants!$A$1:$F$798,2,FALSE)</f>
        <v>Colin Miller</v>
      </c>
      <c r="H91" s="74" t="str">
        <f>+VLOOKUP(F91,Participants!$A$1:$F$798,4,FALSE)</f>
        <v>BTA</v>
      </c>
      <c r="I91" s="74" t="str">
        <f>+VLOOKUP(F91,Participants!$A$1:$F$798,5,FALSE)</f>
        <v>Male</v>
      </c>
      <c r="J91" s="74">
        <f>+VLOOKUP(F91,Participants!$A$1:$F$798,3,FALSE)</f>
        <v>7</v>
      </c>
      <c r="K91" s="13" t="str">
        <f>+VLOOKUP(F91,Participants!$A$1:$G$798,7,FALSE)</f>
        <v>VARSITY Boys</v>
      </c>
      <c r="L91" s="102">
        <f t="shared" si="2"/>
        <v>28</v>
      </c>
      <c r="M91" s="74"/>
      <c r="N91" s="74">
        <v>43</v>
      </c>
      <c r="O91" s="74">
        <v>9</v>
      </c>
    </row>
    <row r="92" spans="1:15" ht="14.25" customHeight="1" x14ac:dyDescent="0.25">
      <c r="A92" s="99"/>
      <c r="B92" s="100"/>
      <c r="C92" s="100"/>
      <c r="D92" s="101"/>
      <c r="E92" s="101"/>
      <c r="F92" s="101">
        <v>660</v>
      </c>
      <c r="G92" s="74" t="str">
        <f>+VLOOKUP(F92,Participants!$A$1:$F$798,2,FALSE)</f>
        <v>Zachary Lehman</v>
      </c>
      <c r="H92" s="74" t="str">
        <f>+VLOOKUP(F92,Participants!$A$1:$F$798,4,FALSE)</f>
        <v>BFS</v>
      </c>
      <c r="I92" s="74" t="str">
        <f>+VLOOKUP(F92,Participants!$A$1:$F$798,5,FALSE)</f>
        <v>Male</v>
      </c>
      <c r="J92" s="74">
        <f>+VLOOKUP(F92,Participants!$A$1:$F$798,3,FALSE)</f>
        <v>7</v>
      </c>
      <c r="K92" s="13" t="str">
        <f>+VLOOKUP(F92,Participants!$A$1:$G$798,7,FALSE)</f>
        <v>VARSITY Boys</v>
      </c>
      <c r="L92" s="102">
        <f t="shared" si="2"/>
        <v>29</v>
      </c>
      <c r="M92" s="74"/>
      <c r="N92" s="74">
        <v>43</v>
      </c>
      <c r="O92" s="74">
        <v>0</v>
      </c>
    </row>
    <row r="93" spans="1:15" ht="14.25" customHeight="1" x14ac:dyDescent="0.25">
      <c r="A93" s="99"/>
      <c r="B93" s="100"/>
      <c r="C93" s="100"/>
      <c r="D93" s="101"/>
      <c r="E93" s="101"/>
      <c r="F93" s="101">
        <v>1034</v>
      </c>
      <c r="G93" s="74" t="str">
        <f>+VLOOKUP(F93,Participants!$A$1:$F$798,2,FALSE)</f>
        <v>Ryan Sharpe</v>
      </c>
      <c r="H93" s="74" t="str">
        <f>+VLOOKUP(F93,Participants!$A$1:$F$798,4,FALSE)</f>
        <v>HCA</v>
      </c>
      <c r="I93" s="74" t="str">
        <f>+VLOOKUP(F93,Participants!$A$1:$F$798,5,FALSE)</f>
        <v>Male</v>
      </c>
      <c r="J93" s="74">
        <f>+VLOOKUP(F93,Participants!$A$1:$F$798,3,FALSE)</f>
        <v>8</v>
      </c>
      <c r="K93" s="13" t="str">
        <f>+VLOOKUP(F93,Participants!$A$1:$G$798,7,FALSE)</f>
        <v>VARSITY Boys</v>
      </c>
      <c r="L93" s="102">
        <f t="shared" si="2"/>
        <v>30</v>
      </c>
      <c r="M93" s="74"/>
      <c r="N93" s="74">
        <v>42</v>
      </c>
      <c r="O93" s="74">
        <v>4</v>
      </c>
    </row>
    <row r="94" spans="1:15" ht="14.25" customHeight="1" x14ac:dyDescent="0.25">
      <c r="A94" s="99"/>
      <c r="B94" s="100"/>
      <c r="C94" s="100"/>
      <c r="D94" s="101"/>
      <c r="E94" s="101"/>
      <c r="F94" s="101">
        <v>1316</v>
      </c>
      <c r="G94" s="74" t="str">
        <f>+VLOOKUP(F94,Participants!$A$1:$F$798,2,FALSE)</f>
        <v>Jacob Weaver</v>
      </c>
      <c r="H94" s="74" t="str">
        <f>+VLOOKUP(F94,Participants!$A$1:$F$798,4,FALSE)</f>
        <v>CDT</v>
      </c>
      <c r="I94" s="74" t="str">
        <f>+VLOOKUP(F94,Participants!$A$1:$F$798,5,FALSE)</f>
        <v>Male</v>
      </c>
      <c r="J94" s="74">
        <f>+VLOOKUP(F94,Participants!$A$1:$F$798,3,FALSE)</f>
        <v>8</v>
      </c>
      <c r="K94" s="13" t="str">
        <f>+VLOOKUP(F94,Participants!$A$1:$G$798,7,FALSE)</f>
        <v>VARSITY Boys</v>
      </c>
      <c r="L94" s="102">
        <f t="shared" si="2"/>
        <v>31</v>
      </c>
      <c r="M94" s="74"/>
      <c r="N94" s="74">
        <v>41</v>
      </c>
      <c r="O94" s="74">
        <v>10</v>
      </c>
    </row>
    <row r="95" spans="1:15" ht="14.25" customHeight="1" x14ac:dyDescent="0.25">
      <c r="A95" s="99"/>
      <c r="B95" s="100"/>
      <c r="C95" s="100"/>
      <c r="D95" s="101"/>
      <c r="E95" s="101"/>
      <c r="F95" s="101">
        <v>662</v>
      </c>
      <c r="G95" s="74" t="str">
        <f>+VLOOKUP(F95,Participants!$A$1:$F$798,2,FALSE)</f>
        <v>Wes Sachar</v>
      </c>
      <c r="H95" s="74" t="str">
        <f>+VLOOKUP(F95,Participants!$A$1:$F$798,4,FALSE)</f>
        <v>BFS</v>
      </c>
      <c r="I95" s="74" t="str">
        <f>+VLOOKUP(F95,Participants!$A$1:$F$798,5,FALSE)</f>
        <v>Male</v>
      </c>
      <c r="J95" s="74">
        <f>+VLOOKUP(F95,Participants!$A$1:$F$798,3,FALSE)</f>
        <v>7</v>
      </c>
      <c r="K95" s="13" t="str">
        <f>+VLOOKUP(F95,Participants!$A$1:$G$798,7,FALSE)</f>
        <v>VARSITY Boys</v>
      </c>
      <c r="L95" s="102">
        <f t="shared" si="2"/>
        <v>32</v>
      </c>
      <c r="M95" s="74"/>
      <c r="N95" s="74">
        <v>35</v>
      </c>
      <c r="O95" s="74">
        <v>0</v>
      </c>
    </row>
    <row r="96" spans="1:15" ht="14.25" customHeight="1" x14ac:dyDescent="0.25">
      <c r="A96" s="99"/>
      <c r="B96" s="100"/>
      <c r="C96" s="100"/>
      <c r="D96" s="101"/>
      <c r="E96" s="101"/>
      <c r="F96" s="101">
        <v>729</v>
      </c>
      <c r="G96" s="74" t="str">
        <f>+VLOOKUP(F96,Participants!$A$1:$F$798,2,FALSE)</f>
        <v>Daniel Talerico</v>
      </c>
      <c r="H96" s="74" t="str">
        <f>+VLOOKUP(F96,Participants!$A$1:$F$798,4,FALSE)</f>
        <v>GAA</v>
      </c>
      <c r="I96" s="74" t="str">
        <f>+VLOOKUP(F96,Participants!$A$1:$F$798,5,FALSE)</f>
        <v>Male</v>
      </c>
      <c r="J96" s="74">
        <f>+VLOOKUP(F96,Participants!$A$1:$F$798,3,FALSE)</f>
        <v>7</v>
      </c>
      <c r="K96" s="13" t="str">
        <f>+VLOOKUP(F96,Participants!$A$1:$G$798,7,FALSE)</f>
        <v>VARSITY Boys</v>
      </c>
      <c r="L96" s="102">
        <f t="shared" si="2"/>
        <v>33</v>
      </c>
      <c r="M96" s="74"/>
      <c r="N96" s="74">
        <v>34</v>
      </c>
      <c r="O96" s="74">
        <v>1</v>
      </c>
    </row>
    <row r="97" spans="1:15" ht="14.25" customHeight="1" x14ac:dyDescent="0.25">
      <c r="A97" s="99"/>
      <c r="B97" s="100"/>
      <c r="C97" s="100"/>
      <c r="D97" s="101"/>
      <c r="E97" s="101"/>
      <c r="F97" s="101">
        <v>222</v>
      </c>
      <c r="G97" s="74" t="str">
        <f>+VLOOKUP(F97,Participants!$A$1:$F$798,2,FALSE)</f>
        <v>Max Townsend</v>
      </c>
      <c r="H97" s="74" t="str">
        <f>+VLOOKUP(F97,Participants!$A$1:$F$798,4,FALSE)</f>
        <v>MQA</v>
      </c>
      <c r="I97" s="74" t="str">
        <f>+VLOOKUP(F97,Participants!$A$1:$F$798,5,FALSE)</f>
        <v>Male</v>
      </c>
      <c r="J97" s="74">
        <f>+VLOOKUP(F97,Participants!$A$1:$F$798,3,FALSE)</f>
        <v>7</v>
      </c>
      <c r="K97" s="13" t="str">
        <f>+VLOOKUP(F97,Participants!$A$1:$G$798,7,FALSE)</f>
        <v>VARSITY Boys</v>
      </c>
      <c r="L97" s="102">
        <f t="shared" si="2"/>
        <v>34</v>
      </c>
      <c r="M97" s="74"/>
      <c r="N97" s="74">
        <v>33</v>
      </c>
      <c r="O97" s="74">
        <v>4</v>
      </c>
    </row>
    <row r="98" spans="1:15" ht="14.25" customHeight="1" x14ac:dyDescent="0.25">
      <c r="A98" s="99"/>
      <c r="B98" s="100"/>
      <c r="C98" s="100"/>
      <c r="D98" s="101"/>
      <c r="E98" s="101"/>
      <c r="F98" s="101">
        <v>730</v>
      </c>
      <c r="G98" s="74" t="str">
        <f>+VLOOKUP(F98,Participants!$A$1:$F$798,2,FALSE)</f>
        <v>Xavier Mar</v>
      </c>
      <c r="H98" s="74" t="str">
        <f>+VLOOKUP(F98,Participants!$A$1:$F$798,4,FALSE)</f>
        <v>GAA</v>
      </c>
      <c r="I98" s="74" t="str">
        <f>+VLOOKUP(F98,Participants!$A$1:$F$798,5,FALSE)</f>
        <v>Male</v>
      </c>
      <c r="J98" s="74">
        <f>+VLOOKUP(F98,Participants!$A$1:$F$798,3,FALSE)</f>
        <v>7</v>
      </c>
      <c r="K98" s="13" t="str">
        <f>+VLOOKUP(F98,Participants!$A$1:$G$798,7,FALSE)</f>
        <v>VARSITY Boys</v>
      </c>
      <c r="L98" s="102">
        <f t="shared" si="2"/>
        <v>35</v>
      </c>
      <c r="M98" s="74"/>
      <c r="N98" s="74">
        <v>32</v>
      </c>
      <c r="O98" s="74">
        <v>5</v>
      </c>
    </row>
    <row r="99" spans="1:15" ht="14.25" customHeight="1" x14ac:dyDescent="0.25">
      <c r="A99" s="99"/>
      <c r="B99" s="100"/>
      <c r="C99" s="100"/>
      <c r="D99" s="101"/>
      <c r="E99" s="101"/>
      <c r="F99" s="101"/>
      <c r="G99" s="74"/>
      <c r="H99" s="74"/>
      <c r="I99" s="74"/>
      <c r="J99" s="74"/>
      <c r="K99" s="13"/>
      <c r="L99" s="102"/>
      <c r="M99" s="74"/>
      <c r="N99" s="74"/>
      <c r="O99" s="74"/>
    </row>
    <row r="100" spans="1:15" ht="14.25" customHeight="1" x14ac:dyDescent="0.25">
      <c r="A100" s="99"/>
      <c r="B100" s="100"/>
      <c r="C100" s="100"/>
      <c r="D100" s="101"/>
      <c r="E100" s="101"/>
      <c r="F100" s="101">
        <v>982</v>
      </c>
      <c r="G100" s="74" t="str">
        <f>+VLOOKUP(F100,Participants!$A$1:$F$798,2,FALSE)</f>
        <v>Molly Gauntner</v>
      </c>
      <c r="H100" s="74" t="str">
        <f>+VLOOKUP(F100,Participants!$A$1:$F$798,4,FALSE)</f>
        <v>SJS</v>
      </c>
      <c r="I100" s="74" t="str">
        <f>+VLOOKUP(F100,Participants!$A$1:$F$798,5,FALSE)</f>
        <v>Female</v>
      </c>
      <c r="J100" s="74">
        <f>+VLOOKUP(F100,Participants!$A$1:$F$798,3,FALSE)</f>
        <v>8</v>
      </c>
      <c r="K100" s="13" t="str">
        <f>+VLOOKUP(F100,Participants!$A$1:$G$798,7,FALSE)</f>
        <v>Varsity Girls</v>
      </c>
      <c r="L100" s="102">
        <v>1</v>
      </c>
      <c r="M100" s="74">
        <v>10</v>
      </c>
      <c r="N100" s="74">
        <v>64</v>
      </c>
      <c r="O100" s="74">
        <v>8</v>
      </c>
    </row>
    <row r="101" spans="1:15" ht="14.25" customHeight="1" x14ac:dyDescent="0.25">
      <c r="A101" s="99"/>
      <c r="B101" s="100"/>
      <c r="C101" s="100"/>
      <c r="D101" s="101"/>
      <c r="E101" s="101"/>
      <c r="F101" s="101">
        <v>769</v>
      </c>
      <c r="G101" s="74" t="str">
        <f>+VLOOKUP(F101,Participants!$A$1:$F$798,2,FALSE)</f>
        <v>Macie Trombetta</v>
      </c>
      <c r="H101" s="74" t="str">
        <f>+VLOOKUP(F101,Participants!$A$1:$F$798,4,FALSE)</f>
        <v>GAA</v>
      </c>
      <c r="I101" s="74" t="str">
        <f>+VLOOKUP(F101,Participants!$A$1:$F$798,5,FALSE)</f>
        <v>Female</v>
      </c>
      <c r="J101" s="74">
        <f>+VLOOKUP(F101,Participants!$A$1:$F$798,3,FALSE)</f>
        <v>7</v>
      </c>
      <c r="K101" s="13" t="str">
        <f>+VLOOKUP(F101,Participants!$A$1:$G$798,7,FALSE)</f>
        <v>VARSITY GIRLS</v>
      </c>
      <c r="L101" s="160">
        <f>L100+1</f>
        <v>2</v>
      </c>
      <c r="M101" s="74">
        <v>8</v>
      </c>
      <c r="N101" s="74">
        <v>62</v>
      </c>
      <c r="O101" s="74">
        <v>6</v>
      </c>
    </row>
    <row r="102" spans="1:15" ht="14.25" customHeight="1" x14ac:dyDescent="0.25">
      <c r="A102" s="99"/>
      <c r="B102" s="100"/>
      <c r="C102" s="100"/>
      <c r="D102" s="101"/>
      <c r="E102" s="101"/>
      <c r="F102" s="101">
        <v>1106</v>
      </c>
      <c r="G102" s="74" t="str">
        <f>+VLOOKUP(F102,Participants!$A$1:$F$798,2,FALSE)</f>
        <v>Gigi Colafella</v>
      </c>
      <c r="H102" s="74" t="str">
        <f>+VLOOKUP(F102,Participants!$A$1:$F$798,4,FALSE)</f>
        <v>KIL</v>
      </c>
      <c r="I102" s="74" t="str">
        <f>+VLOOKUP(F102,Participants!$A$1:$F$798,5,FALSE)</f>
        <v>Female</v>
      </c>
      <c r="J102" s="74">
        <f>+VLOOKUP(F102,Participants!$A$1:$F$798,3,FALSE)</f>
        <v>8</v>
      </c>
      <c r="K102" s="13" t="str">
        <f>+VLOOKUP(F102,Participants!$A$1:$G$798,7,FALSE)</f>
        <v>Varsity Girls</v>
      </c>
      <c r="L102" s="160">
        <f t="shared" ref="L102:L127" si="3">L101+1</f>
        <v>3</v>
      </c>
      <c r="M102" s="74">
        <v>6</v>
      </c>
      <c r="N102" s="74">
        <v>57</v>
      </c>
      <c r="O102" s="74">
        <v>9</v>
      </c>
    </row>
    <row r="103" spans="1:15" ht="14.25" customHeight="1" x14ac:dyDescent="0.25">
      <c r="A103" s="99"/>
      <c r="B103" s="100"/>
      <c r="C103" s="100"/>
      <c r="D103" s="101"/>
      <c r="E103" s="101"/>
      <c r="F103" s="101">
        <v>631</v>
      </c>
      <c r="G103" s="74" t="str">
        <f>+VLOOKUP(F103,Participants!$A$1:$F$798,2,FALSE)</f>
        <v>Morgan Kane</v>
      </c>
      <c r="H103" s="74" t="str">
        <f>+VLOOKUP(F103,Participants!$A$1:$F$798,4,FALSE)</f>
        <v>BFS</v>
      </c>
      <c r="I103" s="74" t="str">
        <f>+VLOOKUP(F103,Participants!$A$1:$F$798,5,FALSE)</f>
        <v>Female</v>
      </c>
      <c r="J103" s="74">
        <f>+VLOOKUP(F103,Participants!$A$1:$F$798,3,FALSE)</f>
        <v>7</v>
      </c>
      <c r="K103" s="13" t="str">
        <f>+VLOOKUP(F103,Participants!$A$1:$G$798,7,FALSE)</f>
        <v>VARSITY GIRLS</v>
      </c>
      <c r="L103" s="160">
        <f t="shared" si="3"/>
        <v>4</v>
      </c>
      <c r="M103" s="74">
        <v>5</v>
      </c>
      <c r="N103" s="74">
        <v>54</v>
      </c>
      <c r="O103" s="74">
        <v>11</v>
      </c>
    </row>
    <row r="104" spans="1:15" ht="14.25" customHeight="1" x14ac:dyDescent="0.25">
      <c r="A104" s="99"/>
      <c r="B104" s="100"/>
      <c r="C104" s="100"/>
      <c r="D104" s="101"/>
      <c r="E104" s="101"/>
      <c r="F104" s="101">
        <v>981</v>
      </c>
      <c r="G104" s="74" t="str">
        <f>+VLOOKUP(F104,Participants!$A$1:$F$798,2,FALSE)</f>
        <v>Emery Feczko</v>
      </c>
      <c r="H104" s="74" t="str">
        <f>+VLOOKUP(F104,Participants!$A$1:$F$798,4,FALSE)</f>
        <v>SJS</v>
      </c>
      <c r="I104" s="74" t="str">
        <f>+VLOOKUP(F104,Participants!$A$1:$F$798,5,FALSE)</f>
        <v>Female</v>
      </c>
      <c r="J104" s="74">
        <f>+VLOOKUP(F104,Participants!$A$1:$F$798,3,FALSE)</f>
        <v>8</v>
      </c>
      <c r="K104" s="13" t="str">
        <f>+VLOOKUP(F104,Participants!$A$1:$G$798,7,FALSE)</f>
        <v>Varsity Girls</v>
      </c>
      <c r="L104" s="160">
        <f t="shared" si="3"/>
        <v>5</v>
      </c>
      <c r="M104" s="74">
        <v>4</v>
      </c>
      <c r="N104" s="74">
        <v>52</v>
      </c>
      <c r="O104" s="74">
        <v>10</v>
      </c>
    </row>
    <row r="105" spans="1:15" ht="14.25" customHeight="1" x14ac:dyDescent="0.25">
      <c r="A105" s="99"/>
      <c r="B105" s="100"/>
      <c r="C105" s="100"/>
      <c r="D105" s="101"/>
      <c r="E105" s="101"/>
      <c r="F105" s="101">
        <v>767</v>
      </c>
      <c r="G105" s="74" t="str">
        <f>+VLOOKUP(F105,Participants!$A$1:$F$798,2,FALSE)</f>
        <v>Fiona Shipley</v>
      </c>
      <c r="H105" s="74" t="str">
        <f>+VLOOKUP(F105,Participants!$A$1:$F$798,4,FALSE)</f>
        <v>GAA</v>
      </c>
      <c r="I105" s="74" t="str">
        <f>+VLOOKUP(F105,Participants!$A$1:$F$798,5,FALSE)</f>
        <v>Female</v>
      </c>
      <c r="J105" s="74">
        <f>+VLOOKUP(F105,Participants!$A$1:$F$798,3,FALSE)</f>
        <v>7</v>
      </c>
      <c r="K105" s="13" t="str">
        <f>+VLOOKUP(F105,Participants!$A$1:$G$798,7,FALSE)</f>
        <v>VARSITY GIRLS</v>
      </c>
      <c r="L105" s="160">
        <f t="shared" si="3"/>
        <v>6</v>
      </c>
      <c r="M105" s="74">
        <v>3</v>
      </c>
      <c r="N105" s="74">
        <v>48</v>
      </c>
      <c r="O105" s="74">
        <v>3</v>
      </c>
    </row>
    <row r="106" spans="1:15" ht="14.25" customHeight="1" x14ac:dyDescent="0.25">
      <c r="A106" s="99"/>
      <c r="B106" s="100"/>
      <c r="C106" s="100"/>
      <c r="D106" s="101"/>
      <c r="E106" s="101"/>
      <c r="F106" s="101">
        <v>626</v>
      </c>
      <c r="G106" s="74" t="str">
        <f>+VLOOKUP(F106,Participants!$A$1:$F$798,2,FALSE)</f>
        <v>Olivia Chimenti</v>
      </c>
      <c r="H106" s="74" t="str">
        <f>+VLOOKUP(F106,Participants!$A$1:$F$798,4,FALSE)</f>
        <v>BFS</v>
      </c>
      <c r="I106" s="74" t="str">
        <f>+VLOOKUP(F106,Participants!$A$1:$F$798,5,FALSE)</f>
        <v>Female</v>
      </c>
      <c r="J106" s="74">
        <f>+VLOOKUP(F106,Participants!$A$1:$F$798,3,FALSE)</f>
        <v>7</v>
      </c>
      <c r="K106" s="13" t="str">
        <f>+VLOOKUP(F106,Participants!$A$1:$G$798,7,FALSE)</f>
        <v>VARSITY GIRLS</v>
      </c>
      <c r="L106" s="160">
        <f t="shared" si="3"/>
        <v>7</v>
      </c>
      <c r="M106" s="74">
        <v>2</v>
      </c>
      <c r="N106" s="74">
        <v>47</v>
      </c>
      <c r="O106" s="74">
        <v>10</v>
      </c>
    </row>
    <row r="107" spans="1:15" ht="14.25" customHeight="1" x14ac:dyDescent="0.25">
      <c r="A107" s="99"/>
      <c r="B107" s="100"/>
      <c r="C107" s="100"/>
      <c r="D107" s="101"/>
      <c r="E107" s="101"/>
      <c r="F107" s="101">
        <v>642</v>
      </c>
      <c r="G107" s="74" t="str">
        <f>+VLOOKUP(F107,Participants!$A$1:$F$798,2,FALSE)</f>
        <v>Isla Buccigrossi</v>
      </c>
      <c r="H107" s="74" t="str">
        <f>+VLOOKUP(F107,Participants!$A$1:$F$798,4,FALSE)</f>
        <v>BFS</v>
      </c>
      <c r="I107" s="74" t="str">
        <f>+VLOOKUP(F107,Participants!$A$1:$F$798,5,FALSE)</f>
        <v>Female</v>
      </c>
      <c r="J107" s="74">
        <f>+VLOOKUP(F107,Participants!$A$1:$F$798,3,FALSE)</f>
        <v>8</v>
      </c>
      <c r="K107" s="13" t="str">
        <f>+VLOOKUP(F107,Participants!$A$1:$G$798,7,FALSE)</f>
        <v>VARSITY GIRLS</v>
      </c>
      <c r="L107" s="160">
        <f t="shared" si="3"/>
        <v>8</v>
      </c>
      <c r="M107" s="74">
        <v>1</v>
      </c>
      <c r="N107" s="74">
        <v>46</v>
      </c>
      <c r="O107" s="74">
        <v>9</v>
      </c>
    </row>
    <row r="108" spans="1:15" ht="14.25" customHeight="1" x14ac:dyDescent="0.25">
      <c r="A108" s="99"/>
      <c r="B108" s="100"/>
      <c r="C108" s="100"/>
      <c r="D108" s="101"/>
      <c r="E108" s="101"/>
      <c r="F108" s="101">
        <v>768</v>
      </c>
      <c r="G108" s="74" t="str">
        <f>+VLOOKUP(F108,Participants!$A$1:$F$798,2,FALSE)</f>
        <v>Julia Piaggesi</v>
      </c>
      <c r="H108" s="74" t="str">
        <f>+VLOOKUP(F108,Participants!$A$1:$F$798,4,FALSE)</f>
        <v>GAA</v>
      </c>
      <c r="I108" s="74" t="str">
        <f>+VLOOKUP(F108,Participants!$A$1:$F$798,5,FALSE)</f>
        <v>Female</v>
      </c>
      <c r="J108" s="74">
        <f>+VLOOKUP(F108,Participants!$A$1:$F$798,3,FALSE)</f>
        <v>7</v>
      </c>
      <c r="K108" s="13" t="str">
        <f>+VLOOKUP(F108,Participants!$A$1:$G$798,7,FALSE)</f>
        <v>VARSITY GIRLS</v>
      </c>
      <c r="L108" s="160">
        <f t="shared" si="3"/>
        <v>9</v>
      </c>
      <c r="M108" s="74"/>
      <c r="N108" s="74">
        <v>46</v>
      </c>
      <c r="O108" s="74">
        <v>1</v>
      </c>
    </row>
    <row r="109" spans="1:15" ht="14.25" customHeight="1" x14ac:dyDescent="0.25">
      <c r="A109" s="99"/>
      <c r="B109" s="100"/>
      <c r="C109" s="100"/>
      <c r="D109" s="101"/>
      <c r="E109" s="101"/>
      <c r="F109" s="101">
        <v>1023</v>
      </c>
      <c r="G109" s="74" t="str">
        <f>+VLOOKUP(F109,Participants!$A$1:$F$798,2,FALSE)</f>
        <v>Kathryn Rechtorik</v>
      </c>
      <c r="H109" s="74" t="str">
        <f>+VLOOKUP(F109,Participants!$A$1:$F$798,4,FALSE)</f>
        <v>HCA</v>
      </c>
      <c r="I109" s="74" t="str">
        <f>+VLOOKUP(F109,Participants!$A$1:$F$798,5,FALSE)</f>
        <v>Female</v>
      </c>
      <c r="J109" s="74">
        <f>+VLOOKUP(F109,Participants!$A$1:$F$798,3,FALSE)</f>
        <v>7</v>
      </c>
      <c r="K109" s="13" t="str">
        <f>+VLOOKUP(F109,Participants!$A$1:$G$798,7,FALSE)</f>
        <v>Varsity Girls</v>
      </c>
      <c r="L109" s="160">
        <f t="shared" si="3"/>
        <v>10</v>
      </c>
      <c r="M109" s="74"/>
      <c r="N109" s="74">
        <v>45</v>
      </c>
      <c r="O109" s="74">
        <v>5</v>
      </c>
    </row>
    <row r="110" spans="1:15" ht="14.25" customHeight="1" x14ac:dyDescent="0.25">
      <c r="A110" s="99"/>
      <c r="B110" s="100"/>
      <c r="C110" s="100"/>
      <c r="D110" s="101"/>
      <c r="E110" s="101"/>
      <c r="F110" s="101">
        <v>1446</v>
      </c>
      <c r="G110" s="74" t="str">
        <f>+VLOOKUP(F110,Participants!$A$1:$F$798,2,FALSE)</f>
        <v>Ava Sparacino</v>
      </c>
      <c r="H110" s="74" t="str">
        <f>+VLOOKUP(F110,Participants!$A$1:$F$798,4,FALSE)</f>
        <v>GRE</v>
      </c>
      <c r="I110" s="74" t="str">
        <f>+VLOOKUP(F110,Participants!$A$1:$F$798,5,FALSE)</f>
        <v>Female</v>
      </c>
      <c r="J110" s="74">
        <f>+VLOOKUP(F110,Participants!$A$1:$F$798,3,FALSE)</f>
        <v>8</v>
      </c>
      <c r="K110" s="13" t="str">
        <f>+VLOOKUP(F110,Participants!$A$1:$G$798,7,FALSE)</f>
        <v>Varsity Girls</v>
      </c>
      <c r="L110" s="160">
        <f t="shared" si="3"/>
        <v>11</v>
      </c>
      <c r="M110" s="74"/>
      <c r="N110" s="74">
        <v>45</v>
      </c>
      <c r="O110" s="74">
        <v>2</v>
      </c>
    </row>
    <row r="111" spans="1:15" ht="14.25" customHeight="1" x14ac:dyDescent="0.25">
      <c r="A111" s="99"/>
      <c r="B111" s="100"/>
      <c r="C111" s="100"/>
      <c r="D111" s="101"/>
      <c r="E111" s="101"/>
      <c r="F111" s="101">
        <v>779</v>
      </c>
      <c r="G111" s="74" t="str">
        <f>+VLOOKUP(F111,Participants!$A$1:$F$798,2,FALSE)</f>
        <v>Mayra Nee</v>
      </c>
      <c r="H111" s="74" t="str">
        <f>+VLOOKUP(F111,Participants!$A$1:$F$798,4,FALSE)</f>
        <v>GAA</v>
      </c>
      <c r="I111" s="74" t="str">
        <f>+VLOOKUP(F111,Participants!$A$1:$F$798,5,FALSE)</f>
        <v>Female</v>
      </c>
      <c r="J111" s="74">
        <f>+VLOOKUP(F111,Participants!$A$1:$F$798,3,FALSE)</f>
        <v>8</v>
      </c>
      <c r="K111" s="13" t="str">
        <f>+VLOOKUP(F111,Participants!$A$1:$G$798,7,FALSE)</f>
        <v>VARSITY GIRLS</v>
      </c>
      <c r="L111" s="160">
        <f t="shared" si="3"/>
        <v>12</v>
      </c>
      <c r="M111" s="74"/>
      <c r="N111" s="74">
        <v>43</v>
      </c>
      <c r="O111" s="74">
        <v>4</v>
      </c>
    </row>
    <row r="112" spans="1:15" ht="14.25" customHeight="1" x14ac:dyDescent="0.25">
      <c r="A112" s="99"/>
      <c r="B112" s="100"/>
      <c r="C112" s="100"/>
      <c r="D112" s="101"/>
      <c r="E112" s="101"/>
      <c r="F112" s="101">
        <v>1268</v>
      </c>
      <c r="G112" s="74" t="str">
        <f>+VLOOKUP(F112,Participants!$A$1:$F$798,2,FALSE)</f>
        <v>Madison Zajac</v>
      </c>
      <c r="H112" s="74" t="str">
        <f>+VLOOKUP(F112,Participants!$A$1:$F$798,4,FALSE)</f>
        <v>SSPP</v>
      </c>
      <c r="I112" s="74" t="str">
        <f>+VLOOKUP(F112,Participants!$A$1:$F$798,5,FALSE)</f>
        <v>Female</v>
      </c>
      <c r="J112" s="74">
        <f>+VLOOKUP(F112,Participants!$A$1:$F$798,3,FALSE)</f>
        <v>8</v>
      </c>
      <c r="K112" s="13" t="str">
        <f>+VLOOKUP(F112,Participants!$A$1:$G$798,7,FALSE)</f>
        <v>VARSITY Girls</v>
      </c>
      <c r="L112" s="160">
        <f t="shared" si="3"/>
        <v>13</v>
      </c>
      <c r="M112" s="74"/>
      <c r="N112" s="74">
        <v>42</v>
      </c>
      <c r="O112" s="74">
        <v>2</v>
      </c>
    </row>
    <row r="113" spans="1:15" ht="14.25" customHeight="1" x14ac:dyDescent="0.25">
      <c r="A113" s="99"/>
      <c r="B113" s="100"/>
      <c r="C113" s="100"/>
      <c r="D113" s="101"/>
      <c r="E113" s="101"/>
      <c r="F113" s="101">
        <v>776</v>
      </c>
      <c r="G113" s="74" t="str">
        <f>+VLOOKUP(F113,Participants!$A$1:$F$798,2,FALSE)</f>
        <v>Elsa Snover</v>
      </c>
      <c r="H113" s="74" t="str">
        <f>+VLOOKUP(F113,Participants!$A$1:$F$798,4,FALSE)</f>
        <v>GAA</v>
      </c>
      <c r="I113" s="74" t="str">
        <f>+VLOOKUP(F113,Participants!$A$1:$F$798,5,FALSE)</f>
        <v>Female</v>
      </c>
      <c r="J113" s="74">
        <f>+VLOOKUP(F113,Participants!$A$1:$F$798,3,FALSE)</f>
        <v>8</v>
      </c>
      <c r="K113" s="13" t="str">
        <f>+VLOOKUP(F113,Participants!$A$1:$G$798,7,FALSE)</f>
        <v>VARSITY GIRLS</v>
      </c>
      <c r="L113" s="160">
        <f t="shared" si="3"/>
        <v>14</v>
      </c>
      <c r="M113" s="74"/>
      <c r="N113" s="74">
        <v>40</v>
      </c>
      <c r="O113" s="74">
        <v>5</v>
      </c>
    </row>
    <row r="114" spans="1:15" ht="14.25" customHeight="1" x14ac:dyDescent="0.25">
      <c r="A114" s="99"/>
      <c r="B114" s="100"/>
      <c r="C114" s="100"/>
      <c r="D114" s="101"/>
      <c r="E114" s="101"/>
      <c r="F114" s="101">
        <v>771</v>
      </c>
      <c r="G114" s="74" t="str">
        <f>+VLOOKUP(F114,Participants!$A$1:$F$798,2,FALSE)</f>
        <v>Maria Fuchs</v>
      </c>
      <c r="H114" s="74" t="str">
        <f>+VLOOKUP(F114,Participants!$A$1:$F$798,4,FALSE)</f>
        <v>GAA</v>
      </c>
      <c r="I114" s="74" t="str">
        <f>+VLOOKUP(F114,Participants!$A$1:$F$798,5,FALSE)</f>
        <v>Female</v>
      </c>
      <c r="J114" s="74">
        <f>+VLOOKUP(F114,Participants!$A$1:$F$798,3,FALSE)</f>
        <v>7</v>
      </c>
      <c r="K114" s="13" t="str">
        <f>+VLOOKUP(F114,Participants!$A$1:$G$798,7,FALSE)</f>
        <v>VARSITY GIRLS</v>
      </c>
      <c r="L114" s="160">
        <f t="shared" si="3"/>
        <v>15</v>
      </c>
      <c r="M114" s="74"/>
      <c r="N114" s="74">
        <v>39</v>
      </c>
      <c r="O114" s="74">
        <v>6</v>
      </c>
    </row>
    <row r="115" spans="1:15" ht="14.25" customHeight="1" x14ac:dyDescent="0.25">
      <c r="A115" s="99"/>
      <c r="B115" s="100"/>
      <c r="C115" s="100"/>
      <c r="D115" s="101"/>
      <c r="E115" s="101"/>
      <c r="F115" s="101">
        <v>1024</v>
      </c>
      <c r="G115" s="74" t="str">
        <f>+VLOOKUP(F115,Participants!$A$1:$F$798,2,FALSE)</f>
        <v>Keally Zickefoose</v>
      </c>
      <c r="H115" s="74" t="str">
        <f>+VLOOKUP(F115,Participants!$A$1:$F$798,4,FALSE)</f>
        <v>HCA</v>
      </c>
      <c r="I115" s="74" t="str">
        <f>+VLOOKUP(F115,Participants!$A$1:$F$798,5,FALSE)</f>
        <v>Female</v>
      </c>
      <c r="J115" s="74">
        <f>+VLOOKUP(F115,Participants!$A$1:$F$798,3,FALSE)</f>
        <v>7</v>
      </c>
      <c r="K115" s="13" t="str">
        <f>+VLOOKUP(F115,Participants!$A$1:$G$798,7,FALSE)</f>
        <v>Varsity Girls</v>
      </c>
      <c r="L115" s="160">
        <f t="shared" si="3"/>
        <v>16</v>
      </c>
      <c r="M115" s="74"/>
      <c r="N115" s="74">
        <v>37</v>
      </c>
      <c r="O115" s="74">
        <v>9</v>
      </c>
    </row>
    <row r="116" spans="1:15" ht="14.25" customHeight="1" x14ac:dyDescent="0.25">
      <c r="A116" s="99"/>
      <c r="B116" s="100"/>
      <c r="C116" s="100"/>
      <c r="D116" s="101"/>
      <c r="E116" s="101"/>
      <c r="F116" s="101">
        <v>1309</v>
      </c>
      <c r="G116" s="74" t="str">
        <f>+VLOOKUP(F116,Participants!$A$1:$F$798,2,FALSE)</f>
        <v>Rhodora Redd</v>
      </c>
      <c r="H116" s="74" t="str">
        <f>+VLOOKUP(F116,Participants!$A$1:$F$798,4,FALSE)</f>
        <v>CDT</v>
      </c>
      <c r="I116" s="74" t="str">
        <f>+VLOOKUP(F116,Participants!$A$1:$F$798,5,FALSE)</f>
        <v>Female</v>
      </c>
      <c r="J116" s="74">
        <f>+VLOOKUP(F116,Participants!$A$1:$F$798,3,FALSE)</f>
        <v>7</v>
      </c>
      <c r="K116" s="13" t="str">
        <f>+VLOOKUP(F116,Participants!$A$1:$G$798,7,FALSE)</f>
        <v>Varsity Girls</v>
      </c>
      <c r="L116" s="160">
        <f t="shared" si="3"/>
        <v>17</v>
      </c>
      <c r="M116" s="74"/>
      <c r="N116" s="74">
        <v>35</v>
      </c>
      <c r="O116" s="74">
        <v>10</v>
      </c>
    </row>
    <row r="117" spans="1:15" ht="14.25" customHeight="1" x14ac:dyDescent="0.25">
      <c r="A117" s="99"/>
      <c r="B117" s="100"/>
      <c r="C117" s="100"/>
      <c r="D117" s="101"/>
      <c r="E117" s="101"/>
      <c r="F117" s="101">
        <v>778</v>
      </c>
      <c r="G117" s="74" t="str">
        <f>+VLOOKUP(F117,Participants!$A$1:$F$798,2,FALSE)</f>
        <v>Maria Leithauser</v>
      </c>
      <c r="H117" s="74" t="str">
        <f>+VLOOKUP(F117,Participants!$A$1:$F$798,4,FALSE)</f>
        <v>GAA</v>
      </c>
      <c r="I117" s="74" t="str">
        <f>+VLOOKUP(F117,Participants!$A$1:$F$798,5,FALSE)</f>
        <v>Female</v>
      </c>
      <c r="J117" s="74">
        <f>+VLOOKUP(F117,Participants!$A$1:$F$798,3,FALSE)</f>
        <v>8</v>
      </c>
      <c r="K117" s="13" t="str">
        <f>+VLOOKUP(F117,Participants!$A$1:$G$798,7,FALSE)</f>
        <v>VARSITY GIRLS</v>
      </c>
      <c r="L117" s="160">
        <f t="shared" si="3"/>
        <v>18</v>
      </c>
      <c r="M117" s="74"/>
      <c r="N117" s="74">
        <v>35</v>
      </c>
      <c r="O117" s="74">
        <v>4</v>
      </c>
    </row>
    <row r="118" spans="1:15" ht="14.25" customHeight="1" x14ac:dyDescent="0.25">
      <c r="A118" s="99"/>
      <c r="B118" s="100"/>
      <c r="C118" s="100"/>
      <c r="D118" s="101"/>
      <c r="E118" s="101"/>
      <c r="F118" s="101">
        <v>1442</v>
      </c>
      <c r="G118" s="74" t="str">
        <f>+VLOOKUP(F118,Participants!$A$1:$F$798,2,FALSE)</f>
        <v>Olivia Clauss</v>
      </c>
      <c r="H118" s="74" t="str">
        <f>+VLOOKUP(F118,Participants!$A$1:$F$798,4,FALSE)</f>
        <v>GRE</v>
      </c>
      <c r="I118" s="74" t="str">
        <f>+VLOOKUP(F118,Participants!$A$1:$F$798,5,FALSE)</f>
        <v>Female</v>
      </c>
      <c r="J118" s="74">
        <f>+VLOOKUP(F118,Participants!$A$1:$F$798,3,FALSE)</f>
        <v>7</v>
      </c>
      <c r="K118" s="13" t="str">
        <f>+VLOOKUP(F118,Participants!$A$1:$G$798,7,FALSE)</f>
        <v>Varsity Girls</v>
      </c>
      <c r="L118" s="160">
        <f t="shared" si="3"/>
        <v>19</v>
      </c>
      <c r="M118" s="74"/>
      <c r="N118" s="74">
        <v>33</v>
      </c>
      <c r="O118" s="74">
        <v>9</v>
      </c>
    </row>
    <row r="119" spans="1:15" ht="14.25" customHeight="1" x14ac:dyDescent="0.25">
      <c r="A119" s="99"/>
      <c r="B119" s="100"/>
      <c r="C119" s="100"/>
      <c r="D119" s="101"/>
      <c r="E119" s="101"/>
      <c r="F119" s="101">
        <v>1021</v>
      </c>
      <c r="G119" s="74" t="str">
        <f>+VLOOKUP(F119,Participants!$A$1:$F$798,2,FALSE)</f>
        <v>Caroline Opiela</v>
      </c>
      <c r="H119" s="74" t="str">
        <f>+VLOOKUP(F119,Participants!$A$1:$F$798,4,FALSE)</f>
        <v>HCA</v>
      </c>
      <c r="I119" s="74" t="str">
        <f>+VLOOKUP(F119,Participants!$A$1:$F$798,5,FALSE)</f>
        <v>Female</v>
      </c>
      <c r="J119" s="74">
        <f>+VLOOKUP(F119,Participants!$A$1:$F$798,3,FALSE)</f>
        <v>7</v>
      </c>
      <c r="K119" s="13" t="str">
        <f>+VLOOKUP(F119,Participants!$A$1:$G$798,7,FALSE)</f>
        <v>Varsity Girls</v>
      </c>
      <c r="L119" s="160">
        <f t="shared" si="3"/>
        <v>20</v>
      </c>
      <c r="M119" s="74"/>
      <c r="N119" s="74">
        <v>33</v>
      </c>
      <c r="O119" s="74">
        <v>8</v>
      </c>
    </row>
    <row r="120" spans="1:15" ht="14.25" customHeight="1" x14ac:dyDescent="0.25">
      <c r="A120" s="99"/>
      <c r="B120" s="100"/>
      <c r="C120" s="100"/>
      <c r="D120" s="101"/>
      <c r="E120" s="101"/>
      <c r="F120" s="101">
        <v>1250</v>
      </c>
      <c r="G120" s="74" t="str">
        <f>+VLOOKUP(F120,Participants!$A$1:$F$798,2,FALSE)</f>
        <v>Rhiannon Modro</v>
      </c>
      <c r="H120" s="74" t="str">
        <f>+VLOOKUP(F120,Participants!$A$1:$F$798,4,FALSE)</f>
        <v>SSPP</v>
      </c>
      <c r="I120" s="74" t="str">
        <f>+VLOOKUP(F120,Participants!$A$1:$F$798,5,FALSE)</f>
        <v>Female</v>
      </c>
      <c r="J120" s="74">
        <f>+VLOOKUP(F120,Participants!$A$1:$F$798,3,FALSE)</f>
        <v>8</v>
      </c>
      <c r="K120" s="13" t="str">
        <f>+VLOOKUP(F120,Participants!$A$1:$G$798,7,FALSE)</f>
        <v>VARSITY Girls</v>
      </c>
      <c r="L120" s="160">
        <f t="shared" si="3"/>
        <v>21</v>
      </c>
      <c r="M120" s="74"/>
      <c r="N120" s="74">
        <v>33</v>
      </c>
      <c r="O120" s="74">
        <v>4</v>
      </c>
    </row>
    <row r="121" spans="1:15" ht="14.25" customHeight="1" x14ac:dyDescent="0.25">
      <c r="A121" s="99"/>
      <c r="B121" s="100"/>
      <c r="C121" s="100"/>
      <c r="D121" s="101"/>
      <c r="E121" s="101"/>
      <c r="F121" s="101">
        <v>646</v>
      </c>
      <c r="G121" s="74" t="str">
        <f>+VLOOKUP(F121,Participants!$A$1:$F$798,2,FALSE)</f>
        <v>Giovanna Julian</v>
      </c>
      <c r="H121" s="74" t="str">
        <f>+VLOOKUP(F121,Participants!$A$1:$F$798,4,FALSE)</f>
        <v>BFS</v>
      </c>
      <c r="I121" s="74" t="str">
        <f>+VLOOKUP(F121,Participants!$A$1:$F$798,5,FALSE)</f>
        <v>Female</v>
      </c>
      <c r="J121" s="74">
        <f>+VLOOKUP(F121,Participants!$A$1:$F$798,3,FALSE)</f>
        <v>8</v>
      </c>
      <c r="K121" s="13" t="str">
        <f>+VLOOKUP(F121,Participants!$A$1:$G$798,7,FALSE)</f>
        <v>VARSITY GIRLS</v>
      </c>
      <c r="L121" s="160">
        <f t="shared" si="3"/>
        <v>22</v>
      </c>
      <c r="M121" s="74"/>
      <c r="N121" s="74">
        <v>32</v>
      </c>
      <c r="O121" s="74">
        <v>6</v>
      </c>
    </row>
    <row r="122" spans="1:15" ht="14.25" customHeight="1" x14ac:dyDescent="0.25">
      <c r="A122" s="99"/>
      <c r="B122" s="100"/>
      <c r="C122" s="100"/>
      <c r="D122" s="101"/>
      <c r="E122" s="101"/>
      <c r="F122" s="101">
        <v>1443</v>
      </c>
      <c r="G122" s="74" t="str">
        <f>+VLOOKUP(F122,Participants!$A$1:$F$798,2,FALSE)</f>
        <v>Meredith Dunn</v>
      </c>
      <c r="H122" s="74" t="str">
        <f>+VLOOKUP(F122,Participants!$A$1:$F$798,4,FALSE)</f>
        <v>GRE</v>
      </c>
      <c r="I122" s="74" t="str">
        <f>+VLOOKUP(F122,Participants!$A$1:$F$798,5,FALSE)</f>
        <v>Female</v>
      </c>
      <c r="J122" s="74">
        <f>+VLOOKUP(F122,Participants!$A$1:$F$798,3,FALSE)</f>
        <v>7</v>
      </c>
      <c r="K122" s="13" t="str">
        <f>+VLOOKUP(F122,Participants!$A$1:$G$798,7,FALSE)</f>
        <v>Varsity Girls</v>
      </c>
      <c r="L122" s="160">
        <f t="shared" si="3"/>
        <v>23</v>
      </c>
      <c r="M122" s="74"/>
      <c r="N122" s="74">
        <v>32</v>
      </c>
      <c r="O122" s="74">
        <v>4</v>
      </c>
    </row>
    <row r="123" spans="1:15" ht="14.25" customHeight="1" x14ac:dyDescent="0.25">
      <c r="A123" s="99"/>
      <c r="B123" s="100"/>
      <c r="C123" s="100"/>
      <c r="D123" s="101"/>
      <c r="E123" s="101"/>
      <c r="F123" s="101">
        <v>1310</v>
      </c>
      <c r="G123" s="74" t="str">
        <f>+VLOOKUP(F123,Participants!$A$1:$F$798,2,FALSE)</f>
        <v>Nadia Rossey</v>
      </c>
      <c r="H123" s="74" t="str">
        <f>+VLOOKUP(F123,Participants!$A$1:$F$798,4,FALSE)</f>
        <v>CDT</v>
      </c>
      <c r="I123" s="74" t="str">
        <f>+VLOOKUP(F123,Participants!$A$1:$F$798,5,FALSE)</f>
        <v>Female</v>
      </c>
      <c r="J123" s="74">
        <f>+VLOOKUP(F123,Participants!$A$1:$F$798,3,FALSE)</f>
        <v>7</v>
      </c>
      <c r="K123" s="13" t="str">
        <f>+VLOOKUP(F123,Participants!$A$1:$G$798,7,FALSE)</f>
        <v>Varsity Girls</v>
      </c>
      <c r="L123" s="160">
        <f t="shared" si="3"/>
        <v>24</v>
      </c>
      <c r="M123" s="74"/>
      <c r="N123" s="74">
        <v>32</v>
      </c>
      <c r="O123" s="74">
        <v>3</v>
      </c>
    </row>
    <row r="124" spans="1:15" ht="14.25" customHeight="1" x14ac:dyDescent="0.25">
      <c r="A124" s="99"/>
      <c r="B124" s="100"/>
      <c r="C124" s="100"/>
      <c r="D124" s="101"/>
      <c r="E124" s="101"/>
      <c r="F124" s="101">
        <v>980</v>
      </c>
      <c r="G124" s="74" t="str">
        <f>+VLOOKUP(F124,Participants!$A$1:$F$798,2,FALSE)</f>
        <v>Adelaide Delaney</v>
      </c>
      <c r="H124" s="74" t="str">
        <f>+VLOOKUP(F124,Participants!$A$1:$F$798,4,FALSE)</f>
        <v>SJS</v>
      </c>
      <c r="I124" s="74" t="str">
        <f>+VLOOKUP(F124,Participants!$A$1:$F$798,5,FALSE)</f>
        <v>Female</v>
      </c>
      <c r="J124" s="74">
        <f>+VLOOKUP(F124,Participants!$A$1:$F$798,3,FALSE)</f>
        <v>8</v>
      </c>
      <c r="K124" s="13" t="str">
        <f>+VLOOKUP(F124,Participants!$A$1:$G$798,7,FALSE)</f>
        <v>Varsity Girls</v>
      </c>
      <c r="L124" s="160">
        <f t="shared" si="3"/>
        <v>25</v>
      </c>
      <c r="M124" s="74"/>
      <c r="N124" s="74">
        <v>29</v>
      </c>
      <c r="O124" s="74">
        <v>3</v>
      </c>
    </row>
    <row r="125" spans="1:15" ht="14.25" customHeight="1" x14ac:dyDescent="0.25">
      <c r="A125" s="99"/>
      <c r="B125" s="100"/>
      <c r="C125" s="100"/>
      <c r="D125" s="101"/>
      <c r="E125" s="101"/>
      <c r="F125" s="101">
        <v>633</v>
      </c>
      <c r="G125" s="74" t="str">
        <f>+VLOOKUP(F125,Participants!$A$1:$F$798,2,FALSE)</f>
        <v>Allison Kiley</v>
      </c>
      <c r="H125" s="74" t="str">
        <f>+VLOOKUP(F125,Participants!$A$1:$F$798,4,FALSE)</f>
        <v>BFS</v>
      </c>
      <c r="I125" s="74" t="str">
        <f>+VLOOKUP(F125,Participants!$A$1:$F$798,5,FALSE)</f>
        <v>Female</v>
      </c>
      <c r="J125" s="74">
        <f>+VLOOKUP(F125,Participants!$A$1:$F$798,3,FALSE)</f>
        <v>7</v>
      </c>
      <c r="K125" s="13" t="str">
        <f>+VLOOKUP(F125,Participants!$A$1:$G$798,7,FALSE)</f>
        <v>VARSITY GIRLS</v>
      </c>
      <c r="L125" s="160">
        <f t="shared" si="3"/>
        <v>26</v>
      </c>
      <c r="M125" s="74"/>
      <c r="N125" s="74">
        <v>28</v>
      </c>
      <c r="O125" s="74">
        <v>7</v>
      </c>
    </row>
    <row r="126" spans="1:15" ht="14.25" customHeight="1" x14ac:dyDescent="0.25">
      <c r="A126" s="99"/>
      <c r="B126" s="100"/>
      <c r="C126" s="100"/>
      <c r="D126" s="101"/>
      <c r="E126" s="101"/>
      <c r="F126" s="101">
        <v>1022</v>
      </c>
      <c r="G126" s="74" t="str">
        <f>+VLOOKUP(F126,Participants!$A$1:$F$798,2,FALSE)</f>
        <v>Hailey Robinson</v>
      </c>
      <c r="H126" s="74" t="str">
        <f>+VLOOKUP(F126,Participants!$A$1:$F$798,4,FALSE)</f>
        <v>HCA</v>
      </c>
      <c r="I126" s="74" t="str">
        <f>+VLOOKUP(F126,Participants!$A$1:$F$798,5,FALSE)</f>
        <v>Female</v>
      </c>
      <c r="J126" s="74">
        <f>+VLOOKUP(F126,Participants!$A$1:$F$798,3,FALSE)</f>
        <v>7</v>
      </c>
      <c r="K126" s="13" t="str">
        <f>+VLOOKUP(F126,Participants!$A$1:$G$798,7,FALSE)</f>
        <v>Varsity Girls</v>
      </c>
      <c r="L126" s="160">
        <f t="shared" si="3"/>
        <v>27</v>
      </c>
      <c r="M126" s="74"/>
      <c r="N126" s="74">
        <v>26</v>
      </c>
      <c r="O126" s="74">
        <v>6</v>
      </c>
    </row>
    <row r="127" spans="1:15" ht="14.25" customHeight="1" x14ac:dyDescent="0.25">
      <c r="A127" s="99"/>
      <c r="B127" s="100"/>
      <c r="C127" s="100"/>
      <c r="D127" s="101"/>
      <c r="E127" s="101"/>
      <c r="F127" s="101">
        <v>1269</v>
      </c>
      <c r="G127" s="74" t="str">
        <f>+VLOOKUP(F127,Participants!$A$1:$F$798,2,FALSE)</f>
        <v>Ava Martin</v>
      </c>
      <c r="H127" s="74" t="str">
        <f>+VLOOKUP(F127,Participants!$A$1:$F$798,4,FALSE)</f>
        <v>SSPP</v>
      </c>
      <c r="I127" s="74" t="str">
        <f>+VLOOKUP(F127,Participants!$A$1:$F$798,5,FALSE)</f>
        <v>Female</v>
      </c>
      <c r="J127" s="74">
        <f>+VLOOKUP(F127,Participants!$A$1:$F$798,3,FALSE)</f>
        <v>7</v>
      </c>
      <c r="K127" s="13" t="str">
        <f>+VLOOKUP(F127,Participants!$A$1:$G$798,7,FALSE)</f>
        <v>VARSITY Girls</v>
      </c>
      <c r="L127" s="160">
        <f t="shared" si="3"/>
        <v>28</v>
      </c>
      <c r="M127" s="74"/>
      <c r="N127" s="74">
        <v>24</v>
      </c>
      <c r="O127" s="74">
        <v>7</v>
      </c>
    </row>
    <row r="128" spans="1:15" ht="14.25" customHeight="1" x14ac:dyDescent="0.25">
      <c r="A128" s="58"/>
      <c r="B128" s="120"/>
      <c r="C128" s="120"/>
      <c r="D128" s="58"/>
      <c r="E128" s="58"/>
      <c r="F128" s="46"/>
      <c r="N128" s="46"/>
      <c r="O128" s="46"/>
    </row>
    <row r="129" spans="1:26" ht="14.25" customHeight="1" x14ac:dyDescent="0.25">
      <c r="N129" s="46"/>
      <c r="O129" s="46"/>
    </row>
    <row r="130" spans="1:26" ht="14.25" customHeight="1" x14ac:dyDescent="0.25">
      <c r="B130" s="59" t="s">
        <v>8</v>
      </c>
      <c r="C130" s="59" t="s">
        <v>15</v>
      </c>
      <c r="D130" s="59" t="s">
        <v>18</v>
      </c>
      <c r="E130" s="59" t="s">
        <v>21</v>
      </c>
      <c r="F130" s="138" t="s">
        <v>24</v>
      </c>
      <c r="G130" s="59" t="s">
        <v>27</v>
      </c>
      <c r="H130" s="59" t="s">
        <v>30</v>
      </c>
      <c r="I130" s="59" t="s">
        <v>33</v>
      </c>
      <c r="J130" s="59" t="s">
        <v>36</v>
      </c>
      <c r="K130" s="59" t="s">
        <v>39</v>
      </c>
      <c r="L130" s="59" t="s">
        <v>42</v>
      </c>
      <c r="M130" s="59" t="s">
        <v>45</v>
      </c>
      <c r="N130" s="138" t="s">
        <v>48</v>
      </c>
      <c r="O130" s="138" t="s">
        <v>53</v>
      </c>
      <c r="P130" s="59" t="s">
        <v>56</v>
      </c>
      <c r="Q130" s="59" t="s">
        <v>59</v>
      </c>
      <c r="R130" s="59" t="s">
        <v>62</v>
      </c>
      <c r="S130" s="59" t="s">
        <v>65</v>
      </c>
      <c r="T130" s="59" t="s">
        <v>10</v>
      </c>
      <c r="U130" s="59" t="s">
        <v>70</v>
      </c>
      <c r="V130" s="59" t="s">
        <v>73</v>
      </c>
      <c r="W130" s="59" t="s">
        <v>76</v>
      </c>
      <c r="X130" s="59" t="s">
        <v>79</v>
      </c>
      <c r="Y130" s="59" t="s">
        <v>817</v>
      </c>
      <c r="Z130" s="60" t="s">
        <v>818</v>
      </c>
    </row>
    <row r="131" spans="1:26" ht="14.25" customHeight="1" x14ac:dyDescent="0.25">
      <c r="A131" s="7" t="s">
        <v>190</v>
      </c>
      <c r="B131" s="7">
        <f t="shared" ref="B131:K134" si="4">+SUMIFS($M$2:$M$127,$K$2:$K$127,$A131,$H$2:$H$127,B$130)</f>
        <v>0</v>
      </c>
      <c r="C131" s="7">
        <f t="shared" si="4"/>
        <v>0</v>
      </c>
      <c r="D131" s="7">
        <f t="shared" si="4"/>
        <v>0</v>
      </c>
      <c r="E131" s="7">
        <f t="shared" si="4"/>
        <v>0</v>
      </c>
      <c r="F131" s="46">
        <f t="shared" si="4"/>
        <v>11</v>
      </c>
      <c r="G131" s="7">
        <f t="shared" si="4"/>
        <v>0</v>
      </c>
      <c r="H131" s="7">
        <f t="shared" si="4"/>
        <v>11</v>
      </c>
      <c r="I131" s="7">
        <f t="shared" si="4"/>
        <v>0</v>
      </c>
      <c r="J131" s="7">
        <f t="shared" si="4"/>
        <v>0</v>
      </c>
      <c r="K131" s="7">
        <f t="shared" si="4"/>
        <v>0</v>
      </c>
      <c r="L131" s="7">
        <f t="shared" ref="L131:Y134" si="5">+SUMIFS($M$2:$M$127,$K$2:$K$127,$A131,$H$2:$H$127,L$130)</f>
        <v>0</v>
      </c>
      <c r="M131" s="7">
        <f t="shared" si="5"/>
        <v>0</v>
      </c>
      <c r="N131" s="46">
        <f t="shared" si="5"/>
        <v>0</v>
      </c>
      <c r="O131" s="46">
        <f t="shared" si="5"/>
        <v>5</v>
      </c>
      <c r="P131" s="7">
        <f t="shared" si="5"/>
        <v>2</v>
      </c>
      <c r="Q131" s="7">
        <f t="shared" si="5"/>
        <v>0</v>
      </c>
      <c r="R131" s="7">
        <f t="shared" si="5"/>
        <v>0</v>
      </c>
      <c r="S131" s="7">
        <f t="shared" si="5"/>
        <v>0</v>
      </c>
      <c r="T131" s="7">
        <f t="shared" si="5"/>
        <v>0</v>
      </c>
      <c r="U131" s="7">
        <f t="shared" si="5"/>
        <v>0</v>
      </c>
      <c r="V131" s="7">
        <f t="shared" si="5"/>
        <v>0</v>
      </c>
      <c r="W131" s="7">
        <f t="shared" si="5"/>
        <v>10</v>
      </c>
      <c r="X131" s="7">
        <f t="shared" si="5"/>
        <v>0</v>
      </c>
      <c r="Y131" s="7">
        <f t="shared" si="5"/>
        <v>0</v>
      </c>
      <c r="Z131" s="7">
        <f t="shared" ref="Z131:Z134" si="6">SUM(C131:Y131)</f>
        <v>39</v>
      </c>
    </row>
    <row r="132" spans="1:26" ht="14.25" customHeight="1" x14ac:dyDescent="0.25">
      <c r="A132" s="7" t="s">
        <v>207</v>
      </c>
      <c r="B132" s="7">
        <f t="shared" si="4"/>
        <v>0</v>
      </c>
      <c r="C132" s="7">
        <f t="shared" si="4"/>
        <v>0</v>
      </c>
      <c r="D132" s="7">
        <f t="shared" si="4"/>
        <v>0</v>
      </c>
      <c r="E132" s="7">
        <f t="shared" si="4"/>
        <v>8</v>
      </c>
      <c r="F132" s="46">
        <f t="shared" si="4"/>
        <v>8</v>
      </c>
      <c r="G132" s="7">
        <f t="shared" si="4"/>
        <v>0</v>
      </c>
      <c r="H132" s="7">
        <f t="shared" si="4"/>
        <v>0</v>
      </c>
      <c r="I132" s="7">
        <f t="shared" si="4"/>
        <v>0</v>
      </c>
      <c r="J132" s="7">
        <f t="shared" si="4"/>
        <v>18</v>
      </c>
      <c r="K132" s="7">
        <f t="shared" si="4"/>
        <v>0</v>
      </c>
      <c r="L132" s="7">
        <f t="shared" si="5"/>
        <v>0</v>
      </c>
      <c r="M132" s="7">
        <f t="shared" si="5"/>
        <v>1</v>
      </c>
      <c r="N132" s="46">
        <f t="shared" si="5"/>
        <v>0</v>
      </c>
      <c r="O132" s="46">
        <f t="shared" si="5"/>
        <v>4</v>
      </c>
      <c r="P132" s="7">
        <f t="shared" si="5"/>
        <v>0</v>
      </c>
      <c r="Q132" s="7">
        <f t="shared" si="5"/>
        <v>0</v>
      </c>
      <c r="R132" s="7">
        <f t="shared" si="5"/>
        <v>0</v>
      </c>
      <c r="S132" s="7">
        <f t="shared" si="5"/>
        <v>0</v>
      </c>
      <c r="T132" s="7">
        <f t="shared" si="5"/>
        <v>0</v>
      </c>
      <c r="U132" s="7">
        <f t="shared" si="5"/>
        <v>0</v>
      </c>
      <c r="V132" s="7">
        <f t="shared" si="5"/>
        <v>0</v>
      </c>
      <c r="W132" s="7">
        <f t="shared" si="5"/>
        <v>0</v>
      </c>
      <c r="X132" s="7">
        <f t="shared" si="5"/>
        <v>0</v>
      </c>
      <c r="Y132" s="7">
        <f t="shared" si="5"/>
        <v>0</v>
      </c>
      <c r="Z132" s="7">
        <f t="shared" si="6"/>
        <v>39</v>
      </c>
    </row>
    <row r="133" spans="1:26" ht="14.25" customHeight="1" x14ac:dyDescent="0.25">
      <c r="A133" s="7" t="s">
        <v>224</v>
      </c>
      <c r="B133" s="7">
        <f t="shared" si="4"/>
        <v>0</v>
      </c>
      <c r="C133" s="7">
        <f t="shared" si="4"/>
        <v>0</v>
      </c>
      <c r="D133" s="7">
        <f t="shared" si="4"/>
        <v>0</v>
      </c>
      <c r="E133" s="7">
        <f t="shared" si="4"/>
        <v>0</v>
      </c>
      <c r="F133" s="46">
        <f t="shared" si="4"/>
        <v>8</v>
      </c>
      <c r="G133" s="7">
        <f t="shared" si="4"/>
        <v>0</v>
      </c>
      <c r="H133" s="7">
        <f t="shared" si="4"/>
        <v>0</v>
      </c>
      <c r="I133" s="7">
        <f t="shared" si="4"/>
        <v>0</v>
      </c>
      <c r="J133" s="7">
        <f t="shared" si="4"/>
        <v>11</v>
      </c>
      <c r="K133" s="7">
        <f t="shared" si="4"/>
        <v>0</v>
      </c>
      <c r="L133" s="7">
        <f t="shared" si="5"/>
        <v>0</v>
      </c>
      <c r="M133" s="7">
        <f t="shared" si="5"/>
        <v>14</v>
      </c>
      <c r="N133" s="46">
        <f t="shared" si="5"/>
        <v>0</v>
      </c>
      <c r="O133" s="46">
        <f t="shared" si="5"/>
        <v>6</v>
      </c>
      <c r="P133" s="7">
        <f t="shared" si="5"/>
        <v>0</v>
      </c>
      <c r="Q133" s="7">
        <f t="shared" si="5"/>
        <v>0</v>
      </c>
      <c r="R133" s="7">
        <f t="shared" si="5"/>
        <v>0</v>
      </c>
      <c r="S133" s="7">
        <f t="shared" si="5"/>
        <v>0</v>
      </c>
      <c r="T133" s="7">
        <f t="shared" si="5"/>
        <v>0</v>
      </c>
      <c r="U133" s="7">
        <f t="shared" si="5"/>
        <v>0</v>
      </c>
      <c r="V133" s="7">
        <f t="shared" si="5"/>
        <v>0</v>
      </c>
      <c r="W133" s="7">
        <f t="shared" si="5"/>
        <v>0</v>
      </c>
      <c r="X133" s="7">
        <f t="shared" si="5"/>
        <v>0</v>
      </c>
      <c r="Y133" s="7">
        <f t="shared" si="5"/>
        <v>0</v>
      </c>
      <c r="Z133" s="7">
        <f t="shared" si="6"/>
        <v>39</v>
      </c>
    </row>
    <row r="134" spans="1:26" ht="14.25" customHeight="1" x14ac:dyDescent="0.25">
      <c r="A134" s="7" t="s">
        <v>819</v>
      </c>
      <c r="B134" s="7">
        <f t="shared" si="4"/>
        <v>0</v>
      </c>
      <c r="C134" s="7">
        <f t="shared" si="4"/>
        <v>0</v>
      </c>
      <c r="D134" s="7">
        <f t="shared" si="4"/>
        <v>0</v>
      </c>
      <c r="E134" s="7">
        <f t="shared" si="4"/>
        <v>0</v>
      </c>
      <c r="F134" s="46">
        <f t="shared" si="4"/>
        <v>18</v>
      </c>
      <c r="G134" s="7">
        <f t="shared" si="4"/>
        <v>0</v>
      </c>
      <c r="H134" s="7">
        <f t="shared" si="4"/>
        <v>5</v>
      </c>
      <c r="I134" s="7">
        <f t="shared" si="4"/>
        <v>0</v>
      </c>
      <c r="J134" s="7">
        <f t="shared" si="4"/>
        <v>0</v>
      </c>
      <c r="K134" s="7">
        <f t="shared" si="4"/>
        <v>0</v>
      </c>
      <c r="L134" s="7">
        <f t="shared" si="5"/>
        <v>0</v>
      </c>
      <c r="M134" s="7">
        <f t="shared" si="5"/>
        <v>0</v>
      </c>
      <c r="N134" s="46">
        <f t="shared" si="5"/>
        <v>0</v>
      </c>
      <c r="O134" s="46">
        <f t="shared" si="5"/>
        <v>0</v>
      </c>
      <c r="P134" s="7">
        <f t="shared" si="5"/>
        <v>0</v>
      </c>
      <c r="Q134" s="7">
        <f t="shared" si="5"/>
        <v>0</v>
      </c>
      <c r="R134" s="7">
        <f t="shared" si="5"/>
        <v>0</v>
      </c>
      <c r="S134" s="7">
        <f t="shared" si="5"/>
        <v>8</v>
      </c>
      <c r="T134" s="7">
        <f t="shared" si="5"/>
        <v>8</v>
      </c>
      <c r="U134" s="7">
        <f t="shared" si="5"/>
        <v>0</v>
      </c>
      <c r="V134" s="7">
        <f t="shared" si="5"/>
        <v>0</v>
      </c>
      <c r="W134" s="7">
        <f t="shared" si="5"/>
        <v>0</v>
      </c>
      <c r="X134" s="7">
        <f t="shared" si="5"/>
        <v>0</v>
      </c>
      <c r="Y134" s="7">
        <f t="shared" si="5"/>
        <v>0</v>
      </c>
      <c r="Z134" s="7">
        <f t="shared" si="6"/>
        <v>39</v>
      </c>
    </row>
    <row r="135" spans="1:26" ht="14.25" customHeight="1" x14ac:dyDescent="0.25">
      <c r="N135" s="46"/>
      <c r="O135" s="46"/>
    </row>
    <row r="136" spans="1:26" ht="14.25" customHeight="1" x14ac:dyDescent="0.25">
      <c r="N136" s="46"/>
      <c r="O136" s="46"/>
    </row>
    <row r="137" spans="1:26" ht="14.25" customHeight="1" x14ac:dyDescent="0.25">
      <c r="N137" s="46"/>
      <c r="O137" s="46"/>
    </row>
    <row r="138" spans="1:26" ht="14.25" customHeight="1" x14ac:dyDescent="0.25">
      <c r="N138" s="46"/>
      <c r="O138" s="46"/>
    </row>
    <row r="139" spans="1:26" ht="14.25" customHeight="1" x14ac:dyDescent="0.25">
      <c r="N139" s="46"/>
      <c r="O139" s="46"/>
    </row>
    <row r="140" spans="1:26" ht="14.25" customHeight="1" x14ac:dyDescent="0.25">
      <c r="N140" s="46"/>
      <c r="O140" s="46"/>
    </row>
    <row r="141" spans="1:26" ht="14.25" customHeight="1" x14ac:dyDescent="0.25">
      <c r="N141" s="46"/>
      <c r="O141" s="46"/>
    </row>
    <row r="142" spans="1:26" ht="14.25" customHeight="1" x14ac:dyDescent="0.25">
      <c r="N142" s="46"/>
      <c r="O142" s="46"/>
    </row>
    <row r="143" spans="1:26" ht="14.25" customHeight="1" x14ac:dyDescent="0.25">
      <c r="N143" s="46"/>
      <c r="O143" s="46"/>
    </row>
    <row r="144" spans="1:26" ht="14.25" customHeight="1" x14ac:dyDescent="0.25">
      <c r="N144" s="46"/>
      <c r="O144" s="46"/>
    </row>
    <row r="145" spans="14:15" ht="14.25" customHeight="1" x14ac:dyDescent="0.25">
      <c r="N145" s="46"/>
      <c r="O145" s="46"/>
    </row>
    <row r="146" spans="14:15" ht="14.25" customHeight="1" x14ac:dyDescent="0.25">
      <c r="N146" s="46"/>
      <c r="O146" s="46"/>
    </row>
    <row r="147" spans="14:15" ht="14.25" customHeight="1" x14ac:dyDescent="0.25">
      <c r="N147" s="46"/>
      <c r="O147" s="46"/>
    </row>
    <row r="148" spans="14:15" ht="14.25" customHeight="1" x14ac:dyDescent="0.25">
      <c r="N148" s="46"/>
      <c r="O148" s="46"/>
    </row>
    <row r="149" spans="14:15" ht="14.25" customHeight="1" x14ac:dyDescent="0.25">
      <c r="N149" s="46"/>
      <c r="O149" s="46"/>
    </row>
    <row r="150" spans="14:15" ht="14.25" customHeight="1" x14ac:dyDescent="0.25">
      <c r="N150" s="46"/>
      <c r="O150" s="46"/>
    </row>
    <row r="151" spans="14:15" ht="14.25" customHeight="1" x14ac:dyDescent="0.25">
      <c r="N151" s="46"/>
      <c r="O151" s="46"/>
    </row>
    <row r="152" spans="14:15" ht="14.25" customHeight="1" x14ac:dyDescent="0.25">
      <c r="N152" s="46"/>
      <c r="O152" s="46"/>
    </row>
    <row r="153" spans="14:15" ht="14.25" customHeight="1" x14ac:dyDescent="0.25">
      <c r="N153" s="46"/>
      <c r="O153" s="46"/>
    </row>
    <row r="154" spans="14:15" ht="14.25" customHeight="1" x14ac:dyDescent="0.25">
      <c r="N154" s="46"/>
      <c r="O154" s="46"/>
    </row>
    <row r="155" spans="14:15" ht="14.25" customHeight="1" x14ac:dyDescent="0.25">
      <c r="N155" s="46"/>
      <c r="O155" s="46"/>
    </row>
    <row r="156" spans="14:15" ht="14.25" customHeight="1" x14ac:dyDescent="0.25">
      <c r="N156" s="46"/>
      <c r="O156" s="46"/>
    </row>
    <row r="157" spans="14:15" ht="14.25" customHeight="1" x14ac:dyDescent="0.25">
      <c r="N157" s="46"/>
      <c r="O157" s="46"/>
    </row>
    <row r="158" spans="14:15" ht="14.25" customHeight="1" x14ac:dyDescent="0.25">
      <c r="N158" s="46"/>
      <c r="O158" s="46"/>
    </row>
    <row r="159" spans="14:15" ht="14.25" customHeight="1" x14ac:dyDescent="0.25">
      <c r="N159" s="46"/>
      <c r="O159" s="46"/>
    </row>
    <row r="160" spans="14:15" ht="14.25" customHeight="1" x14ac:dyDescent="0.25">
      <c r="N160" s="46"/>
      <c r="O160" s="46"/>
    </row>
    <row r="161" spans="14:15" ht="14.25" customHeight="1" x14ac:dyDescent="0.25">
      <c r="N161" s="46"/>
      <c r="O161" s="46"/>
    </row>
    <row r="162" spans="14:15" ht="14.25" customHeight="1" x14ac:dyDescent="0.25">
      <c r="N162" s="46"/>
      <c r="O162" s="46"/>
    </row>
    <row r="163" spans="14:15" ht="14.25" customHeight="1" x14ac:dyDescent="0.25">
      <c r="N163" s="46"/>
      <c r="O163" s="46"/>
    </row>
    <row r="164" spans="14:15" ht="14.25" customHeight="1" x14ac:dyDescent="0.25">
      <c r="N164" s="46"/>
      <c r="O164" s="46"/>
    </row>
    <row r="165" spans="14:15" ht="14.25" customHeight="1" x14ac:dyDescent="0.25">
      <c r="N165" s="46"/>
      <c r="O165" s="46"/>
    </row>
    <row r="166" spans="14:15" ht="14.25" customHeight="1" x14ac:dyDescent="0.25">
      <c r="N166" s="46"/>
      <c r="O166" s="46"/>
    </row>
    <row r="167" spans="14:15" ht="14.25" customHeight="1" x14ac:dyDescent="0.25">
      <c r="N167" s="46"/>
      <c r="O167" s="46"/>
    </row>
    <row r="168" spans="14:15" ht="14.25" customHeight="1" x14ac:dyDescent="0.25">
      <c r="N168" s="46"/>
      <c r="O168" s="46"/>
    </row>
    <row r="169" spans="14:15" ht="14.25" customHeight="1" x14ac:dyDescent="0.25">
      <c r="N169" s="46"/>
      <c r="O169" s="46"/>
    </row>
    <row r="170" spans="14:15" ht="14.25" customHeight="1" x14ac:dyDescent="0.25">
      <c r="N170" s="46"/>
      <c r="O170" s="46"/>
    </row>
    <row r="171" spans="14:15" ht="14.25" customHeight="1" x14ac:dyDescent="0.25">
      <c r="N171" s="46"/>
      <c r="O171" s="46"/>
    </row>
    <row r="172" spans="14:15" ht="14.25" customHeight="1" x14ac:dyDescent="0.25">
      <c r="N172" s="46"/>
      <c r="O172" s="46"/>
    </row>
    <row r="173" spans="14:15" ht="14.25" customHeight="1" x14ac:dyDescent="0.25">
      <c r="N173" s="46"/>
      <c r="O173" s="46"/>
    </row>
    <row r="174" spans="14:15" ht="14.25" customHeight="1" x14ac:dyDescent="0.25">
      <c r="N174" s="46"/>
      <c r="O174" s="46"/>
    </row>
    <row r="175" spans="14:15" ht="14.25" customHeight="1" x14ac:dyDescent="0.25">
      <c r="N175" s="46"/>
      <c r="O175" s="46"/>
    </row>
    <row r="176" spans="14:15" ht="14.25" customHeight="1" x14ac:dyDescent="0.25">
      <c r="N176" s="46"/>
      <c r="O176" s="46"/>
    </row>
    <row r="177" spans="14:15" ht="14.25" customHeight="1" x14ac:dyDescent="0.25">
      <c r="N177" s="46"/>
      <c r="O177" s="46"/>
    </row>
    <row r="178" spans="14:15" ht="14.25" customHeight="1" x14ac:dyDescent="0.25">
      <c r="N178" s="46"/>
      <c r="O178" s="46"/>
    </row>
    <row r="179" spans="14:15" ht="14.25" customHeight="1" x14ac:dyDescent="0.25">
      <c r="N179" s="46"/>
      <c r="O179" s="46"/>
    </row>
    <row r="180" spans="14:15" ht="14.25" customHeight="1" x14ac:dyDescent="0.25">
      <c r="N180" s="46"/>
      <c r="O180" s="46"/>
    </row>
    <row r="181" spans="14:15" ht="14.25" customHeight="1" x14ac:dyDescent="0.25">
      <c r="N181" s="46"/>
      <c r="O181" s="46"/>
    </row>
    <row r="182" spans="14:15" ht="14.25" customHeight="1" x14ac:dyDescent="0.25">
      <c r="N182" s="46"/>
      <c r="O182" s="46"/>
    </row>
    <row r="183" spans="14:15" ht="14.25" customHeight="1" x14ac:dyDescent="0.25">
      <c r="N183" s="46"/>
      <c r="O183" s="46"/>
    </row>
    <row r="184" spans="14:15" ht="14.25" customHeight="1" x14ac:dyDescent="0.25">
      <c r="N184" s="46"/>
      <c r="O184" s="46"/>
    </row>
    <row r="185" spans="14:15" ht="14.25" customHeight="1" x14ac:dyDescent="0.25">
      <c r="N185" s="46"/>
      <c r="O185" s="46"/>
    </row>
    <row r="186" spans="14:15" ht="14.25" customHeight="1" x14ac:dyDescent="0.25">
      <c r="N186" s="46"/>
      <c r="O186" s="46"/>
    </row>
    <row r="187" spans="14:15" ht="14.25" customHeight="1" x14ac:dyDescent="0.25">
      <c r="N187" s="46"/>
      <c r="O187" s="46"/>
    </row>
    <row r="188" spans="14:15" ht="14.25" customHeight="1" x14ac:dyDescent="0.25">
      <c r="N188" s="46"/>
      <c r="O188" s="46"/>
    </row>
    <row r="189" spans="14:15" ht="14.25" customHeight="1" x14ac:dyDescent="0.25">
      <c r="N189" s="46"/>
      <c r="O189" s="46"/>
    </row>
    <row r="190" spans="14:15" ht="14.25" customHeight="1" x14ac:dyDescent="0.25">
      <c r="N190" s="46"/>
      <c r="O190" s="46"/>
    </row>
    <row r="191" spans="14:15" ht="14.25" customHeight="1" x14ac:dyDescent="0.25">
      <c r="N191" s="46"/>
      <c r="O191" s="46"/>
    </row>
    <row r="192" spans="14:15" ht="14.25" customHeight="1" x14ac:dyDescent="0.25">
      <c r="N192" s="46"/>
      <c r="O192" s="46"/>
    </row>
    <row r="193" spans="14:15" ht="14.25" customHeight="1" x14ac:dyDescent="0.25">
      <c r="N193" s="46"/>
      <c r="O193" s="46"/>
    </row>
    <row r="194" spans="14:15" ht="14.25" customHeight="1" x14ac:dyDescent="0.25">
      <c r="N194" s="46"/>
      <c r="O194" s="46"/>
    </row>
    <row r="195" spans="14:15" ht="14.25" customHeight="1" x14ac:dyDescent="0.25">
      <c r="N195" s="46"/>
      <c r="O195" s="46"/>
    </row>
    <row r="196" spans="14:15" ht="14.25" customHeight="1" x14ac:dyDescent="0.25">
      <c r="N196" s="46"/>
      <c r="O196" s="46"/>
    </row>
    <row r="197" spans="14:15" ht="14.25" customHeight="1" x14ac:dyDescent="0.25">
      <c r="N197" s="46"/>
      <c r="O197" s="46"/>
    </row>
    <row r="198" spans="14:15" ht="14.25" customHeight="1" x14ac:dyDescent="0.25">
      <c r="N198" s="46"/>
      <c r="O198" s="46"/>
    </row>
    <row r="199" spans="14:15" ht="14.25" customHeight="1" x14ac:dyDescent="0.25">
      <c r="N199" s="46"/>
      <c r="O199" s="46"/>
    </row>
    <row r="200" spans="14:15" ht="14.25" customHeight="1" x14ac:dyDescent="0.25">
      <c r="N200" s="46"/>
      <c r="O200" s="46"/>
    </row>
    <row r="201" spans="14:15" ht="14.25" customHeight="1" x14ac:dyDescent="0.25">
      <c r="N201" s="46"/>
      <c r="O201" s="46"/>
    </row>
    <row r="202" spans="14:15" ht="14.25" customHeight="1" x14ac:dyDescent="0.25">
      <c r="N202" s="46"/>
      <c r="O202" s="46"/>
    </row>
    <row r="203" spans="14:15" ht="14.25" customHeight="1" x14ac:dyDescent="0.25">
      <c r="N203" s="46"/>
      <c r="O203" s="46"/>
    </row>
    <row r="204" spans="14:15" ht="14.25" customHeight="1" x14ac:dyDescent="0.25">
      <c r="N204" s="46"/>
      <c r="O204" s="46"/>
    </row>
    <row r="205" spans="14:15" ht="14.25" customHeight="1" x14ac:dyDescent="0.25">
      <c r="N205" s="46"/>
      <c r="O205" s="46"/>
    </row>
    <row r="206" spans="14:15" ht="14.25" customHeight="1" x14ac:dyDescent="0.25">
      <c r="N206" s="46"/>
      <c r="O206" s="46"/>
    </row>
    <row r="207" spans="14:15" ht="14.25" customHeight="1" x14ac:dyDescent="0.25">
      <c r="N207" s="46"/>
      <c r="O207" s="46"/>
    </row>
    <row r="208" spans="14:15" ht="14.25" customHeight="1" x14ac:dyDescent="0.25">
      <c r="N208" s="46"/>
      <c r="O208" s="46"/>
    </row>
    <row r="209" spans="1:24" ht="14.25" customHeight="1" x14ac:dyDescent="0.25">
      <c r="N209" s="46"/>
      <c r="O209" s="46"/>
    </row>
    <row r="210" spans="1:24" ht="14.25" customHeight="1" x14ac:dyDescent="0.25">
      <c r="N210" s="46"/>
      <c r="O210" s="46"/>
    </row>
    <row r="211" spans="1:24" ht="14.25" customHeight="1" x14ac:dyDescent="0.25">
      <c r="N211" s="46"/>
      <c r="O211" s="46"/>
    </row>
    <row r="212" spans="1:24" ht="14.25" customHeight="1" x14ac:dyDescent="0.25">
      <c r="N212" s="46"/>
      <c r="O212" s="46"/>
    </row>
    <row r="213" spans="1:24" ht="14.25" customHeight="1" x14ac:dyDescent="0.25">
      <c r="N213" s="46"/>
      <c r="O213" s="46"/>
    </row>
    <row r="214" spans="1:24" ht="14.25" customHeight="1" x14ac:dyDescent="0.25">
      <c r="N214" s="46"/>
      <c r="O214" s="46"/>
    </row>
    <row r="215" spans="1:24" ht="14.25" customHeight="1" x14ac:dyDescent="0.25">
      <c r="N215" s="46"/>
      <c r="O215" s="46"/>
    </row>
    <row r="216" spans="1:24" ht="14.25" customHeight="1" x14ac:dyDescent="0.25">
      <c r="B216" s="60" t="s">
        <v>8</v>
      </c>
      <c r="C216" s="60" t="s">
        <v>830</v>
      </c>
      <c r="D216" s="60" t="s">
        <v>48</v>
      </c>
      <c r="E216" s="83" t="s">
        <v>62</v>
      </c>
      <c r="F216" s="161" t="s">
        <v>831</v>
      </c>
      <c r="G216" s="60" t="s">
        <v>832</v>
      </c>
      <c r="H216" s="60" t="s">
        <v>833</v>
      </c>
      <c r="I216" s="60" t="s">
        <v>834</v>
      </c>
      <c r="J216" s="60" t="s">
        <v>835</v>
      </c>
      <c r="K216" s="60" t="s">
        <v>836</v>
      </c>
      <c r="L216" s="60" t="s">
        <v>837</v>
      </c>
      <c r="M216" s="60" t="s">
        <v>838</v>
      </c>
      <c r="N216" s="121" t="s">
        <v>839</v>
      </c>
      <c r="O216" s="121" t="s">
        <v>39</v>
      </c>
      <c r="P216" s="60" t="s">
        <v>840</v>
      </c>
      <c r="Q216" s="60" t="s">
        <v>53</v>
      </c>
      <c r="R216" s="60" t="s">
        <v>79</v>
      </c>
      <c r="S216" s="60" t="s">
        <v>841</v>
      </c>
      <c r="T216" s="60" t="s">
        <v>842</v>
      </c>
      <c r="U216" s="60" t="s">
        <v>843</v>
      </c>
      <c r="V216" s="60" t="s">
        <v>844</v>
      </c>
      <c r="W216" s="60"/>
      <c r="X216" s="60" t="s">
        <v>845</v>
      </c>
    </row>
    <row r="217" spans="1:24" ht="14.25" customHeight="1" x14ac:dyDescent="0.25">
      <c r="A217" s="7" t="s">
        <v>87</v>
      </c>
      <c r="B217" s="7" t="e">
        <f t="shared" ref="B217:V217" si="7">+SUMIF(#REF!,B$216,#REF!)</f>
        <v>#REF!</v>
      </c>
      <c r="C217" s="7" t="e">
        <f t="shared" si="7"/>
        <v>#REF!</v>
      </c>
      <c r="D217" s="7" t="e">
        <f t="shared" si="7"/>
        <v>#REF!</v>
      </c>
      <c r="E217" s="7" t="e">
        <f t="shared" si="7"/>
        <v>#REF!</v>
      </c>
      <c r="F217" s="46" t="e">
        <f t="shared" si="7"/>
        <v>#REF!</v>
      </c>
      <c r="G217" s="7" t="e">
        <f t="shared" si="7"/>
        <v>#REF!</v>
      </c>
      <c r="H217" s="7" t="e">
        <f t="shared" si="7"/>
        <v>#REF!</v>
      </c>
      <c r="I217" s="7" t="e">
        <f t="shared" si="7"/>
        <v>#REF!</v>
      </c>
      <c r="J217" s="7" t="e">
        <f t="shared" si="7"/>
        <v>#REF!</v>
      </c>
      <c r="K217" s="7" t="e">
        <f t="shared" si="7"/>
        <v>#REF!</v>
      </c>
      <c r="L217" s="7" t="e">
        <f t="shared" si="7"/>
        <v>#REF!</v>
      </c>
      <c r="M217" s="7" t="e">
        <f t="shared" si="7"/>
        <v>#REF!</v>
      </c>
      <c r="N217" s="46" t="e">
        <f t="shared" si="7"/>
        <v>#REF!</v>
      </c>
      <c r="O217" s="46" t="e">
        <f t="shared" si="7"/>
        <v>#REF!</v>
      </c>
      <c r="P217" s="7" t="e">
        <f t="shared" si="7"/>
        <v>#REF!</v>
      </c>
      <c r="Q217" s="7" t="e">
        <f t="shared" si="7"/>
        <v>#REF!</v>
      </c>
      <c r="R217" s="7" t="e">
        <f t="shared" si="7"/>
        <v>#REF!</v>
      </c>
      <c r="S217" s="7" t="e">
        <f t="shared" si="7"/>
        <v>#REF!</v>
      </c>
      <c r="T217" s="7" t="e">
        <f t="shared" si="7"/>
        <v>#REF!</v>
      </c>
      <c r="U217" s="7" t="e">
        <f t="shared" si="7"/>
        <v>#REF!</v>
      </c>
      <c r="V217" s="7" t="e">
        <f t="shared" si="7"/>
        <v>#REF!</v>
      </c>
      <c r="W217" s="7"/>
      <c r="X217" s="7" t="e">
        <f>+SUMIF(#REF!,X$216,#REF!)</f>
        <v>#REF!</v>
      </c>
    </row>
    <row r="218" spans="1:24" ht="14.25" customHeight="1" x14ac:dyDescent="0.25">
      <c r="A218" s="7" t="s">
        <v>392</v>
      </c>
      <c r="B218" s="7">
        <f t="shared" ref="B218:V218" si="8">+SUMIF($H$3:$H$12,B$216,$M$3:$M$12)</f>
        <v>0</v>
      </c>
      <c r="C218" s="7">
        <f t="shared" si="8"/>
        <v>0</v>
      </c>
      <c r="D218" s="7">
        <f t="shared" si="8"/>
        <v>0</v>
      </c>
      <c r="E218" s="7">
        <f t="shared" si="8"/>
        <v>0</v>
      </c>
      <c r="F218" s="46">
        <f t="shared" si="8"/>
        <v>0</v>
      </c>
      <c r="G218" s="7">
        <f t="shared" si="8"/>
        <v>0</v>
      </c>
      <c r="H218" s="7">
        <f t="shared" si="8"/>
        <v>0</v>
      </c>
      <c r="I218" s="7">
        <f t="shared" si="8"/>
        <v>0</v>
      </c>
      <c r="J218" s="7">
        <f t="shared" si="8"/>
        <v>0</v>
      </c>
      <c r="K218" s="7">
        <f t="shared" si="8"/>
        <v>0</v>
      </c>
      <c r="L218" s="7">
        <f t="shared" si="8"/>
        <v>0</v>
      </c>
      <c r="M218" s="7">
        <f t="shared" si="8"/>
        <v>0</v>
      </c>
      <c r="N218" s="46">
        <f t="shared" si="8"/>
        <v>0</v>
      </c>
      <c r="O218" s="46">
        <f t="shared" si="8"/>
        <v>0</v>
      </c>
      <c r="P218" s="7">
        <f t="shared" si="8"/>
        <v>0</v>
      </c>
      <c r="Q218" s="7">
        <f t="shared" si="8"/>
        <v>4</v>
      </c>
      <c r="R218" s="7">
        <f t="shared" si="8"/>
        <v>0</v>
      </c>
      <c r="S218" s="7">
        <f t="shared" si="8"/>
        <v>0</v>
      </c>
      <c r="T218" s="7">
        <f t="shared" si="8"/>
        <v>0</v>
      </c>
      <c r="U218" s="7">
        <f t="shared" si="8"/>
        <v>0</v>
      </c>
      <c r="V218" s="7">
        <f t="shared" si="8"/>
        <v>0</v>
      </c>
      <c r="W218" s="7"/>
      <c r="X218" s="7">
        <f>+SUMIF($H$3:$H$12,X$216,$M$3:$M$12)</f>
        <v>0</v>
      </c>
    </row>
    <row r="219" spans="1:24" ht="14.25" customHeight="1" x14ac:dyDescent="0.25">
      <c r="A219" s="7" t="s">
        <v>90</v>
      </c>
      <c r="B219" s="7" t="e">
        <f t="shared" ref="B219:V219" si="9">+SUMIF(#REF!,B$216,#REF!)</f>
        <v>#REF!</v>
      </c>
      <c r="C219" s="7" t="e">
        <f t="shared" si="9"/>
        <v>#REF!</v>
      </c>
      <c r="D219" s="7" t="e">
        <f t="shared" si="9"/>
        <v>#REF!</v>
      </c>
      <c r="E219" s="7" t="e">
        <f t="shared" si="9"/>
        <v>#REF!</v>
      </c>
      <c r="F219" s="46" t="e">
        <f t="shared" si="9"/>
        <v>#REF!</v>
      </c>
      <c r="G219" s="7" t="e">
        <f t="shared" si="9"/>
        <v>#REF!</v>
      </c>
      <c r="H219" s="7" t="e">
        <f t="shared" si="9"/>
        <v>#REF!</v>
      </c>
      <c r="I219" s="7" t="e">
        <f t="shared" si="9"/>
        <v>#REF!</v>
      </c>
      <c r="J219" s="7" t="e">
        <f t="shared" si="9"/>
        <v>#REF!</v>
      </c>
      <c r="K219" s="7" t="e">
        <f t="shared" si="9"/>
        <v>#REF!</v>
      </c>
      <c r="L219" s="7" t="e">
        <f t="shared" si="9"/>
        <v>#REF!</v>
      </c>
      <c r="M219" s="7" t="e">
        <f t="shared" si="9"/>
        <v>#REF!</v>
      </c>
      <c r="N219" s="46" t="e">
        <f t="shared" si="9"/>
        <v>#REF!</v>
      </c>
      <c r="O219" s="46" t="e">
        <f t="shared" si="9"/>
        <v>#REF!</v>
      </c>
      <c r="P219" s="7" t="e">
        <f t="shared" si="9"/>
        <v>#REF!</v>
      </c>
      <c r="Q219" s="7" t="e">
        <f t="shared" si="9"/>
        <v>#REF!</v>
      </c>
      <c r="R219" s="7" t="e">
        <f t="shared" si="9"/>
        <v>#REF!</v>
      </c>
      <c r="S219" s="7" t="e">
        <f t="shared" si="9"/>
        <v>#REF!</v>
      </c>
      <c r="T219" s="7" t="e">
        <f t="shared" si="9"/>
        <v>#REF!</v>
      </c>
      <c r="U219" s="7" t="e">
        <f t="shared" si="9"/>
        <v>#REF!</v>
      </c>
      <c r="V219" s="7" t="e">
        <f t="shared" si="9"/>
        <v>#REF!</v>
      </c>
      <c r="W219" s="7"/>
      <c r="X219" s="7" t="e">
        <f>+SUMIF(#REF!,X$216,#REF!)</f>
        <v>#REF!</v>
      </c>
    </row>
    <row r="220" spans="1:24" ht="14.25" customHeight="1" x14ac:dyDescent="0.25">
      <c r="A220" s="7" t="s">
        <v>679</v>
      </c>
      <c r="B220" s="7">
        <f t="shared" ref="B220:V220" si="10">+SUMIF($H$13:$H$59,B$216,$M$13:$M$59)</f>
        <v>0</v>
      </c>
      <c r="C220" s="7">
        <f t="shared" si="10"/>
        <v>0</v>
      </c>
      <c r="D220" s="7">
        <f t="shared" si="10"/>
        <v>0</v>
      </c>
      <c r="E220" s="7">
        <f t="shared" si="10"/>
        <v>0</v>
      </c>
      <c r="F220" s="46">
        <f t="shared" si="10"/>
        <v>0</v>
      </c>
      <c r="G220" s="7">
        <f t="shared" si="10"/>
        <v>0</v>
      </c>
      <c r="H220" s="7">
        <f t="shared" si="10"/>
        <v>0</v>
      </c>
      <c r="I220" s="7">
        <f t="shared" si="10"/>
        <v>0</v>
      </c>
      <c r="J220" s="7">
        <f t="shared" si="10"/>
        <v>0</v>
      </c>
      <c r="K220" s="7">
        <f t="shared" si="10"/>
        <v>0</v>
      </c>
      <c r="L220" s="7">
        <f t="shared" si="10"/>
        <v>0</v>
      </c>
      <c r="M220" s="7">
        <f t="shared" si="10"/>
        <v>0</v>
      </c>
      <c r="N220" s="46">
        <f t="shared" si="10"/>
        <v>0</v>
      </c>
      <c r="O220" s="46">
        <f t="shared" si="10"/>
        <v>0</v>
      </c>
      <c r="P220" s="7">
        <f t="shared" si="10"/>
        <v>0</v>
      </c>
      <c r="Q220" s="7">
        <f t="shared" si="10"/>
        <v>5</v>
      </c>
      <c r="R220" s="7">
        <f t="shared" si="10"/>
        <v>0</v>
      </c>
      <c r="S220" s="7">
        <f t="shared" si="10"/>
        <v>0</v>
      </c>
      <c r="T220" s="7">
        <f t="shared" si="10"/>
        <v>0</v>
      </c>
      <c r="U220" s="7">
        <f t="shared" si="10"/>
        <v>0</v>
      </c>
      <c r="V220" s="7">
        <f t="shared" si="10"/>
        <v>0</v>
      </c>
      <c r="W220" s="7"/>
      <c r="X220" s="7">
        <f>+SUMIF($H$13:$H$59,X$216,$M$13:$M$59)</f>
        <v>0</v>
      </c>
    </row>
    <row r="221" spans="1:24" ht="14.25" customHeight="1" x14ac:dyDescent="0.25">
      <c r="A221" s="7" t="s">
        <v>818</v>
      </c>
      <c r="B221" s="7" t="e">
        <f t="shared" ref="B221:V221" si="11">SUM(B217:B220)</f>
        <v>#REF!</v>
      </c>
      <c r="C221" s="7" t="e">
        <f t="shared" si="11"/>
        <v>#REF!</v>
      </c>
      <c r="D221" s="7" t="e">
        <f t="shared" si="11"/>
        <v>#REF!</v>
      </c>
      <c r="E221" s="7" t="e">
        <f t="shared" si="11"/>
        <v>#REF!</v>
      </c>
      <c r="F221" s="46" t="e">
        <f t="shared" si="11"/>
        <v>#REF!</v>
      </c>
      <c r="G221" s="7" t="e">
        <f t="shared" si="11"/>
        <v>#REF!</v>
      </c>
      <c r="H221" s="7" t="e">
        <f t="shared" si="11"/>
        <v>#REF!</v>
      </c>
      <c r="I221" s="7" t="e">
        <f t="shared" si="11"/>
        <v>#REF!</v>
      </c>
      <c r="J221" s="7" t="e">
        <f t="shared" si="11"/>
        <v>#REF!</v>
      </c>
      <c r="K221" s="7" t="e">
        <f t="shared" si="11"/>
        <v>#REF!</v>
      </c>
      <c r="L221" s="7" t="e">
        <f t="shared" si="11"/>
        <v>#REF!</v>
      </c>
      <c r="M221" s="7" t="e">
        <f t="shared" si="11"/>
        <v>#REF!</v>
      </c>
      <c r="N221" s="46" t="e">
        <f t="shared" si="11"/>
        <v>#REF!</v>
      </c>
      <c r="O221" s="46" t="e">
        <f t="shared" si="11"/>
        <v>#REF!</v>
      </c>
      <c r="P221" s="7" t="e">
        <f t="shared" si="11"/>
        <v>#REF!</v>
      </c>
      <c r="Q221" s="7" t="e">
        <f t="shared" si="11"/>
        <v>#REF!</v>
      </c>
      <c r="R221" s="7" t="e">
        <f t="shared" si="11"/>
        <v>#REF!</v>
      </c>
      <c r="S221" s="7" t="e">
        <f t="shared" si="11"/>
        <v>#REF!</v>
      </c>
      <c r="T221" s="7" t="e">
        <f t="shared" si="11"/>
        <v>#REF!</v>
      </c>
      <c r="U221" s="7" t="e">
        <f t="shared" si="11"/>
        <v>#REF!</v>
      </c>
      <c r="V221" s="7" t="e">
        <f t="shared" si="11"/>
        <v>#REF!</v>
      </c>
      <c r="W221" s="7"/>
      <c r="X221" s="7" t="e">
        <f>SUM(X217:X220)</f>
        <v>#REF!</v>
      </c>
    </row>
    <row r="222" spans="1:24" ht="14.25" customHeight="1" x14ac:dyDescent="0.25">
      <c r="N222" s="46"/>
      <c r="O222" s="46"/>
    </row>
    <row r="223" spans="1:24" ht="14.25" customHeight="1" x14ac:dyDescent="0.25">
      <c r="N223" s="46"/>
      <c r="O223" s="46"/>
    </row>
    <row r="224" spans="1:24" ht="14.25" customHeight="1" x14ac:dyDescent="0.25">
      <c r="N224" s="46"/>
      <c r="O224" s="46"/>
    </row>
    <row r="225" spans="14:15" ht="14.25" customHeight="1" x14ac:dyDescent="0.25">
      <c r="N225" s="46"/>
      <c r="O225" s="46"/>
    </row>
    <row r="226" spans="14:15" ht="14.25" customHeight="1" x14ac:dyDescent="0.25">
      <c r="N226" s="46"/>
      <c r="O226" s="46"/>
    </row>
    <row r="227" spans="14:15" ht="14.25" customHeight="1" x14ac:dyDescent="0.25">
      <c r="N227" s="46"/>
      <c r="O227" s="46"/>
    </row>
    <row r="228" spans="14:15" ht="14.25" customHeight="1" x14ac:dyDescent="0.25">
      <c r="N228" s="46"/>
      <c r="O228" s="46"/>
    </row>
    <row r="229" spans="14:15" ht="14.25" customHeight="1" x14ac:dyDescent="0.25">
      <c r="N229" s="46"/>
      <c r="O229" s="46"/>
    </row>
    <row r="230" spans="14:15" ht="14.25" customHeight="1" x14ac:dyDescent="0.25">
      <c r="N230" s="46"/>
      <c r="O230" s="46"/>
    </row>
    <row r="231" spans="14:15" ht="14.25" customHeight="1" x14ac:dyDescent="0.25">
      <c r="N231" s="46"/>
      <c r="O231" s="46"/>
    </row>
    <row r="232" spans="14:15" ht="14.25" customHeight="1" x14ac:dyDescent="0.25">
      <c r="N232" s="46"/>
      <c r="O232" s="46"/>
    </row>
    <row r="233" spans="14:15" ht="14.25" customHeight="1" x14ac:dyDescent="0.25">
      <c r="N233" s="46"/>
      <c r="O233" s="46"/>
    </row>
    <row r="234" spans="14:15" ht="14.25" customHeight="1" x14ac:dyDescent="0.25">
      <c r="N234" s="46"/>
      <c r="O234" s="46"/>
    </row>
    <row r="235" spans="14:15" ht="14.25" customHeight="1" x14ac:dyDescent="0.25">
      <c r="N235" s="46"/>
      <c r="O235" s="46"/>
    </row>
    <row r="236" spans="14:15" ht="14.25" customHeight="1" x14ac:dyDescent="0.25">
      <c r="N236" s="46"/>
      <c r="O236" s="46"/>
    </row>
    <row r="237" spans="14:15" ht="14.25" customHeight="1" x14ac:dyDescent="0.25">
      <c r="N237" s="46"/>
      <c r="O237" s="46"/>
    </row>
    <row r="238" spans="14:15" ht="14.25" customHeight="1" x14ac:dyDescent="0.25">
      <c r="N238" s="46"/>
      <c r="O238" s="46"/>
    </row>
    <row r="239" spans="14:15" ht="14.25" customHeight="1" x14ac:dyDescent="0.25">
      <c r="N239" s="46"/>
      <c r="O239" s="46"/>
    </row>
    <row r="240" spans="14:15" ht="14.25" customHeight="1" x14ac:dyDescent="0.25">
      <c r="N240" s="46"/>
      <c r="O240" s="46"/>
    </row>
    <row r="241" spans="14:15" ht="14.25" customHeight="1" x14ac:dyDescent="0.25">
      <c r="N241" s="46"/>
      <c r="O241" s="46"/>
    </row>
    <row r="242" spans="14:15" ht="14.25" customHeight="1" x14ac:dyDescent="0.25">
      <c r="N242" s="46"/>
      <c r="O242" s="46"/>
    </row>
    <row r="243" spans="14:15" ht="14.25" customHeight="1" x14ac:dyDescent="0.25">
      <c r="N243" s="46"/>
      <c r="O243" s="46"/>
    </row>
    <row r="244" spans="14:15" ht="14.25" customHeight="1" x14ac:dyDescent="0.25">
      <c r="N244" s="46"/>
      <c r="O244" s="46"/>
    </row>
    <row r="245" spans="14:15" ht="14.25" customHeight="1" x14ac:dyDescent="0.25">
      <c r="N245" s="46"/>
      <c r="O245" s="46"/>
    </row>
    <row r="246" spans="14:15" ht="14.25" customHeight="1" x14ac:dyDescent="0.25">
      <c r="N246" s="46"/>
      <c r="O246" s="46"/>
    </row>
    <row r="247" spans="14:15" ht="14.25" customHeight="1" x14ac:dyDescent="0.25">
      <c r="N247" s="46"/>
      <c r="O247" s="46"/>
    </row>
    <row r="248" spans="14:15" ht="14.25" customHeight="1" x14ac:dyDescent="0.25">
      <c r="N248" s="46"/>
      <c r="O248" s="46"/>
    </row>
    <row r="249" spans="14:15" ht="14.25" customHeight="1" x14ac:dyDescent="0.25">
      <c r="N249" s="46"/>
      <c r="O249" s="46"/>
    </row>
    <row r="250" spans="14:15" ht="14.25" customHeight="1" x14ac:dyDescent="0.25">
      <c r="N250" s="46"/>
      <c r="O250" s="46"/>
    </row>
    <row r="251" spans="14:15" ht="14.25" customHeight="1" x14ac:dyDescent="0.25">
      <c r="N251" s="46"/>
      <c r="O251" s="46"/>
    </row>
    <row r="252" spans="14:15" ht="14.25" customHeight="1" x14ac:dyDescent="0.25">
      <c r="N252" s="46"/>
      <c r="O252" s="46"/>
    </row>
    <row r="253" spans="14:15" ht="14.25" customHeight="1" x14ac:dyDescent="0.25">
      <c r="N253" s="46"/>
      <c r="O253" s="46"/>
    </row>
    <row r="254" spans="14:15" ht="14.25" customHeight="1" x14ac:dyDescent="0.25">
      <c r="N254" s="46"/>
      <c r="O254" s="46"/>
    </row>
    <row r="255" spans="14:15" ht="14.25" customHeight="1" x14ac:dyDescent="0.25">
      <c r="N255" s="46"/>
      <c r="O255" s="46"/>
    </row>
    <row r="256" spans="14:15" ht="14.25" customHeight="1" x14ac:dyDescent="0.25">
      <c r="N256" s="46"/>
      <c r="O256" s="46"/>
    </row>
    <row r="257" spans="14:15" ht="14.25" customHeight="1" x14ac:dyDescent="0.25">
      <c r="N257" s="46"/>
      <c r="O257" s="46"/>
    </row>
    <row r="258" spans="14:15" ht="14.25" customHeight="1" x14ac:dyDescent="0.25">
      <c r="N258" s="46"/>
      <c r="O258" s="46"/>
    </row>
    <row r="259" spans="14:15" ht="14.25" customHeight="1" x14ac:dyDescent="0.25">
      <c r="N259" s="46"/>
      <c r="O259" s="46"/>
    </row>
    <row r="260" spans="14:15" ht="14.25" customHeight="1" x14ac:dyDescent="0.25">
      <c r="N260" s="46"/>
      <c r="O260" s="46"/>
    </row>
    <row r="261" spans="14:15" ht="14.25" customHeight="1" x14ac:dyDescent="0.25">
      <c r="N261" s="46"/>
      <c r="O261" s="46"/>
    </row>
    <row r="262" spans="14:15" ht="14.25" customHeight="1" x14ac:dyDescent="0.25">
      <c r="N262" s="46"/>
      <c r="O262" s="46"/>
    </row>
    <row r="263" spans="14:15" ht="14.25" customHeight="1" x14ac:dyDescent="0.25">
      <c r="N263" s="46"/>
      <c r="O263" s="46"/>
    </row>
    <row r="264" spans="14:15" ht="14.25" customHeight="1" x14ac:dyDescent="0.25">
      <c r="N264" s="46"/>
      <c r="O264" s="46"/>
    </row>
    <row r="265" spans="14:15" ht="14.25" customHeight="1" x14ac:dyDescent="0.25">
      <c r="N265" s="46"/>
      <c r="O265" s="46"/>
    </row>
    <row r="266" spans="14:15" ht="14.25" customHeight="1" x14ac:dyDescent="0.25">
      <c r="N266" s="46"/>
      <c r="O266" s="46"/>
    </row>
    <row r="267" spans="14:15" ht="14.25" customHeight="1" x14ac:dyDescent="0.25">
      <c r="N267" s="46"/>
      <c r="O267" s="46"/>
    </row>
    <row r="268" spans="14:15" ht="14.25" customHeight="1" x14ac:dyDescent="0.25">
      <c r="N268" s="46"/>
      <c r="O268" s="46"/>
    </row>
    <row r="269" spans="14:15" ht="14.25" customHeight="1" x14ac:dyDescent="0.25">
      <c r="N269" s="46"/>
      <c r="O269" s="46"/>
    </row>
    <row r="270" spans="14:15" ht="14.25" customHeight="1" x14ac:dyDescent="0.25">
      <c r="N270" s="46"/>
      <c r="O270" s="46"/>
    </row>
    <row r="271" spans="14:15" ht="14.25" customHeight="1" x14ac:dyDescent="0.25">
      <c r="N271" s="46"/>
      <c r="O271" s="46"/>
    </row>
    <row r="272" spans="14:15" ht="14.25" customHeight="1" x14ac:dyDescent="0.25">
      <c r="N272" s="46"/>
      <c r="O272" s="46"/>
    </row>
    <row r="273" spans="14:15" ht="14.25" customHeight="1" x14ac:dyDescent="0.25">
      <c r="N273" s="46"/>
      <c r="O273" s="46"/>
    </row>
    <row r="274" spans="14:15" ht="14.25" customHeight="1" x14ac:dyDescent="0.25">
      <c r="N274" s="46"/>
      <c r="O274" s="46"/>
    </row>
    <row r="275" spans="14:15" ht="14.25" customHeight="1" x14ac:dyDescent="0.25">
      <c r="N275" s="46"/>
      <c r="O275" s="46"/>
    </row>
    <row r="276" spans="14:15" ht="14.25" customHeight="1" x14ac:dyDescent="0.25">
      <c r="N276" s="46"/>
      <c r="O276" s="46"/>
    </row>
    <row r="277" spans="14:15" ht="14.25" customHeight="1" x14ac:dyDescent="0.25">
      <c r="N277" s="46"/>
      <c r="O277" s="46"/>
    </row>
    <row r="278" spans="14:15" ht="14.25" customHeight="1" x14ac:dyDescent="0.25">
      <c r="N278" s="46"/>
      <c r="O278" s="46"/>
    </row>
    <row r="279" spans="14:15" ht="14.25" customHeight="1" x14ac:dyDescent="0.25">
      <c r="N279" s="46"/>
      <c r="O279" s="46"/>
    </row>
    <row r="280" spans="14:15" ht="14.25" customHeight="1" x14ac:dyDescent="0.25">
      <c r="N280" s="46"/>
      <c r="O280" s="46"/>
    </row>
    <row r="281" spans="14:15" ht="14.25" customHeight="1" x14ac:dyDescent="0.25">
      <c r="N281" s="46"/>
      <c r="O281" s="46"/>
    </row>
    <row r="282" spans="14:15" ht="14.25" customHeight="1" x14ac:dyDescent="0.25">
      <c r="N282" s="46"/>
      <c r="O282" s="46"/>
    </row>
    <row r="283" spans="14:15" ht="14.25" customHeight="1" x14ac:dyDescent="0.25">
      <c r="N283" s="46"/>
      <c r="O283" s="46"/>
    </row>
    <row r="284" spans="14:15" ht="14.25" customHeight="1" x14ac:dyDescent="0.25">
      <c r="N284" s="46"/>
      <c r="O284" s="46"/>
    </row>
    <row r="285" spans="14:15" ht="14.25" customHeight="1" x14ac:dyDescent="0.25">
      <c r="N285" s="46"/>
      <c r="O285" s="46"/>
    </row>
    <row r="286" spans="14:15" ht="14.25" customHeight="1" x14ac:dyDescent="0.25">
      <c r="N286" s="46"/>
      <c r="O286" s="46"/>
    </row>
    <row r="287" spans="14:15" ht="14.25" customHeight="1" x14ac:dyDescent="0.25">
      <c r="N287" s="46"/>
      <c r="O287" s="46"/>
    </row>
    <row r="288" spans="14:15" ht="14.25" customHeight="1" x14ac:dyDescent="0.25">
      <c r="N288" s="46"/>
      <c r="O288" s="46"/>
    </row>
    <row r="289" spans="14:15" ht="14.25" customHeight="1" x14ac:dyDescent="0.25">
      <c r="N289" s="46"/>
      <c r="O289" s="46"/>
    </row>
    <row r="290" spans="14:15" ht="14.25" customHeight="1" x14ac:dyDescent="0.25">
      <c r="N290" s="46"/>
      <c r="O290" s="46"/>
    </row>
    <row r="291" spans="14:15" ht="14.25" customHeight="1" x14ac:dyDescent="0.25">
      <c r="N291" s="46"/>
      <c r="O291" s="46"/>
    </row>
    <row r="292" spans="14:15" ht="14.25" customHeight="1" x14ac:dyDescent="0.25">
      <c r="N292" s="46"/>
      <c r="O292" s="46"/>
    </row>
    <row r="293" spans="14:15" ht="14.25" customHeight="1" x14ac:dyDescent="0.25">
      <c r="N293" s="46"/>
      <c r="O293" s="46"/>
    </row>
    <row r="294" spans="14:15" ht="14.25" customHeight="1" x14ac:dyDescent="0.25">
      <c r="N294" s="46"/>
      <c r="O294" s="46"/>
    </row>
    <row r="295" spans="14:15" ht="14.25" customHeight="1" x14ac:dyDescent="0.25">
      <c r="N295" s="46"/>
      <c r="O295" s="46"/>
    </row>
    <row r="296" spans="14:15" ht="14.25" customHeight="1" x14ac:dyDescent="0.25">
      <c r="N296" s="46"/>
      <c r="O296" s="46"/>
    </row>
    <row r="297" spans="14:15" ht="14.25" customHeight="1" x14ac:dyDescent="0.25">
      <c r="N297" s="46"/>
      <c r="O297" s="46"/>
    </row>
    <row r="298" spans="14:15" ht="14.25" customHeight="1" x14ac:dyDescent="0.25">
      <c r="N298" s="46"/>
      <c r="O298" s="46"/>
    </row>
    <row r="299" spans="14:15" ht="14.25" customHeight="1" x14ac:dyDescent="0.25">
      <c r="N299" s="46"/>
      <c r="O299" s="46"/>
    </row>
    <row r="300" spans="14:15" ht="14.25" customHeight="1" x14ac:dyDescent="0.25">
      <c r="N300" s="46"/>
      <c r="O300" s="46"/>
    </row>
    <row r="301" spans="14:15" ht="14.25" customHeight="1" x14ac:dyDescent="0.25">
      <c r="N301" s="46"/>
      <c r="O301" s="46"/>
    </row>
    <row r="302" spans="14:15" ht="14.25" customHeight="1" x14ac:dyDescent="0.25">
      <c r="N302" s="46"/>
      <c r="O302" s="46"/>
    </row>
    <row r="303" spans="14:15" ht="14.25" customHeight="1" x14ac:dyDescent="0.25">
      <c r="N303" s="46"/>
      <c r="O303" s="46"/>
    </row>
    <row r="304" spans="14:15" ht="14.25" customHeight="1" x14ac:dyDescent="0.25">
      <c r="N304" s="46"/>
      <c r="O304" s="46"/>
    </row>
    <row r="305" spans="14:15" ht="14.25" customHeight="1" x14ac:dyDescent="0.25">
      <c r="N305" s="46"/>
      <c r="O305" s="46"/>
    </row>
    <row r="306" spans="14:15" ht="14.25" customHeight="1" x14ac:dyDescent="0.25">
      <c r="N306" s="46"/>
      <c r="O306" s="46"/>
    </row>
    <row r="307" spans="14:15" ht="14.25" customHeight="1" x14ac:dyDescent="0.25">
      <c r="N307" s="46"/>
      <c r="O307" s="46"/>
    </row>
    <row r="308" spans="14:15" ht="14.25" customHeight="1" x14ac:dyDescent="0.25">
      <c r="N308" s="46"/>
      <c r="O308" s="46"/>
    </row>
    <row r="309" spans="14:15" ht="14.25" customHeight="1" x14ac:dyDescent="0.25">
      <c r="N309" s="46"/>
      <c r="O309" s="46"/>
    </row>
    <row r="310" spans="14:15" ht="14.25" customHeight="1" x14ac:dyDescent="0.25">
      <c r="N310" s="46"/>
      <c r="O310" s="46"/>
    </row>
    <row r="311" spans="14:15" ht="14.25" customHeight="1" x14ac:dyDescent="0.25">
      <c r="N311" s="46"/>
      <c r="O311" s="46"/>
    </row>
    <row r="312" spans="14:15" ht="14.25" customHeight="1" x14ac:dyDescent="0.25">
      <c r="N312" s="46"/>
      <c r="O312" s="46"/>
    </row>
    <row r="313" spans="14:15" ht="14.25" customHeight="1" x14ac:dyDescent="0.25">
      <c r="N313" s="46"/>
      <c r="O313" s="46"/>
    </row>
    <row r="314" spans="14:15" ht="14.25" customHeight="1" x14ac:dyDescent="0.25">
      <c r="N314" s="46"/>
      <c r="O314" s="46"/>
    </row>
    <row r="315" spans="14:15" ht="14.25" customHeight="1" x14ac:dyDescent="0.25">
      <c r="N315" s="46"/>
      <c r="O315" s="46"/>
    </row>
    <row r="316" spans="14:15" ht="14.25" customHeight="1" x14ac:dyDescent="0.25">
      <c r="N316" s="46"/>
      <c r="O316" s="46"/>
    </row>
    <row r="317" spans="14:15" ht="14.25" customHeight="1" x14ac:dyDescent="0.25">
      <c r="N317" s="46"/>
      <c r="O317" s="46"/>
    </row>
    <row r="318" spans="14:15" ht="14.25" customHeight="1" x14ac:dyDescent="0.25">
      <c r="N318" s="46"/>
      <c r="O318" s="46"/>
    </row>
    <row r="319" spans="14:15" ht="14.25" customHeight="1" x14ac:dyDescent="0.25">
      <c r="N319" s="46"/>
      <c r="O319" s="46"/>
    </row>
    <row r="320" spans="14:15" ht="14.25" customHeight="1" x14ac:dyDescent="0.25">
      <c r="N320" s="46"/>
      <c r="O320" s="46"/>
    </row>
    <row r="321" spans="14:15" ht="14.25" customHeight="1" x14ac:dyDescent="0.25">
      <c r="N321" s="46"/>
      <c r="O321" s="46"/>
    </row>
    <row r="322" spans="14:15" ht="14.25" customHeight="1" x14ac:dyDescent="0.25">
      <c r="N322" s="46"/>
      <c r="O322" s="46"/>
    </row>
    <row r="323" spans="14:15" ht="14.25" customHeight="1" x14ac:dyDescent="0.25">
      <c r="N323" s="46"/>
      <c r="O323" s="46"/>
    </row>
    <row r="324" spans="14:15" ht="14.25" customHeight="1" x14ac:dyDescent="0.25">
      <c r="N324" s="46"/>
      <c r="O324" s="46"/>
    </row>
    <row r="325" spans="14:15" ht="14.25" customHeight="1" x14ac:dyDescent="0.25">
      <c r="N325" s="46"/>
      <c r="O325" s="46"/>
    </row>
    <row r="326" spans="14:15" ht="14.25" customHeight="1" x14ac:dyDescent="0.25">
      <c r="N326" s="46"/>
      <c r="O326" s="46"/>
    </row>
    <row r="327" spans="14:15" ht="14.25" customHeight="1" x14ac:dyDescent="0.25">
      <c r="N327" s="46"/>
      <c r="O327" s="46"/>
    </row>
    <row r="328" spans="14:15" ht="14.25" customHeight="1" x14ac:dyDescent="0.25">
      <c r="N328" s="46"/>
      <c r="O328" s="46"/>
    </row>
    <row r="329" spans="14:15" ht="14.25" customHeight="1" x14ac:dyDescent="0.25">
      <c r="N329" s="46"/>
      <c r="O329" s="46"/>
    </row>
    <row r="330" spans="14:15" ht="14.25" customHeight="1" x14ac:dyDescent="0.25">
      <c r="N330" s="46"/>
      <c r="O330" s="46"/>
    </row>
    <row r="331" spans="14:15" ht="14.25" customHeight="1" x14ac:dyDescent="0.25">
      <c r="N331" s="46"/>
      <c r="O331" s="46"/>
    </row>
    <row r="332" spans="14:15" ht="14.25" customHeight="1" x14ac:dyDescent="0.25">
      <c r="N332" s="46"/>
      <c r="O332" s="46"/>
    </row>
    <row r="333" spans="14:15" ht="14.25" customHeight="1" x14ac:dyDescent="0.25">
      <c r="N333" s="46"/>
      <c r="O333" s="46"/>
    </row>
    <row r="334" spans="14:15" ht="14.25" customHeight="1" x14ac:dyDescent="0.25">
      <c r="N334" s="46"/>
      <c r="O334" s="46"/>
    </row>
    <row r="335" spans="14:15" ht="14.25" customHeight="1" x14ac:dyDescent="0.25">
      <c r="N335" s="46"/>
      <c r="O335" s="46"/>
    </row>
    <row r="336" spans="14:15" ht="14.25" customHeight="1" x14ac:dyDescent="0.25">
      <c r="N336" s="46"/>
      <c r="O336" s="46"/>
    </row>
    <row r="337" spans="14:15" ht="14.25" customHeight="1" x14ac:dyDescent="0.25">
      <c r="N337" s="46"/>
      <c r="O337" s="46"/>
    </row>
    <row r="338" spans="14:15" ht="14.25" customHeight="1" x14ac:dyDescent="0.25">
      <c r="N338" s="46"/>
      <c r="O338" s="46"/>
    </row>
    <row r="339" spans="14:15" ht="14.25" customHeight="1" x14ac:dyDescent="0.25">
      <c r="N339" s="46"/>
      <c r="O339" s="46"/>
    </row>
    <row r="340" spans="14:15" ht="14.25" customHeight="1" x14ac:dyDescent="0.25">
      <c r="N340" s="46"/>
      <c r="O340" s="46"/>
    </row>
    <row r="341" spans="14:15" ht="14.25" customHeight="1" x14ac:dyDescent="0.25">
      <c r="N341" s="46"/>
      <c r="O341" s="46"/>
    </row>
    <row r="342" spans="14:15" ht="14.25" customHeight="1" x14ac:dyDescent="0.25">
      <c r="N342" s="46"/>
      <c r="O342" s="46"/>
    </row>
    <row r="343" spans="14:15" ht="14.25" customHeight="1" x14ac:dyDescent="0.25">
      <c r="N343" s="46"/>
      <c r="O343" s="46"/>
    </row>
    <row r="344" spans="14:15" ht="14.25" customHeight="1" x14ac:dyDescent="0.25">
      <c r="N344" s="46"/>
      <c r="O344" s="46"/>
    </row>
    <row r="345" spans="14:15" ht="14.25" customHeight="1" x14ac:dyDescent="0.25">
      <c r="N345" s="46"/>
      <c r="O345" s="46"/>
    </row>
    <row r="346" spans="14:15" ht="14.25" customHeight="1" x14ac:dyDescent="0.25">
      <c r="N346" s="46"/>
      <c r="O346" s="46"/>
    </row>
    <row r="347" spans="14:15" ht="14.25" customHeight="1" x14ac:dyDescent="0.25">
      <c r="N347" s="46"/>
      <c r="O347" s="46"/>
    </row>
    <row r="348" spans="14:15" ht="14.25" customHeight="1" x14ac:dyDescent="0.25">
      <c r="N348" s="46"/>
      <c r="O348" s="46"/>
    </row>
    <row r="349" spans="14:15" ht="14.25" customHeight="1" x14ac:dyDescent="0.25">
      <c r="N349" s="46"/>
      <c r="O349" s="46"/>
    </row>
    <row r="350" spans="14:15" ht="14.25" customHeight="1" x14ac:dyDescent="0.25">
      <c r="N350" s="46"/>
      <c r="O350" s="46"/>
    </row>
    <row r="351" spans="14:15" ht="14.25" customHeight="1" x14ac:dyDescent="0.25">
      <c r="N351" s="46"/>
      <c r="O351" s="46"/>
    </row>
    <row r="352" spans="14:15" ht="14.25" customHeight="1" x14ac:dyDescent="0.25">
      <c r="N352" s="46"/>
      <c r="O352" s="46"/>
    </row>
    <row r="353" spans="14:15" ht="14.25" customHeight="1" x14ac:dyDescent="0.25">
      <c r="N353" s="46"/>
      <c r="O353" s="46"/>
    </row>
    <row r="354" spans="14:15" ht="14.25" customHeight="1" x14ac:dyDescent="0.25">
      <c r="N354" s="46"/>
      <c r="O354" s="46"/>
    </row>
    <row r="355" spans="14:15" ht="14.25" customHeight="1" x14ac:dyDescent="0.25">
      <c r="N355" s="46"/>
      <c r="O355" s="46"/>
    </row>
    <row r="356" spans="14:15" ht="14.25" customHeight="1" x14ac:dyDescent="0.25">
      <c r="N356" s="46"/>
      <c r="O356" s="46"/>
    </row>
    <row r="357" spans="14:15" ht="14.25" customHeight="1" x14ac:dyDescent="0.25">
      <c r="N357" s="46"/>
      <c r="O357" s="46"/>
    </row>
    <row r="358" spans="14:15" ht="14.25" customHeight="1" x14ac:dyDescent="0.25">
      <c r="N358" s="46"/>
      <c r="O358" s="46"/>
    </row>
    <row r="359" spans="14:15" ht="14.25" customHeight="1" x14ac:dyDescent="0.25">
      <c r="N359" s="46"/>
      <c r="O359" s="46"/>
    </row>
    <row r="360" spans="14:15" ht="14.25" customHeight="1" x14ac:dyDescent="0.25">
      <c r="N360" s="46"/>
      <c r="O360" s="46"/>
    </row>
    <row r="361" spans="14:15" ht="14.25" customHeight="1" x14ac:dyDescent="0.25">
      <c r="N361" s="46"/>
      <c r="O361" s="46"/>
    </row>
    <row r="362" spans="14:15" ht="14.25" customHeight="1" x14ac:dyDescent="0.25">
      <c r="N362" s="46"/>
      <c r="O362" s="46"/>
    </row>
    <row r="363" spans="14:15" ht="14.25" customHeight="1" x14ac:dyDescent="0.25">
      <c r="N363" s="46"/>
      <c r="O363" s="46"/>
    </row>
    <row r="364" spans="14:15" ht="14.25" customHeight="1" x14ac:dyDescent="0.25">
      <c r="N364" s="46"/>
      <c r="O364" s="46"/>
    </row>
    <row r="365" spans="14:15" ht="14.25" customHeight="1" x14ac:dyDescent="0.25">
      <c r="N365" s="46"/>
      <c r="O365" s="46"/>
    </row>
    <row r="366" spans="14:15" ht="14.25" customHeight="1" x14ac:dyDescent="0.25">
      <c r="N366" s="46"/>
      <c r="O366" s="46"/>
    </row>
    <row r="367" spans="14:15" ht="14.25" customHeight="1" x14ac:dyDescent="0.25">
      <c r="N367" s="46"/>
      <c r="O367" s="46"/>
    </row>
    <row r="368" spans="14:15" ht="14.25" customHeight="1" x14ac:dyDescent="0.25">
      <c r="N368" s="46"/>
      <c r="O368" s="46"/>
    </row>
    <row r="369" spans="14:15" ht="14.25" customHeight="1" x14ac:dyDescent="0.25">
      <c r="N369" s="46"/>
      <c r="O369" s="46"/>
    </row>
    <row r="370" spans="14:15" ht="14.25" customHeight="1" x14ac:dyDescent="0.25">
      <c r="N370" s="46"/>
      <c r="O370" s="46"/>
    </row>
    <row r="371" spans="14:15" ht="14.25" customHeight="1" x14ac:dyDescent="0.25">
      <c r="N371" s="46"/>
      <c r="O371" s="46"/>
    </row>
    <row r="372" spans="14:15" ht="14.25" customHeight="1" x14ac:dyDescent="0.25">
      <c r="N372" s="46"/>
      <c r="O372" s="46"/>
    </row>
    <row r="373" spans="14:15" ht="14.25" customHeight="1" x14ac:dyDescent="0.25">
      <c r="N373" s="46"/>
      <c r="O373" s="46"/>
    </row>
    <row r="374" spans="14:15" ht="14.25" customHeight="1" x14ac:dyDescent="0.25">
      <c r="N374" s="46"/>
      <c r="O374" s="46"/>
    </row>
    <row r="375" spans="14:15" ht="14.25" customHeight="1" x14ac:dyDescent="0.25">
      <c r="N375" s="46"/>
      <c r="O375" s="46"/>
    </row>
    <row r="376" spans="14:15" ht="14.25" customHeight="1" x14ac:dyDescent="0.25">
      <c r="N376" s="46"/>
      <c r="O376" s="46"/>
    </row>
    <row r="377" spans="14:15" ht="14.25" customHeight="1" x14ac:dyDescent="0.25">
      <c r="N377" s="46"/>
      <c r="O377" s="46"/>
    </row>
    <row r="378" spans="14:15" ht="14.25" customHeight="1" x14ac:dyDescent="0.25">
      <c r="N378" s="46"/>
      <c r="O378" s="46"/>
    </row>
    <row r="379" spans="14:15" ht="14.25" customHeight="1" x14ac:dyDescent="0.25">
      <c r="N379" s="46"/>
      <c r="O379" s="46"/>
    </row>
    <row r="380" spans="14:15" ht="14.25" customHeight="1" x14ac:dyDescent="0.25">
      <c r="N380" s="46"/>
      <c r="O380" s="46"/>
    </row>
    <row r="381" spans="14:15" ht="14.25" customHeight="1" x14ac:dyDescent="0.25">
      <c r="N381" s="46"/>
      <c r="O381" s="46"/>
    </row>
    <row r="382" spans="14:15" ht="14.25" customHeight="1" x14ac:dyDescent="0.25">
      <c r="N382" s="46"/>
      <c r="O382" s="46"/>
    </row>
    <row r="383" spans="14:15" ht="14.25" customHeight="1" x14ac:dyDescent="0.25">
      <c r="N383" s="46"/>
      <c r="O383" s="46"/>
    </row>
    <row r="384" spans="14:15" ht="14.25" customHeight="1" x14ac:dyDescent="0.25">
      <c r="N384" s="46"/>
      <c r="O384" s="46"/>
    </row>
    <row r="385" spans="14:15" ht="14.25" customHeight="1" x14ac:dyDescent="0.25">
      <c r="N385" s="46"/>
      <c r="O385" s="46"/>
    </row>
    <row r="386" spans="14:15" ht="14.25" customHeight="1" x14ac:dyDescent="0.25">
      <c r="N386" s="46"/>
      <c r="O386" s="46"/>
    </row>
    <row r="387" spans="14:15" ht="14.25" customHeight="1" x14ac:dyDescent="0.25">
      <c r="N387" s="46"/>
      <c r="O387" s="46"/>
    </row>
    <row r="388" spans="14:15" ht="14.25" customHeight="1" x14ac:dyDescent="0.25">
      <c r="N388" s="46"/>
      <c r="O388" s="46"/>
    </row>
    <row r="389" spans="14:15" ht="14.25" customHeight="1" x14ac:dyDescent="0.25">
      <c r="N389" s="46"/>
      <c r="O389" s="46"/>
    </row>
    <row r="390" spans="14:15" ht="14.25" customHeight="1" x14ac:dyDescent="0.25">
      <c r="N390" s="46"/>
      <c r="O390" s="46"/>
    </row>
    <row r="391" spans="14:15" ht="14.25" customHeight="1" x14ac:dyDescent="0.25">
      <c r="N391" s="46"/>
      <c r="O391" s="46"/>
    </row>
    <row r="392" spans="14:15" ht="14.25" customHeight="1" x14ac:dyDescent="0.25">
      <c r="N392" s="46"/>
      <c r="O392" s="46"/>
    </row>
    <row r="393" spans="14:15" ht="14.25" customHeight="1" x14ac:dyDescent="0.25">
      <c r="N393" s="46"/>
      <c r="O393" s="46"/>
    </row>
    <row r="394" spans="14:15" ht="14.25" customHeight="1" x14ac:dyDescent="0.25">
      <c r="N394" s="46"/>
      <c r="O394" s="46"/>
    </row>
    <row r="395" spans="14:15" ht="14.25" customHeight="1" x14ac:dyDescent="0.25">
      <c r="N395" s="46"/>
      <c r="O395" s="46"/>
    </row>
    <row r="396" spans="14:15" ht="14.25" customHeight="1" x14ac:dyDescent="0.25">
      <c r="N396" s="46"/>
      <c r="O396" s="46"/>
    </row>
    <row r="397" spans="14:15" ht="14.25" customHeight="1" x14ac:dyDescent="0.25">
      <c r="N397" s="46"/>
      <c r="O397" s="46"/>
    </row>
    <row r="398" spans="14:15" ht="14.25" customHeight="1" x14ac:dyDescent="0.25">
      <c r="N398" s="46"/>
      <c r="O398" s="46"/>
    </row>
    <row r="399" spans="14:15" ht="14.25" customHeight="1" x14ac:dyDescent="0.25">
      <c r="N399" s="46"/>
      <c r="O399" s="46"/>
    </row>
    <row r="400" spans="14:15" ht="14.25" customHeight="1" x14ac:dyDescent="0.25">
      <c r="N400" s="46"/>
      <c r="O400" s="46"/>
    </row>
    <row r="401" spans="14:15" ht="14.25" customHeight="1" x14ac:dyDescent="0.25">
      <c r="N401" s="46"/>
      <c r="O401" s="46"/>
    </row>
    <row r="402" spans="14:15" ht="14.25" customHeight="1" x14ac:dyDescent="0.25">
      <c r="N402" s="46"/>
      <c r="O402" s="46"/>
    </row>
    <row r="403" spans="14:15" ht="14.25" customHeight="1" x14ac:dyDescent="0.25">
      <c r="N403" s="46"/>
      <c r="O403" s="46"/>
    </row>
    <row r="404" spans="14:15" ht="14.25" customHeight="1" x14ac:dyDescent="0.25">
      <c r="N404" s="46"/>
      <c r="O404" s="46"/>
    </row>
    <row r="405" spans="14:15" ht="14.25" customHeight="1" x14ac:dyDescent="0.25">
      <c r="N405" s="46"/>
      <c r="O405" s="46"/>
    </row>
    <row r="406" spans="14:15" ht="14.25" customHeight="1" x14ac:dyDescent="0.25">
      <c r="N406" s="46"/>
      <c r="O406" s="46"/>
    </row>
    <row r="407" spans="14:15" ht="14.25" customHeight="1" x14ac:dyDescent="0.25">
      <c r="N407" s="46"/>
      <c r="O407" s="46"/>
    </row>
    <row r="408" spans="14:15" ht="14.25" customHeight="1" x14ac:dyDescent="0.25">
      <c r="N408" s="46"/>
      <c r="O408" s="46"/>
    </row>
    <row r="409" spans="14:15" ht="14.25" customHeight="1" x14ac:dyDescent="0.25">
      <c r="N409" s="46"/>
      <c r="O409" s="46"/>
    </row>
    <row r="410" spans="14:15" ht="14.25" customHeight="1" x14ac:dyDescent="0.25">
      <c r="N410" s="46"/>
      <c r="O410" s="46"/>
    </row>
    <row r="411" spans="14:15" ht="14.25" customHeight="1" x14ac:dyDescent="0.25">
      <c r="N411" s="46"/>
      <c r="O411" s="46"/>
    </row>
    <row r="412" spans="14:15" ht="14.25" customHeight="1" x14ac:dyDescent="0.25">
      <c r="N412" s="46"/>
      <c r="O412" s="46"/>
    </row>
    <row r="413" spans="14:15" ht="14.25" customHeight="1" x14ac:dyDescent="0.25">
      <c r="N413" s="46"/>
      <c r="O413" s="46"/>
    </row>
    <row r="414" spans="14:15" ht="14.25" customHeight="1" x14ac:dyDescent="0.25">
      <c r="N414" s="46"/>
      <c r="O414" s="46"/>
    </row>
    <row r="415" spans="14:15" ht="14.25" customHeight="1" x14ac:dyDescent="0.25">
      <c r="N415" s="46"/>
      <c r="O415" s="46"/>
    </row>
    <row r="416" spans="14:15" ht="14.25" customHeight="1" x14ac:dyDescent="0.25">
      <c r="N416" s="46"/>
      <c r="O416" s="46"/>
    </row>
    <row r="417" spans="14:15" ht="14.25" customHeight="1" x14ac:dyDescent="0.25">
      <c r="N417" s="46"/>
      <c r="O417" s="46"/>
    </row>
    <row r="418" spans="14:15" ht="14.25" customHeight="1" x14ac:dyDescent="0.25">
      <c r="N418" s="46"/>
      <c r="O418" s="46"/>
    </row>
    <row r="419" spans="14:15" ht="14.25" customHeight="1" x14ac:dyDescent="0.25">
      <c r="N419" s="46"/>
      <c r="O419" s="46"/>
    </row>
    <row r="420" spans="14:15" ht="14.25" customHeight="1" x14ac:dyDescent="0.25">
      <c r="N420" s="46"/>
      <c r="O420" s="46"/>
    </row>
    <row r="421" spans="14:15" ht="14.25" customHeight="1" x14ac:dyDescent="0.25">
      <c r="N421" s="46"/>
      <c r="O421" s="46"/>
    </row>
    <row r="422" spans="14:15" ht="15.75" customHeight="1" x14ac:dyDescent="0.25"/>
    <row r="423" spans="14:15" ht="15.75" customHeight="1" x14ac:dyDescent="0.25"/>
    <row r="424" spans="14:15" ht="15.75" customHeight="1" x14ac:dyDescent="0.25"/>
    <row r="425" spans="14:15" ht="15.75" customHeight="1" x14ac:dyDescent="0.25"/>
    <row r="426" spans="14:15" ht="15.75" customHeight="1" x14ac:dyDescent="0.25"/>
    <row r="427" spans="14:15" ht="15.75" customHeight="1" x14ac:dyDescent="0.25"/>
    <row r="428" spans="14:15" ht="15.75" customHeight="1" x14ac:dyDescent="0.25"/>
    <row r="429" spans="14:15" ht="15.75" customHeight="1" x14ac:dyDescent="0.25"/>
    <row r="430" spans="14:15" ht="15.75" customHeight="1" x14ac:dyDescent="0.25"/>
    <row r="431" spans="14:15" ht="15.75" customHeight="1" x14ac:dyDescent="0.25"/>
    <row r="432" spans="14:15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</sheetData>
  <sortState xmlns:xlrd2="http://schemas.microsoft.com/office/spreadsheetml/2017/richdata2" ref="A3:O127">
    <sortCondition ref="K3:K127"/>
    <sortCondition descending="1" ref="N3:N127"/>
    <sortCondition descending="1" ref="O3:O127"/>
  </sortState>
  <mergeCells count="1">
    <mergeCell ref="N1:O1"/>
  </mergeCells>
  <pageMargins left="0.75" right="0.75" top="1" bottom="1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973"/>
  <sheetViews>
    <sheetView workbookViewId="0">
      <pane ySplit="2" topLeftCell="A129" activePane="bottomLeft" state="frozen"/>
      <selection pane="bottomLeft" activeCell="A65" sqref="A65:XFD65"/>
    </sheetView>
  </sheetViews>
  <sheetFormatPr defaultColWidth="14.42578125" defaultRowHeight="15" customHeight="1" x14ac:dyDescent="0.25"/>
  <cols>
    <col min="1" max="1" width="16.140625" customWidth="1"/>
    <col min="2" max="4" width="11.140625" customWidth="1"/>
    <col min="5" max="5" width="22.28515625" customWidth="1"/>
    <col min="6" max="6" width="10.140625" style="139" customWidth="1"/>
    <col min="7" max="7" width="21.140625" customWidth="1"/>
    <col min="8" max="10" width="8.42578125" customWidth="1"/>
    <col min="11" max="11" width="13.7109375" customWidth="1"/>
    <col min="12" max="13" width="8.42578125" customWidth="1"/>
    <col min="14" max="15" width="8.42578125" style="139" customWidth="1"/>
    <col min="16" max="25" width="8.42578125" customWidth="1"/>
  </cols>
  <sheetData>
    <row r="1" spans="1:16" ht="14.25" customHeight="1" x14ac:dyDescent="0.25">
      <c r="A1" s="105" t="s">
        <v>873</v>
      </c>
      <c r="B1" s="122" t="s">
        <v>876</v>
      </c>
      <c r="C1" s="122" t="s">
        <v>877</v>
      </c>
      <c r="D1" s="123" t="s">
        <v>878</v>
      </c>
      <c r="E1" s="84"/>
      <c r="F1" s="46"/>
      <c r="G1" s="46"/>
      <c r="H1" s="46"/>
      <c r="I1" s="46"/>
      <c r="J1" s="46"/>
      <c r="K1" s="46"/>
      <c r="L1" s="46"/>
      <c r="M1" s="46"/>
      <c r="N1" s="211" t="s">
        <v>879</v>
      </c>
      <c r="O1" s="212"/>
    </row>
    <row r="2" spans="1:16" ht="14.25" customHeight="1" x14ac:dyDescent="0.25">
      <c r="A2" s="95" t="s">
        <v>880</v>
      </c>
      <c r="B2" s="96" t="s">
        <v>855</v>
      </c>
      <c r="C2" s="96" t="s">
        <v>856</v>
      </c>
      <c r="D2" s="96" t="s">
        <v>857</v>
      </c>
      <c r="E2" s="96"/>
      <c r="F2" s="96" t="s">
        <v>858</v>
      </c>
      <c r="G2" s="96" t="s">
        <v>1</v>
      </c>
      <c r="H2" s="96" t="s">
        <v>3</v>
      </c>
      <c r="I2" s="96" t="s">
        <v>814</v>
      </c>
      <c r="J2" s="96" t="s">
        <v>2</v>
      </c>
      <c r="K2" s="96" t="s">
        <v>5</v>
      </c>
      <c r="L2" s="97" t="s">
        <v>815</v>
      </c>
      <c r="M2" s="96" t="s">
        <v>816</v>
      </c>
      <c r="N2" s="98" t="s">
        <v>859</v>
      </c>
      <c r="O2" s="98" t="s">
        <v>860</v>
      </c>
    </row>
    <row r="3" spans="1:16" ht="14.25" customHeight="1" x14ac:dyDescent="0.25">
      <c r="A3" s="99"/>
      <c r="B3" s="100"/>
      <c r="C3" s="100"/>
      <c r="D3" s="101" t="s">
        <v>1263</v>
      </c>
      <c r="E3" s="101" t="s">
        <v>1262</v>
      </c>
      <c r="F3" s="149">
        <v>1304</v>
      </c>
      <c r="G3" s="145" t="str">
        <f>+VLOOKUP(F3,Participants!$A$1:$F$798,2,FALSE)</f>
        <v>Ellen Adams</v>
      </c>
      <c r="H3" s="145" t="str">
        <f>+VLOOKUP(F3,Participants!$A$1:$F$798,4,FALSE)</f>
        <v>CDT</v>
      </c>
      <c r="I3" s="145" t="str">
        <f>+VLOOKUP(F3,Participants!$A$1:$F$798,5,FALSE)</f>
        <v>Female</v>
      </c>
      <c r="J3" s="145">
        <f>+VLOOKUP(F3,Participants!$A$1:$F$798,3,FALSE)</f>
        <v>6</v>
      </c>
      <c r="K3" s="142" t="str">
        <f>+VLOOKUP(F3,Participants!$A$1:$G$798,7,FALSE)</f>
        <v>JV Girls</v>
      </c>
      <c r="L3" s="169"/>
      <c r="M3" s="145"/>
      <c r="N3" s="170">
        <v>9</v>
      </c>
      <c r="O3" s="171">
        <v>1</v>
      </c>
    </row>
    <row r="4" spans="1:16" ht="14.25" customHeight="1" x14ac:dyDescent="0.25">
      <c r="A4" s="103"/>
      <c r="B4" s="104"/>
      <c r="C4" s="104"/>
      <c r="D4" s="172"/>
      <c r="E4" s="172" t="s">
        <v>1264</v>
      </c>
      <c r="F4" s="168">
        <v>1436</v>
      </c>
      <c r="G4" s="145" t="str">
        <f>+VLOOKUP(F4,Participants!$A$1:$F$798,2,FALSE)</f>
        <v>Lucas Porter</v>
      </c>
      <c r="H4" s="145" t="str">
        <f>+VLOOKUP(F4,Participants!$A$1:$F$798,4,FALSE)</f>
        <v>GRE</v>
      </c>
      <c r="I4" s="145" t="str">
        <f>+VLOOKUP(F4,Participants!$A$1:$F$798,5,FALSE)</f>
        <v>Male</v>
      </c>
      <c r="J4" s="145">
        <f>+VLOOKUP(F4,Participants!$A$1:$F$798,3,FALSE)</f>
        <v>5</v>
      </c>
      <c r="K4" s="142" t="str">
        <f>+VLOOKUP(F4,Participants!$A$1:$G$798,7,FALSE)</f>
        <v>JV Boys</v>
      </c>
      <c r="L4" s="173"/>
      <c r="M4" s="145"/>
      <c r="N4" s="170">
        <v>9</v>
      </c>
      <c r="O4" s="171">
        <v>1</v>
      </c>
    </row>
    <row r="5" spans="1:16" ht="14.25" customHeight="1" x14ac:dyDescent="0.25">
      <c r="A5" s="99"/>
      <c r="B5" s="100"/>
      <c r="C5" s="100"/>
      <c r="D5" s="101"/>
      <c r="E5" s="101"/>
      <c r="F5" s="101">
        <v>670</v>
      </c>
      <c r="G5" s="74" t="str">
        <f>+VLOOKUP(F5,Participants!$A$1:$F$798,2,FALSE)</f>
        <v>Michael Pierro</v>
      </c>
      <c r="H5" s="74" t="str">
        <f>+VLOOKUP(F5,Participants!$A$1:$F$798,4,FALSE)</f>
        <v>BFS</v>
      </c>
      <c r="I5" s="74" t="str">
        <f>+VLOOKUP(F5,Participants!$A$1:$F$798,5,FALSE)</f>
        <v>Male</v>
      </c>
      <c r="J5" s="74">
        <f>+VLOOKUP(F5,Participants!$A$1:$F$798,3,FALSE)</f>
        <v>8</v>
      </c>
      <c r="K5" s="13" t="str">
        <f>+VLOOKUP(F5,Participants!$A$1:$G$798,7,FALSE)</f>
        <v>VARSITY Boys</v>
      </c>
      <c r="L5" s="102">
        <v>1</v>
      </c>
      <c r="M5" s="74">
        <v>10</v>
      </c>
      <c r="N5" s="74">
        <v>14</v>
      </c>
      <c r="O5" s="74">
        <v>4</v>
      </c>
    </row>
    <row r="6" spans="1:16" ht="14.25" customHeight="1" x14ac:dyDescent="0.25">
      <c r="A6" s="99"/>
      <c r="B6" s="100"/>
      <c r="C6" s="100"/>
      <c r="D6" s="101"/>
      <c r="E6" s="101"/>
      <c r="F6" s="101">
        <v>1133</v>
      </c>
      <c r="G6" s="74" t="str">
        <f>+VLOOKUP(F6,Participants!$A$1:$F$798,2,FALSE)</f>
        <v>Quinn O’Hara</v>
      </c>
      <c r="H6" s="74" t="str">
        <f>+VLOOKUP(F6,Participants!$A$1:$F$798,4,FALSE)</f>
        <v>KIL</v>
      </c>
      <c r="I6" s="74" t="str">
        <f>+VLOOKUP(F6,Participants!$A$1:$F$798,5,FALSE)</f>
        <v>Male</v>
      </c>
      <c r="J6" s="74">
        <f>+VLOOKUP(F6,Participants!$A$1:$F$798,3,FALSE)</f>
        <v>8</v>
      </c>
      <c r="K6" s="13" t="str">
        <f>+VLOOKUP(F6,Participants!$A$1:$G$798,7,FALSE)</f>
        <v>VARSITY Boys</v>
      </c>
      <c r="L6" s="160">
        <v>2</v>
      </c>
      <c r="M6" s="74">
        <v>8</v>
      </c>
      <c r="N6" s="74">
        <v>13</v>
      </c>
      <c r="O6" s="74">
        <v>11</v>
      </c>
    </row>
    <row r="7" spans="1:16" ht="14.25" customHeight="1" x14ac:dyDescent="0.25">
      <c r="A7" s="99"/>
      <c r="B7" s="100"/>
      <c r="C7" s="100"/>
      <c r="D7" s="101"/>
      <c r="E7" s="101"/>
      <c r="F7" s="101">
        <v>1125</v>
      </c>
      <c r="G7" s="74" t="str">
        <f>+VLOOKUP(F7,Participants!$A$1:$F$798,2,FALSE)</f>
        <v>Gavin Bartus</v>
      </c>
      <c r="H7" s="74" t="str">
        <f>+VLOOKUP(F7,Participants!$A$1:$F$798,4,FALSE)</f>
        <v>KIL</v>
      </c>
      <c r="I7" s="74" t="str">
        <f>+VLOOKUP(F7,Participants!$A$1:$F$798,5,FALSE)</f>
        <v>Male</v>
      </c>
      <c r="J7" s="74">
        <f>+VLOOKUP(F7,Participants!$A$1:$F$798,3,FALSE)</f>
        <v>8</v>
      </c>
      <c r="K7" s="13" t="str">
        <f>+VLOOKUP(F7,Participants!$A$1:$G$798,7,FALSE)</f>
        <v>VARSITY Boys</v>
      </c>
      <c r="L7" s="102">
        <v>3</v>
      </c>
      <c r="M7" s="74">
        <v>6</v>
      </c>
      <c r="N7" s="74">
        <v>13</v>
      </c>
      <c r="O7" s="74">
        <v>4</v>
      </c>
    </row>
    <row r="8" spans="1:16" ht="14.25" customHeight="1" x14ac:dyDescent="0.25">
      <c r="A8" s="99"/>
      <c r="B8" s="100"/>
      <c r="C8" s="100"/>
      <c r="D8" s="101"/>
      <c r="E8" s="101"/>
      <c r="F8" s="101">
        <v>1030</v>
      </c>
      <c r="G8" s="74" t="str">
        <f>+VLOOKUP(F8,Participants!$A$1:$F$798,2,FALSE)</f>
        <v>Roman Spagnolo</v>
      </c>
      <c r="H8" s="74" t="str">
        <f>+VLOOKUP(F8,Participants!$A$1:$F$798,4,FALSE)</f>
        <v>HCA</v>
      </c>
      <c r="I8" s="74" t="str">
        <f>+VLOOKUP(F8,Participants!$A$1:$F$798,5,FALSE)</f>
        <v>Male</v>
      </c>
      <c r="J8" s="74">
        <f>+VLOOKUP(F8,Participants!$A$1:$F$798,3,FALSE)</f>
        <v>7</v>
      </c>
      <c r="K8" s="13" t="str">
        <f>+VLOOKUP(F8,Participants!$A$1:$G$798,7,FALSE)</f>
        <v>VARSITY Boys</v>
      </c>
      <c r="L8" s="160">
        <v>4</v>
      </c>
      <c r="M8" s="74">
        <v>4.5</v>
      </c>
      <c r="N8" s="74">
        <v>13</v>
      </c>
      <c r="O8" s="74">
        <v>0</v>
      </c>
    </row>
    <row r="9" spans="1:16" ht="14.25" customHeight="1" x14ac:dyDescent="0.25">
      <c r="A9" s="99"/>
      <c r="B9" s="100"/>
      <c r="C9" s="100"/>
      <c r="D9" s="101"/>
      <c r="E9" s="101"/>
      <c r="F9" s="178">
        <v>225</v>
      </c>
      <c r="G9" s="179" t="str">
        <f>+VLOOKUP(F9,Participants!$A$1:$F$798,2,FALSE)</f>
        <v>Brayden Wilhelm</v>
      </c>
      <c r="H9" s="179" t="str">
        <f>+VLOOKUP(F9,Participants!$A$1:$F$798,4,FALSE)</f>
        <v>MQA</v>
      </c>
      <c r="I9" s="179" t="str">
        <f>+VLOOKUP(F9,Participants!$A$1:$F$798,5,FALSE)</f>
        <v>Male</v>
      </c>
      <c r="J9" s="179">
        <f>+VLOOKUP(F9,Participants!$A$1:$F$798,3,FALSE)</f>
        <v>8</v>
      </c>
      <c r="K9" s="180" t="str">
        <f>+VLOOKUP(F9,Participants!$A$1:$G$798,7,FALSE)</f>
        <v>VARSITY Boys</v>
      </c>
      <c r="L9" s="181">
        <f>L41+1</f>
        <v>4</v>
      </c>
      <c r="M9" s="179">
        <v>4.5</v>
      </c>
      <c r="N9" s="179">
        <v>13</v>
      </c>
      <c r="O9" s="179">
        <v>0</v>
      </c>
      <c r="P9" t="s">
        <v>1274</v>
      </c>
    </row>
    <row r="10" spans="1:16" ht="14.25" customHeight="1" x14ac:dyDescent="0.25">
      <c r="A10" s="99"/>
      <c r="B10" s="100"/>
      <c r="C10" s="100"/>
      <c r="D10" s="101"/>
      <c r="E10" s="101"/>
      <c r="F10" s="74">
        <v>665</v>
      </c>
      <c r="G10" s="74" t="str">
        <f>+VLOOKUP(F10,Participants!$A$1:$F$798,2,FALSE)</f>
        <v>Jack Davison</v>
      </c>
      <c r="H10" s="74" t="str">
        <f>+VLOOKUP(F10,Participants!$A$1:$F$798,4,FALSE)</f>
        <v>BFS</v>
      </c>
      <c r="I10" s="74" t="str">
        <f>+VLOOKUP(F10,Participants!$A$1:$F$798,5,FALSE)</f>
        <v>Male</v>
      </c>
      <c r="J10" s="74">
        <f>+VLOOKUP(F10,Participants!$A$1:$F$798,3,FALSE)</f>
        <v>8</v>
      </c>
      <c r="K10" s="13" t="str">
        <f>+VLOOKUP(F10,Participants!$A$1:$G$798,7,FALSE)</f>
        <v>VARSITY Boys</v>
      </c>
      <c r="L10" s="102">
        <v>6</v>
      </c>
      <c r="M10" s="74">
        <v>3</v>
      </c>
      <c r="N10" s="74">
        <v>12</v>
      </c>
      <c r="O10" s="74">
        <v>4</v>
      </c>
    </row>
    <row r="11" spans="1:16" ht="14.25" customHeight="1" x14ac:dyDescent="0.25">
      <c r="A11" s="99"/>
      <c r="B11" s="100"/>
      <c r="C11" s="100"/>
      <c r="D11" s="101"/>
      <c r="E11" s="101"/>
      <c r="F11" s="101">
        <v>1350</v>
      </c>
      <c r="G11" s="74" t="str">
        <f>+VLOOKUP(F11,Participants!$A$1:$F$798,2,FALSE)</f>
        <v>Reid Fowler</v>
      </c>
      <c r="H11" s="74" t="str">
        <f>+VLOOKUP(F11,Participants!$A$1:$F$798,4,FALSE)</f>
        <v>AAC</v>
      </c>
      <c r="I11" s="74" t="str">
        <f>+VLOOKUP(F11,Participants!$A$1:$F$798,5,FALSE)</f>
        <v>Male</v>
      </c>
      <c r="J11" s="74">
        <f>+VLOOKUP(F11,Participants!$A$1:$F$798,3,FALSE)</f>
        <v>7</v>
      </c>
      <c r="K11" s="13" t="str">
        <f>+VLOOKUP(F11,Participants!$A$1:$G$798,7,FALSE)</f>
        <v>VARSITY Boys</v>
      </c>
      <c r="L11" s="102">
        <v>7</v>
      </c>
      <c r="M11" s="74">
        <v>2</v>
      </c>
      <c r="N11" s="74">
        <v>12</v>
      </c>
      <c r="O11" s="74">
        <v>7</v>
      </c>
    </row>
    <row r="12" spans="1:16" ht="14.25" customHeight="1" x14ac:dyDescent="0.25">
      <c r="A12" s="99"/>
      <c r="B12" s="100"/>
      <c r="C12" s="100"/>
      <c r="D12" s="101"/>
      <c r="E12" s="101"/>
      <c r="F12" s="101">
        <v>1124</v>
      </c>
      <c r="G12" s="74" t="str">
        <f>+VLOOKUP(F12,Participants!$A$1:$F$798,2,FALSE)</f>
        <v>Thomas Baier</v>
      </c>
      <c r="H12" s="74" t="str">
        <f>+VLOOKUP(F12,Participants!$A$1:$F$798,4,FALSE)</f>
        <v>KIL</v>
      </c>
      <c r="I12" s="74" t="str">
        <f>+VLOOKUP(F12,Participants!$A$1:$F$798,5,FALSE)</f>
        <v>Male</v>
      </c>
      <c r="J12" s="74">
        <f>+VLOOKUP(F12,Participants!$A$1:$F$798,3,FALSE)</f>
        <v>7</v>
      </c>
      <c r="K12" s="13" t="str">
        <f>+VLOOKUP(F12,Participants!$A$1:$G$798,7,FALSE)</f>
        <v>VARSITY Boys</v>
      </c>
      <c r="L12" s="102">
        <v>8</v>
      </c>
      <c r="M12" s="74">
        <v>1</v>
      </c>
      <c r="N12" s="74">
        <v>12</v>
      </c>
      <c r="O12" s="74">
        <v>3</v>
      </c>
    </row>
    <row r="13" spans="1:16" ht="14.25" customHeight="1" x14ac:dyDescent="0.25">
      <c r="A13" s="99"/>
      <c r="B13" s="100"/>
      <c r="C13" s="100"/>
      <c r="D13" s="101"/>
      <c r="E13" s="101"/>
      <c r="F13" s="101">
        <v>823</v>
      </c>
      <c r="G13" s="74" t="str">
        <f>+VLOOKUP(F13,Participants!$A$1:$F$798,2,FALSE)</f>
        <v>Lucas Kibler</v>
      </c>
      <c r="H13" s="74" t="str">
        <f>+VLOOKUP(F13,Participants!$A$1:$F$798,4,FALSE)</f>
        <v>BTA</v>
      </c>
      <c r="I13" s="74" t="str">
        <f>+VLOOKUP(F13,Participants!$A$1:$F$798,5,FALSE)</f>
        <v>Male</v>
      </c>
      <c r="J13" s="74">
        <f>+VLOOKUP(F13,Participants!$A$1:$F$798,3,FALSE)</f>
        <v>7</v>
      </c>
      <c r="K13" s="13" t="str">
        <f>+VLOOKUP(F13,Participants!$A$1:$G$798,7,FALSE)</f>
        <v>VARSITY Boys</v>
      </c>
      <c r="L13" s="102">
        <f t="shared" ref="L13:L37" si="0">L12+1</f>
        <v>9</v>
      </c>
      <c r="M13" s="74"/>
      <c r="N13" s="74">
        <v>12</v>
      </c>
      <c r="O13" s="74">
        <v>1</v>
      </c>
    </row>
    <row r="14" spans="1:16" ht="14.25" customHeight="1" x14ac:dyDescent="0.25">
      <c r="A14" s="99"/>
      <c r="B14" s="100"/>
      <c r="C14" s="100"/>
      <c r="D14" s="101"/>
      <c r="E14" s="101"/>
      <c r="F14" s="101">
        <v>170</v>
      </c>
      <c r="G14" s="74" t="str">
        <f>+VLOOKUP(F14,Participants!$A$1:$F$798,2,FALSE)</f>
        <v>Tony Montgomery</v>
      </c>
      <c r="H14" s="74" t="str">
        <f>+VLOOKUP(F14,Participants!$A$1:$F$798,4,FALSE)</f>
        <v>NCA</v>
      </c>
      <c r="I14" s="74" t="str">
        <f>+VLOOKUP(F14,Participants!$A$1:$F$798,5,FALSE)</f>
        <v>Male</v>
      </c>
      <c r="J14" s="74">
        <f>+VLOOKUP(F14,Participants!$A$1:$F$798,3,FALSE)</f>
        <v>8</v>
      </c>
      <c r="K14" s="13" t="str">
        <f>+VLOOKUP(F14,Participants!$A$1:$G$798,7,FALSE)</f>
        <v>VARSITY Boys</v>
      </c>
      <c r="L14" s="102">
        <f t="shared" si="0"/>
        <v>10</v>
      </c>
      <c r="M14" s="74"/>
      <c r="N14" s="74">
        <v>12</v>
      </c>
      <c r="O14" s="74">
        <v>1</v>
      </c>
    </row>
    <row r="15" spans="1:16" ht="14.25" customHeight="1" x14ac:dyDescent="0.25">
      <c r="A15" s="99"/>
      <c r="B15" s="100"/>
      <c r="C15" s="100"/>
      <c r="D15" s="101"/>
      <c r="E15" s="101"/>
      <c r="F15" s="101">
        <v>1129</v>
      </c>
      <c r="G15" s="74" t="str">
        <f>+VLOOKUP(F15,Participants!$A$1:$F$798,2,FALSE)</f>
        <v>Shaun Guyton Jr</v>
      </c>
      <c r="H15" s="74" t="str">
        <f>+VLOOKUP(F15,Participants!$A$1:$F$798,4,FALSE)</f>
        <v>KIL</v>
      </c>
      <c r="I15" s="74" t="str">
        <f>+VLOOKUP(F15,Participants!$A$1:$F$798,5,FALSE)</f>
        <v>Male</v>
      </c>
      <c r="J15" s="74">
        <f>+VLOOKUP(F15,Participants!$A$1:$F$798,3,FALSE)</f>
        <v>7</v>
      </c>
      <c r="K15" s="13" t="str">
        <f>+VLOOKUP(F15,Participants!$A$1:$G$798,7,FALSE)</f>
        <v>VARSITY Boys</v>
      </c>
      <c r="L15" s="102">
        <f t="shared" si="0"/>
        <v>11</v>
      </c>
      <c r="M15" s="74"/>
      <c r="N15" s="74">
        <v>12</v>
      </c>
      <c r="O15" s="74">
        <v>0</v>
      </c>
    </row>
    <row r="16" spans="1:16" ht="14.25" customHeight="1" x14ac:dyDescent="0.25">
      <c r="A16" s="99"/>
      <c r="B16" s="100"/>
      <c r="C16" s="100"/>
      <c r="D16" s="101"/>
      <c r="E16" s="101"/>
      <c r="F16" s="101">
        <v>663</v>
      </c>
      <c r="G16" s="74" t="str">
        <f>+VLOOKUP(F16,Participants!$A$1:$F$798,2,FALSE)</f>
        <v>Isaiah Thomas</v>
      </c>
      <c r="H16" s="74" t="str">
        <f>+VLOOKUP(F16,Participants!$A$1:$F$798,4,FALSE)</f>
        <v>BFS</v>
      </c>
      <c r="I16" s="74" t="str">
        <f>+VLOOKUP(F16,Participants!$A$1:$F$798,5,FALSE)</f>
        <v>Male</v>
      </c>
      <c r="J16" s="74">
        <f>+VLOOKUP(F16,Participants!$A$1:$F$798,3,FALSE)</f>
        <v>7</v>
      </c>
      <c r="K16" s="13" t="str">
        <f>+VLOOKUP(F16,Participants!$A$1:$G$798,7,FALSE)</f>
        <v>VARSITY Boys</v>
      </c>
      <c r="L16" s="102">
        <f t="shared" si="0"/>
        <v>12</v>
      </c>
      <c r="M16" s="74"/>
      <c r="N16" s="74">
        <v>11</v>
      </c>
      <c r="O16" s="74">
        <v>8</v>
      </c>
    </row>
    <row r="17" spans="1:15" ht="14.25" customHeight="1" x14ac:dyDescent="0.25">
      <c r="A17" s="99"/>
      <c r="B17" s="100"/>
      <c r="C17" s="100"/>
      <c r="D17" s="101"/>
      <c r="E17" s="101"/>
      <c r="F17" s="101">
        <v>1028</v>
      </c>
      <c r="G17" s="74" t="str">
        <f>+VLOOKUP(F17,Participants!$A$1:$F$798,2,FALSE)</f>
        <v>Frank Fischer</v>
      </c>
      <c r="H17" s="74" t="str">
        <f>+VLOOKUP(F17,Participants!$A$1:$F$798,4,FALSE)</f>
        <v>HCA</v>
      </c>
      <c r="I17" s="74" t="str">
        <f>+VLOOKUP(F17,Participants!$A$1:$F$798,5,FALSE)</f>
        <v>Male</v>
      </c>
      <c r="J17" s="74">
        <f>+VLOOKUP(F17,Participants!$A$1:$F$798,3,FALSE)</f>
        <v>7</v>
      </c>
      <c r="K17" s="13" t="str">
        <f>+VLOOKUP(F17,Participants!$A$1:$G$798,7,FALSE)</f>
        <v>VARSITY Boys</v>
      </c>
      <c r="L17" s="102">
        <f t="shared" si="0"/>
        <v>13</v>
      </c>
      <c r="M17" s="74"/>
      <c r="N17" s="74">
        <v>11</v>
      </c>
      <c r="O17" s="74">
        <v>3</v>
      </c>
    </row>
    <row r="18" spans="1:15" ht="14.25" customHeight="1" x14ac:dyDescent="0.25">
      <c r="A18" s="99"/>
      <c r="B18" s="100"/>
      <c r="C18" s="100"/>
      <c r="D18" s="101"/>
      <c r="E18" s="101"/>
      <c r="F18" s="74">
        <v>668</v>
      </c>
      <c r="G18" s="74" t="str">
        <f>+VLOOKUP(F18,Participants!$A$1:$F$798,2,FALSE)</f>
        <v>Ethan Hiserodt</v>
      </c>
      <c r="H18" s="74" t="str">
        <f>+VLOOKUP(F18,Participants!$A$1:$F$798,4,FALSE)</f>
        <v>BFS</v>
      </c>
      <c r="I18" s="74" t="str">
        <f>+VLOOKUP(F18,Participants!$A$1:$F$798,5,FALSE)</f>
        <v>Male</v>
      </c>
      <c r="J18" s="74">
        <f>+VLOOKUP(F18,Participants!$A$1:$F$798,3,FALSE)</f>
        <v>8</v>
      </c>
      <c r="K18" s="13" t="str">
        <f>+VLOOKUP(F18,Participants!$A$1:$G$798,7,FALSE)</f>
        <v>VARSITY Boys</v>
      </c>
      <c r="L18" s="102">
        <f t="shared" si="0"/>
        <v>14</v>
      </c>
      <c r="M18" s="74"/>
      <c r="N18" s="74">
        <v>11</v>
      </c>
      <c r="O18" s="74">
        <v>0</v>
      </c>
    </row>
    <row r="19" spans="1:15" ht="14.25" customHeight="1" x14ac:dyDescent="0.25">
      <c r="A19" s="99"/>
      <c r="B19" s="100"/>
      <c r="C19" s="100"/>
      <c r="D19" s="101"/>
      <c r="E19" s="101"/>
      <c r="F19" s="101">
        <v>661</v>
      </c>
      <c r="G19" s="74" t="str">
        <f>+VLOOKUP(F19,Participants!$A$1:$F$798,2,FALSE)</f>
        <v>Enzo Pecoraro</v>
      </c>
      <c r="H19" s="74" t="str">
        <f>+VLOOKUP(F19,Participants!$A$1:$F$798,4,FALSE)</f>
        <v>BFS</v>
      </c>
      <c r="I19" s="74" t="str">
        <f>+VLOOKUP(F19,Participants!$A$1:$F$798,5,FALSE)</f>
        <v>Male</v>
      </c>
      <c r="J19" s="74">
        <f>+VLOOKUP(F19,Participants!$A$1:$F$798,3,FALSE)</f>
        <v>7</v>
      </c>
      <c r="K19" s="13" t="str">
        <f>+VLOOKUP(F19,Participants!$A$1:$G$798,7,FALSE)</f>
        <v>VARSITY Boys</v>
      </c>
      <c r="L19" s="102">
        <f t="shared" si="0"/>
        <v>15</v>
      </c>
      <c r="M19" s="74"/>
      <c r="N19" s="74">
        <v>10</v>
      </c>
      <c r="O19" s="74">
        <v>11</v>
      </c>
    </row>
    <row r="20" spans="1:15" ht="14.25" customHeight="1" x14ac:dyDescent="0.25">
      <c r="A20" s="99"/>
      <c r="B20" s="100"/>
      <c r="C20" s="100"/>
      <c r="D20" s="101"/>
      <c r="E20" s="101"/>
      <c r="F20" s="101">
        <v>664</v>
      </c>
      <c r="G20" s="74" t="str">
        <f>+VLOOKUP(F20,Participants!$A$1:$F$798,2,FALSE)</f>
        <v>Eric Wheeler</v>
      </c>
      <c r="H20" s="74" t="str">
        <f>+VLOOKUP(F20,Participants!$A$1:$F$798,4,FALSE)</f>
        <v>BFS</v>
      </c>
      <c r="I20" s="74" t="str">
        <f>+VLOOKUP(F20,Participants!$A$1:$F$798,5,FALSE)</f>
        <v>Male</v>
      </c>
      <c r="J20" s="74">
        <f>+VLOOKUP(F20,Participants!$A$1:$F$798,3,FALSE)</f>
        <v>7</v>
      </c>
      <c r="K20" s="13" t="str">
        <f>+VLOOKUP(F20,Participants!$A$1:$G$798,7,FALSE)</f>
        <v>VARSITY Boys</v>
      </c>
      <c r="L20" s="102">
        <f t="shared" si="0"/>
        <v>16</v>
      </c>
      <c r="M20" s="74"/>
      <c r="N20" s="74">
        <v>10</v>
      </c>
      <c r="O20" s="74">
        <v>9</v>
      </c>
    </row>
    <row r="21" spans="1:15" ht="14.25" customHeight="1" x14ac:dyDescent="0.25">
      <c r="A21" s="99"/>
      <c r="B21" s="100"/>
      <c r="C21" s="100"/>
      <c r="D21" s="101"/>
      <c r="E21" s="101"/>
      <c r="F21" s="101">
        <v>727</v>
      </c>
      <c r="G21" s="74" t="str">
        <f>+VLOOKUP(F21,Participants!$A$1:$F$798,2,FALSE)</f>
        <v>Hunter Smith</v>
      </c>
      <c r="H21" s="74" t="str">
        <f>+VLOOKUP(F21,Participants!$A$1:$F$798,4,FALSE)</f>
        <v>GAA</v>
      </c>
      <c r="I21" s="74" t="str">
        <f>+VLOOKUP(F21,Participants!$A$1:$F$798,5,FALSE)</f>
        <v>Male</v>
      </c>
      <c r="J21" s="74">
        <f>+VLOOKUP(F21,Participants!$A$1:$F$798,3,FALSE)</f>
        <v>7</v>
      </c>
      <c r="K21" s="13" t="str">
        <f>+VLOOKUP(F21,Participants!$A$1:$G$798,7,FALSE)</f>
        <v>VARSITY Boys</v>
      </c>
      <c r="L21" s="102">
        <f t="shared" si="0"/>
        <v>17</v>
      </c>
      <c r="M21" s="74"/>
      <c r="N21" s="74">
        <v>10</v>
      </c>
      <c r="O21" s="74">
        <v>8</v>
      </c>
    </row>
    <row r="22" spans="1:15" ht="14.25" customHeight="1" x14ac:dyDescent="0.25">
      <c r="A22" s="99"/>
      <c r="B22" s="100"/>
      <c r="C22" s="100"/>
      <c r="D22" s="101"/>
      <c r="E22" s="101"/>
      <c r="F22" s="101">
        <v>979</v>
      </c>
      <c r="G22" s="74" t="str">
        <f>+VLOOKUP(F22,Participants!$A$1:$F$798,2,FALSE)</f>
        <v>Declan McCullough</v>
      </c>
      <c r="H22" s="74" t="str">
        <f>+VLOOKUP(F22,Participants!$A$1:$F$798,4,FALSE)</f>
        <v>SJS</v>
      </c>
      <c r="I22" s="74" t="str">
        <f>+VLOOKUP(F22,Participants!$A$1:$F$798,5,FALSE)</f>
        <v>Male</v>
      </c>
      <c r="J22" s="74">
        <f>+VLOOKUP(F22,Participants!$A$1:$F$798,3,FALSE)</f>
        <v>7</v>
      </c>
      <c r="K22" s="13" t="str">
        <f>+VLOOKUP(F22,Participants!$A$1:$G$798,7,FALSE)</f>
        <v>VARSITY Boys</v>
      </c>
      <c r="L22" s="102">
        <f t="shared" si="0"/>
        <v>18</v>
      </c>
      <c r="M22" s="74"/>
      <c r="N22" s="74">
        <v>10</v>
      </c>
      <c r="O22" s="74">
        <v>8</v>
      </c>
    </row>
    <row r="23" spans="1:15" ht="14.25" customHeight="1" x14ac:dyDescent="0.25">
      <c r="A23" s="99"/>
      <c r="B23" s="100"/>
      <c r="C23" s="100"/>
      <c r="D23" s="101"/>
      <c r="E23" s="101"/>
      <c r="F23" s="101">
        <v>1033</v>
      </c>
      <c r="G23" s="74" t="str">
        <f>+VLOOKUP(F23,Participants!$A$1:$F$798,2,FALSE)</f>
        <v>Anthony Spagnolo</v>
      </c>
      <c r="H23" s="74" t="str">
        <f>+VLOOKUP(F23,Participants!$A$1:$F$798,4,FALSE)</f>
        <v>HCA</v>
      </c>
      <c r="I23" s="74" t="str">
        <f>+VLOOKUP(F23,Participants!$A$1:$F$798,5,FALSE)</f>
        <v>Male</v>
      </c>
      <c r="J23" s="74">
        <f>+VLOOKUP(F23,Participants!$A$1:$F$798,3,FALSE)</f>
        <v>8</v>
      </c>
      <c r="K23" s="13" t="str">
        <f>+VLOOKUP(F23,Participants!$A$1:$G$798,7,FALSE)</f>
        <v>VARSITY Boys</v>
      </c>
      <c r="L23" s="102">
        <f t="shared" si="0"/>
        <v>19</v>
      </c>
      <c r="M23" s="74"/>
      <c r="N23" s="74">
        <v>10</v>
      </c>
      <c r="O23" s="74">
        <v>8</v>
      </c>
    </row>
    <row r="24" spans="1:15" ht="14.25" customHeight="1" x14ac:dyDescent="0.25">
      <c r="A24" s="99"/>
      <c r="B24" s="100"/>
      <c r="C24" s="100"/>
      <c r="D24" s="101"/>
      <c r="E24" s="101"/>
      <c r="F24" s="101">
        <v>1576</v>
      </c>
      <c r="G24" s="74" t="str">
        <f>+VLOOKUP(F24,Participants!$A$1:$F$798,2,FALSE)</f>
        <v>Tommy Edwards</v>
      </c>
      <c r="H24" s="74" t="str">
        <f>+VLOOKUP(F24,Participants!$A$1:$F$798,4,FALSE)</f>
        <v>BCS</v>
      </c>
      <c r="I24" s="74" t="str">
        <f>+VLOOKUP(F24,Participants!$A$1:$F$798,5,FALSE)</f>
        <v>Male</v>
      </c>
      <c r="J24" s="74">
        <f>+VLOOKUP(F24,Participants!$A$1:$F$798,3,FALSE)</f>
        <v>7</v>
      </c>
      <c r="K24" s="13" t="str">
        <f>+VLOOKUP(F24,Participants!$A$1:$G$798,7,FALSE)</f>
        <v>Varsity Boys</v>
      </c>
      <c r="L24" s="102">
        <f t="shared" si="0"/>
        <v>20</v>
      </c>
      <c r="M24" s="74"/>
      <c r="N24" s="74">
        <v>10</v>
      </c>
      <c r="O24" s="74">
        <v>5</v>
      </c>
    </row>
    <row r="25" spans="1:15" ht="14.25" customHeight="1" x14ac:dyDescent="0.25">
      <c r="A25" s="99"/>
      <c r="B25" s="100"/>
      <c r="C25" s="100"/>
      <c r="D25" s="101"/>
      <c r="E25" s="101"/>
      <c r="F25" s="101">
        <v>660</v>
      </c>
      <c r="G25" s="74" t="str">
        <f>+VLOOKUP(F25,Participants!$A$1:$F$798,2,FALSE)</f>
        <v>Zachary Lehman</v>
      </c>
      <c r="H25" s="74" t="str">
        <f>+VLOOKUP(F25,Participants!$A$1:$F$798,4,FALSE)</f>
        <v>BFS</v>
      </c>
      <c r="I25" s="74" t="str">
        <f>+VLOOKUP(F25,Participants!$A$1:$F$798,5,FALSE)</f>
        <v>Male</v>
      </c>
      <c r="J25" s="74">
        <f>+VLOOKUP(F25,Participants!$A$1:$F$798,3,FALSE)</f>
        <v>7</v>
      </c>
      <c r="K25" s="13" t="str">
        <f>+VLOOKUP(F25,Participants!$A$1:$G$798,7,FALSE)</f>
        <v>VARSITY Boys</v>
      </c>
      <c r="L25" s="102">
        <f t="shared" si="0"/>
        <v>21</v>
      </c>
      <c r="M25" s="74"/>
      <c r="N25" s="74">
        <v>10</v>
      </c>
      <c r="O25" s="74">
        <v>5</v>
      </c>
    </row>
    <row r="26" spans="1:15" ht="14.25" customHeight="1" x14ac:dyDescent="0.25">
      <c r="A26" s="99"/>
      <c r="B26" s="100"/>
      <c r="C26" s="100"/>
      <c r="D26" s="101"/>
      <c r="E26" s="101"/>
      <c r="F26" s="101">
        <v>986</v>
      </c>
      <c r="G26" s="74" t="str">
        <f>+VLOOKUP(F26,Participants!$A$1:$F$798,2,FALSE)</f>
        <v>Leo Mosca</v>
      </c>
      <c r="H26" s="74" t="str">
        <f>+VLOOKUP(F26,Participants!$A$1:$F$798,4,FALSE)</f>
        <v>SJS</v>
      </c>
      <c r="I26" s="74" t="str">
        <f>+VLOOKUP(F26,Participants!$A$1:$F$798,5,FALSE)</f>
        <v>Male</v>
      </c>
      <c r="J26" s="74">
        <f>+VLOOKUP(F26,Participants!$A$1:$F$798,3,FALSE)</f>
        <v>8</v>
      </c>
      <c r="K26" s="13" t="str">
        <f>+VLOOKUP(F26,Participants!$A$1:$G$798,7,FALSE)</f>
        <v>VARSITY Boys</v>
      </c>
      <c r="L26" s="102">
        <f t="shared" si="0"/>
        <v>22</v>
      </c>
      <c r="M26" s="74"/>
      <c r="N26" s="74">
        <v>10</v>
      </c>
      <c r="O26" s="74">
        <v>3</v>
      </c>
    </row>
    <row r="27" spans="1:15" ht="14.25" customHeight="1" x14ac:dyDescent="0.25">
      <c r="A27" s="99"/>
      <c r="B27" s="100"/>
      <c r="C27" s="100"/>
      <c r="D27" s="101"/>
      <c r="E27" s="101"/>
      <c r="F27" s="101">
        <v>1570</v>
      </c>
      <c r="G27" s="74" t="str">
        <f>+VLOOKUP(F27,Participants!$A$1:$F$798,2,FALSE)</f>
        <v>Derek Ricciardella</v>
      </c>
      <c r="H27" s="74" t="str">
        <f>+VLOOKUP(F27,Participants!$A$1:$F$798,4,FALSE)</f>
        <v>BCS</v>
      </c>
      <c r="I27" s="74" t="str">
        <f>+VLOOKUP(F27,Participants!$A$1:$F$798,5,FALSE)</f>
        <v>Male</v>
      </c>
      <c r="J27" s="74">
        <f>+VLOOKUP(F27,Participants!$A$1:$F$798,3,FALSE)</f>
        <v>7</v>
      </c>
      <c r="K27" s="13" t="str">
        <f>+VLOOKUP(F27,Participants!$A$1:$G$798,7,FALSE)</f>
        <v>Varsity Boys</v>
      </c>
      <c r="L27" s="102">
        <f t="shared" si="0"/>
        <v>23</v>
      </c>
      <c r="M27" s="74"/>
      <c r="N27" s="74">
        <v>10</v>
      </c>
      <c r="O27" s="74">
        <v>2</v>
      </c>
    </row>
    <row r="28" spans="1:15" ht="14.25" customHeight="1" x14ac:dyDescent="0.25">
      <c r="A28" s="99"/>
      <c r="B28" s="100"/>
      <c r="C28" s="100"/>
      <c r="D28" s="101"/>
      <c r="E28" s="101"/>
      <c r="F28" s="101">
        <v>724</v>
      </c>
      <c r="G28" s="74" t="str">
        <f>+VLOOKUP(F28,Participants!$A$1:$F$798,2,FALSE)</f>
        <v>Amari Wright</v>
      </c>
      <c r="H28" s="74" t="str">
        <f>+VLOOKUP(F28,Participants!$A$1:$F$798,4,FALSE)</f>
        <v>GAA</v>
      </c>
      <c r="I28" s="74" t="str">
        <f>+VLOOKUP(F28,Participants!$A$1:$F$798,5,FALSE)</f>
        <v>Male</v>
      </c>
      <c r="J28" s="74">
        <f>+VLOOKUP(F28,Participants!$A$1:$F$798,3,FALSE)</f>
        <v>7</v>
      </c>
      <c r="K28" s="13" t="str">
        <f>+VLOOKUP(F28,Participants!$A$1:$G$798,7,FALSE)</f>
        <v>VARSITY Boys</v>
      </c>
      <c r="L28" s="102">
        <f t="shared" si="0"/>
        <v>24</v>
      </c>
      <c r="M28" s="74"/>
      <c r="N28" s="74">
        <v>10</v>
      </c>
      <c r="O28" s="74">
        <v>1</v>
      </c>
    </row>
    <row r="29" spans="1:15" ht="14.25" customHeight="1" x14ac:dyDescent="0.25">
      <c r="A29" s="99"/>
      <c r="B29" s="100"/>
      <c r="C29" s="100"/>
      <c r="D29" s="101"/>
      <c r="E29" s="101"/>
      <c r="F29" s="101">
        <v>1255</v>
      </c>
      <c r="G29" s="74" t="str">
        <f>+VLOOKUP(F29,Participants!$A$1:$F$798,2,FALSE)</f>
        <v>Levi Soriano-Clark</v>
      </c>
      <c r="H29" s="74" t="str">
        <f>+VLOOKUP(F29,Participants!$A$1:$F$798,4,FALSE)</f>
        <v>SSPP</v>
      </c>
      <c r="I29" s="74" t="str">
        <f>+VLOOKUP(F29,Participants!$A$1:$F$798,5,FALSE)</f>
        <v>Male</v>
      </c>
      <c r="J29" s="74">
        <f>+VLOOKUP(F29,Participants!$A$1:$F$798,3,FALSE)</f>
        <v>7</v>
      </c>
      <c r="K29" s="13" t="str">
        <f>+VLOOKUP(F29,Participants!$A$1:$G$798,7,FALSE)</f>
        <v>VARSITY Boys</v>
      </c>
      <c r="L29" s="102">
        <f t="shared" si="0"/>
        <v>25</v>
      </c>
      <c r="M29" s="74"/>
      <c r="N29" s="74">
        <v>9</v>
      </c>
      <c r="O29" s="74">
        <v>10</v>
      </c>
    </row>
    <row r="30" spans="1:15" ht="14.25" customHeight="1" x14ac:dyDescent="0.25">
      <c r="A30" s="99"/>
      <c r="B30" s="100"/>
      <c r="C30" s="100"/>
      <c r="D30" s="101"/>
      <c r="E30" s="101"/>
      <c r="F30" s="101">
        <v>1242</v>
      </c>
      <c r="G30" s="74" t="str">
        <f>+VLOOKUP(F30,Participants!$A$1:$F$798,2,FALSE)</f>
        <v>Vito Bianco</v>
      </c>
      <c r="H30" s="74" t="str">
        <f>+VLOOKUP(F30,Participants!$A$1:$F$798,4,FALSE)</f>
        <v>SSPP</v>
      </c>
      <c r="I30" s="74" t="str">
        <f>+VLOOKUP(F30,Participants!$A$1:$F$798,5,FALSE)</f>
        <v>Male</v>
      </c>
      <c r="J30" s="74">
        <f>+VLOOKUP(F30,Participants!$A$1:$F$798,3,FALSE)</f>
        <v>8</v>
      </c>
      <c r="K30" s="13" t="str">
        <f>+VLOOKUP(F30,Participants!$A$1:$G$798,7,FALSE)</f>
        <v>VARSITY Boys</v>
      </c>
      <c r="L30" s="102">
        <f t="shared" si="0"/>
        <v>26</v>
      </c>
      <c r="M30" s="74"/>
      <c r="N30" s="74">
        <v>9</v>
      </c>
      <c r="O30" s="74">
        <v>10</v>
      </c>
    </row>
    <row r="31" spans="1:15" ht="14.25" customHeight="1" x14ac:dyDescent="0.25">
      <c r="A31" s="99"/>
      <c r="B31" s="100"/>
      <c r="C31" s="100"/>
      <c r="D31" s="101"/>
      <c r="E31" s="101"/>
      <c r="F31" s="101">
        <v>1240</v>
      </c>
      <c r="G31" s="74" t="str">
        <f>+VLOOKUP(F31,Participants!$A$1:$F$798,2,FALSE)</f>
        <v>Nico Berarducci</v>
      </c>
      <c r="H31" s="74" t="str">
        <f>+VLOOKUP(F31,Participants!$A$1:$F$798,4,FALSE)</f>
        <v>SSPP</v>
      </c>
      <c r="I31" s="74" t="str">
        <f>+VLOOKUP(F31,Participants!$A$1:$F$798,5,FALSE)</f>
        <v>Male</v>
      </c>
      <c r="J31" s="74">
        <f>+VLOOKUP(F31,Participants!$A$1:$F$798,3,FALSE)</f>
        <v>8</v>
      </c>
      <c r="K31" s="13" t="str">
        <f>+VLOOKUP(F31,Participants!$A$1:$G$798,7,FALSE)</f>
        <v>VARSITY Boys</v>
      </c>
      <c r="L31" s="102">
        <f t="shared" si="0"/>
        <v>27</v>
      </c>
      <c r="M31" s="74"/>
      <c r="N31" s="74">
        <v>9</v>
      </c>
      <c r="O31" s="74">
        <v>9</v>
      </c>
    </row>
    <row r="32" spans="1:15" ht="14.25" customHeight="1" x14ac:dyDescent="0.25">
      <c r="A32" s="99"/>
      <c r="B32" s="100"/>
      <c r="C32" s="100"/>
      <c r="D32" s="101"/>
      <c r="E32" s="101"/>
      <c r="F32" s="101">
        <v>985</v>
      </c>
      <c r="G32" s="74" t="str">
        <f>+VLOOKUP(F32,Participants!$A$1:$F$798,2,FALSE)</f>
        <v>Ethan Engel</v>
      </c>
      <c r="H32" s="74" t="str">
        <f>+VLOOKUP(F32,Participants!$A$1:$F$798,4,FALSE)</f>
        <v>SJS</v>
      </c>
      <c r="I32" s="74" t="str">
        <f>+VLOOKUP(F32,Participants!$A$1:$F$798,5,FALSE)</f>
        <v>Male</v>
      </c>
      <c r="J32" s="74">
        <f>+VLOOKUP(F32,Participants!$A$1:$F$798,3,FALSE)</f>
        <v>8</v>
      </c>
      <c r="K32" s="13" t="str">
        <f>+VLOOKUP(F32,Participants!$A$1:$G$798,7,FALSE)</f>
        <v>VARSITY Boys</v>
      </c>
      <c r="L32" s="102">
        <f t="shared" si="0"/>
        <v>28</v>
      </c>
      <c r="M32" s="74"/>
      <c r="N32" s="74">
        <v>9</v>
      </c>
      <c r="O32" s="74">
        <v>6</v>
      </c>
    </row>
    <row r="33" spans="1:16" ht="14.25" customHeight="1" x14ac:dyDescent="0.25">
      <c r="A33" s="99"/>
      <c r="B33" s="100"/>
      <c r="C33" s="100"/>
      <c r="D33" s="101"/>
      <c r="E33" s="101"/>
      <c r="F33" s="101">
        <v>1130</v>
      </c>
      <c r="G33" s="74" t="str">
        <f>+VLOOKUP(F33,Participants!$A$1:$F$798,2,FALSE)</f>
        <v>Luke Harper</v>
      </c>
      <c r="H33" s="74" t="str">
        <f>+VLOOKUP(F33,Participants!$A$1:$F$798,4,FALSE)</f>
        <v>KIL</v>
      </c>
      <c r="I33" s="74" t="str">
        <f>+VLOOKUP(F33,Participants!$A$1:$F$798,5,FALSE)</f>
        <v>Male</v>
      </c>
      <c r="J33" s="74">
        <f>+VLOOKUP(F33,Participants!$A$1:$F$798,3,FALSE)</f>
        <v>8</v>
      </c>
      <c r="K33" s="13" t="str">
        <f>+VLOOKUP(F33,Participants!$A$1:$G$798,7,FALSE)</f>
        <v>VARSITY Boys</v>
      </c>
      <c r="L33" s="102">
        <f t="shared" si="0"/>
        <v>29</v>
      </c>
      <c r="M33" s="74"/>
      <c r="N33" s="74">
        <v>9</v>
      </c>
      <c r="O33" s="74">
        <v>4</v>
      </c>
    </row>
    <row r="34" spans="1:16" ht="15" customHeight="1" x14ac:dyDescent="0.25">
      <c r="A34" s="99"/>
      <c r="B34" s="100"/>
      <c r="C34" s="100"/>
      <c r="D34" s="101"/>
      <c r="E34" s="101"/>
      <c r="F34" s="101">
        <v>818</v>
      </c>
      <c r="G34" s="74" t="str">
        <f>+VLOOKUP(F34,Participants!$A$1:$F$798,2,FALSE)</f>
        <v>Colin Miller</v>
      </c>
      <c r="H34" s="74" t="str">
        <f>+VLOOKUP(F34,Participants!$A$1:$F$798,4,FALSE)</f>
        <v>BTA</v>
      </c>
      <c r="I34" s="74" t="str">
        <f>+VLOOKUP(F34,Participants!$A$1:$F$798,5,FALSE)</f>
        <v>Male</v>
      </c>
      <c r="J34" s="74">
        <f>+VLOOKUP(F34,Participants!$A$1:$F$798,3,FALSE)</f>
        <v>7</v>
      </c>
      <c r="K34" s="13" t="str">
        <f>+VLOOKUP(F34,Participants!$A$1:$G$798,7,FALSE)</f>
        <v>VARSITY Boys</v>
      </c>
      <c r="L34" s="102">
        <f t="shared" si="0"/>
        <v>30</v>
      </c>
      <c r="M34" s="74"/>
      <c r="N34" s="74">
        <v>8</v>
      </c>
      <c r="O34" s="74">
        <v>8</v>
      </c>
    </row>
    <row r="35" spans="1:16" ht="14.25" customHeight="1" x14ac:dyDescent="0.25">
      <c r="A35" s="99"/>
      <c r="B35" s="100"/>
      <c r="C35" s="100"/>
      <c r="D35" s="101"/>
      <c r="E35" s="101"/>
      <c r="F35" s="101">
        <v>822</v>
      </c>
      <c r="G35" s="74" t="str">
        <f>+VLOOKUP(F35,Participants!$A$1:$F$798,2,FALSE)</f>
        <v>James Gerorgescu</v>
      </c>
      <c r="H35" s="74" t="str">
        <f>+VLOOKUP(F35,Participants!$A$1:$F$798,4,FALSE)</f>
        <v>BTA</v>
      </c>
      <c r="I35" s="74" t="str">
        <f>+VLOOKUP(F35,Participants!$A$1:$F$798,5,FALSE)</f>
        <v>Male</v>
      </c>
      <c r="J35" s="74">
        <f>+VLOOKUP(F35,Participants!$A$1:$F$798,3,FALSE)</f>
        <v>7</v>
      </c>
      <c r="K35" s="13" t="str">
        <f>+VLOOKUP(F35,Participants!$A$1:$G$798,7,FALSE)</f>
        <v>VARSITY Boys</v>
      </c>
      <c r="L35" s="102">
        <f t="shared" si="0"/>
        <v>31</v>
      </c>
      <c r="M35" s="74"/>
      <c r="N35" s="74">
        <v>8</v>
      </c>
      <c r="O35" s="74">
        <v>0</v>
      </c>
    </row>
    <row r="36" spans="1:16" ht="14.25" customHeight="1" x14ac:dyDescent="0.25">
      <c r="A36" s="99"/>
      <c r="B36" s="100"/>
      <c r="C36" s="100"/>
      <c r="D36" s="101"/>
      <c r="E36" s="101"/>
      <c r="F36" s="101">
        <v>824</v>
      </c>
      <c r="G36" s="74" t="str">
        <f>+VLOOKUP(F36,Participants!$A$1:$F$798,2,FALSE)</f>
        <v>Connor Little</v>
      </c>
      <c r="H36" s="74" t="str">
        <f>+VLOOKUP(F36,Participants!$A$1:$F$798,4,FALSE)</f>
        <v>BTA</v>
      </c>
      <c r="I36" s="74" t="str">
        <f>+VLOOKUP(F36,Participants!$A$1:$F$798,5,FALSE)</f>
        <v>Male</v>
      </c>
      <c r="J36" s="74">
        <f>+VLOOKUP(F36,Participants!$A$1:$F$798,3,FALSE)</f>
        <v>7</v>
      </c>
      <c r="K36" s="13" t="str">
        <f>+VLOOKUP(F36,Participants!$A$1:$G$798,7,FALSE)</f>
        <v>VARSITY Boys</v>
      </c>
      <c r="L36" s="102">
        <f t="shared" si="0"/>
        <v>32</v>
      </c>
      <c r="M36" s="74"/>
      <c r="N36" s="74">
        <v>7</v>
      </c>
      <c r="O36" s="74">
        <v>7</v>
      </c>
    </row>
    <row r="37" spans="1:16" ht="14.25" customHeight="1" x14ac:dyDescent="0.25">
      <c r="A37" s="99"/>
      <c r="B37" s="100"/>
      <c r="C37" s="100"/>
      <c r="D37" s="101"/>
      <c r="E37" s="101"/>
      <c r="F37" s="101">
        <v>730</v>
      </c>
      <c r="G37" s="74" t="str">
        <f>+VLOOKUP(F37,Participants!$A$1:$F$798,2,FALSE)</f>
        <v>Xavier Mar</v>
      </c>
      <c r="H37" s="74" t="str">
        <f>+VLOOKUP(F37,Participants!$A$1:$F$798,4,FALSE)</f>
        <v>GAA</v>
      </c>
      <c r="I37" s="74" t="str">
        <f>+VLOOKUP(F37,Participants!$A$1:$F$798,5,FALSE)</f>
        <v>Male</v>
      </c>
      <c r="J37" s="74">
        <f>+VLOOKUP(F37,Participants!$A$1:$F$798,3,FALSE)</f>
        <v>7</v>
      </c>
      <c r="K37" s="13" t="str">
        <f>+VLOOKUP(F37,Participants!$A$1:$G$798,7,FALSE)</f>
        <v>VARSITY Boys</v>
      </c>
      <c r="L37" s="102">
        <f t="shared" si="0"/>
        <v>33</v>
      </c>
      <c r="M37" s="74"/>
      <c r="N37" s="74">
        <v>7</v>
      </c>
      <c r="O37" s="74">
        <v>0</v>
      </c>
    </row>
    <row r="38" spans="1:16" ht="14.25" customHeight="1" x14ac:dyDescent="0.25">
      <c r="A38" s="99"/>
      <c r="B38" s="100"/>
      <c r="C38" s="100"/>
      <c r="D38" s="101"/>
      <c r="E38" s="101"/>
      <c r="F38" s="101"/>
      <c r="G38" s="74"/>
      <c r="H38" s="74"/>
      <c r="I38" s="74"/>
      <c r="J38" s="74"/>
      <c r="K38" s="13"/>
      <c r="L38" s="102"/>
      <c r="M38" s="74"/>
      <c r="N38" s="74"/>
      <c r="O38" s="74"/>
    </row>
    <row r="39" spans="1:16" ht="14.25" customHeight="1" x14ac:dyDescent="0.25">
      <c r="A39" s="99"/>
      <c r="B39" s="100"/>
      <c r="C39" s="100"/>
      <c r="D39" s="101"/>
      <c r="E39" s="101"/>
      <c r="F39" s="101">
        <v>816</v>
      </c>
      <c r="G39" s="74" t="str">
        <f>+VLOOKUP(F39,Participants!$A$1:$F$798,2,FALSE)</f>
        <v>Alana Eiler</v>
      </c>
      <c r="H39" s="74" t="str">
        <f>+VLOOKUP(F39,Participants!$A$1:$F$798,4,FALSE)</f>
        <v>BTA</v>
      </c>
      <c r="I39" s="74" t="str">
        <f>+VLOOKUP(F39,Participants!$A$1:$F$798,5,FALSE)</f>
        <v>Female</v>
      </c>
      <c r="J39" s="74">
        <f>+VLOOKUP(F39,Participants!$A$1:$F$798,3,FALSE)</f>
        <v>7</v>
      </c>
      <c r="K39" s="13" t="str">
        <f>+VLOOKUP(F39,Participants!$A$1:$G$798,7,FALSE)</f>
        <v>Varsity Girls</v>
      </c>
      <c r="L39" s="160">
        <v>1</v>
      </c>
      <c r="M39" s="74">
        <v>10</v>
      </c>
      <c r="N39" s="74">
        <v>14</v>
      </c>
      <c r="O39" s="74">
        <v>1</v>
      </c>
    </row>
    <row r="40" spans="1:16" ht="14.25" customHeight="1" x14ac:dyDescent="0.25">
      <c r="A40" s="99"/>
      <c r="B40" s="100"/>
      <c r="C40" s="100"/>
      <c r="D40" s="101"/>
      <c r="E40" s="101"/>
      <c r="F40" s="101">
        <v>815</v>
      </c>
      <c r="G40" s="74" t="str">
        <f>+VLOOKUP(F40,Participants!$A$1:$F$798,2,FALSE)</f>
        <v>Callie Kandravy</v>
      </c>
      <c r="H40" s="74" t="str">
        <f>+VLOOKUP(F40,Participants!$A$1:$F$798,4,FALSE)</f>
        <v>BTA</v>
      </c>
      <c r="I40" s="74" t="str">
        <f>+VLOOKUP(F40,Participants!$A$1:$F$798,5,FALSE)</f>
        <v>Female</v>
      </c>
      <c r="J40" s="74">
        <f>+VLOOKUP(F40,Participants!$A$1:$F$798,3,FALSE)</f>
        <v>7</v>
      </c>
      <c r="K40" s="13" t="str">
        <f>+VLOOKUP(F40,Participants!$A$1:$G$798,7,FALSE)</f>
        <v>Varsity Girls</v>
      </c>
      <c r="L40" s="102">
        <f>L39+1</f>
        <v>2</v>
      </c>
      <c r="M40" s="74">
        <v>8</v>
      </c>
      <c r="N40" s="74">
        <v>13</v>
      </c>
      <c r="O40" s="74">
        <v>10</v>
      </c>
    </row>
    <row r="41" spans="1:16" ht="14.25" customHeight="1" x14ac:dyDescent="0.25">
      <c r="A41" s="99"/>
      <c r="B41" s="100"/>
      <c r="C41" s="100"/>
      <c r="D41" s="101"/>
      <c r="E41" s="101"/>
      <c r="F41" s="101">
        <v>632</v>
      </c>
      <c r="G41" s="74" t="str">
        <f>+VLOOKUP(F41,Participants!$A$1:$F$798,2,FALSE)</f>
        <v>Claire Karsman</v>
      </c>
      <c r="H41" s="74" t="str">
        <f>+VLOOKUP(F41,Participants!$A$1:$F$798,4,FALSE)</f>
        <v>BFS</v>
      </c>
      <c r="I41" s="74" t="str">
        <f>+VLOOKUP(F41,Participants!$A$1:$F$798,5,FALSE)</f>
        <v>Female</v>
      </c>
      <c r="J41" s="74">
        <f>+VLOOKUP(F41,Participants!$A$1:$F$798,3,FALSE)</f>
        <v>7</v>
      </c>
      <c r="K41" s="13" t="str">
        <f>+VLOOKUP(F41,Participants!$A$1:$G$798,7,FALSE)</f>
        <v>VARSITY GIRLS</v>
      </c>
      <c r="L41" s="102">
        <f t="shared" ref="L41:L64" si="1">L40+1</f>
        <v>3</v>
      </c>
      <c r="M41" s="74">
        <v>6</v>
      </c>
      <c r="N41" s="74">
        <v>13</v>
      </c>
      <c r="O41" s="74">
        <v>9</v>
      </c>
    </row>
    <row r="42" spans="1:16" ht="14.25" customHeight="1" x14ac:dyDescent="0.25">
      <c r="A42" s="99"/>
      <c r="B42" s="100"/>
      <c r="C42" s="100"/>
      <c r="D42" s="101"/>
      <c r="E42" s="101"/>
      <c r="F42" s="101">
        <v>631</v>
      </c>
      <c r="G42" s="74" t="str">
        <f>+VLOOKUP(F42,Participants!$A$1:$F$798,2,FALSE)</f>
        <v>Morgan Kane</v>
      </c>
      <c r="H42" s="74" t="str">
        <f>+VLOOKUP(F42,Participants!$A$1:$F$798,4,FALSE)</f>
        <v>BFS</v>
      </c>
      <c r="I42" s="74" t="str">
        <f>+VLOOKUP(F42,Participants!$A$1:$F$798,5,FALSE)</f>
        <v>Female</v>
      </c>
      <c r="J42" s="74">
        <f>+VLOOKUP(F42,Participants!$A$1:$F$798,3,FALSE)</f>
        <v>7</v>
      </c>
      <c r="K42" s="13" t="str">
        <f>+VLOOKUP(F42,Participants!$A$1:$G$798,7,FALSE)</f>
        <v>VARSITY GIRLS</v>
      </c>
      <c r="L42" s="102">
        <f>L9+1</f>
        <v>5</v>
      </c>
      <c r="M42" s="74">
        <v>5</v>
      </c>
      <c r="N42" s="74">
        <v>12</v>
      </c>
      <c r="O42" s="74">
        <v>7</v>
      </c>
    </row>
    <row r="43" spans="1:16" ht="14.25" customHeight="1" x14ac:dyDescent="0.25">
      <c r="A43" s="99"/>
      <c r="B43" s="100"/>
      <c r="C43" s="100"/>
      <c r="D43" s="101"/>
      <c r="E43" s="101"/>
      <c r="F43" s="101">
        <v>226</v>
      </c>
      <c r="G43" s="74" t="str">
        <f>+VLOOKUP(F43,Participants!$A$1:$F$798,2,FALSE)</f>
        <v>Ava Shumaker</v>
      </c>
      <c r="H43" s="74" t="str">
        <f>+VLOOKUP(F43,Participants!$A$1:$F$798,4,FALSE)</f>
        <v>MQA</v>
      </c>
      <c r="I43" s="74" t="str">
        <f>+VLOOKUP(F43,Participants!$A$1:$F$798,5,FALSE)</f>
        <v>Female</v>
      </c>
      <c r="J43" s="74">
        <f>+VLOOKUP(F43,Participants!$A$1:$F$798,3,FALSE)</f>
        <v>8</v>
      </c>
      <c r="K43" s="13" t="str">
        <f>+VLOOKUP(F43,Participants!$A$1:$G$798,7,FALSE)</f>
        <v>VARSITY Girls</v>
      </c>
      <c r="L43" s="102">
        <f t="shared" si="1"/>
        <v>6</v>
      </c>
      <c r="M43" s="74">
        <v>4</v>
      </c>
      <c r="N43" s="74">
        <v>12</v>
      </c>
      <c r="O43" s="74">
        <v>5</v>
      </c>
      <c r="P43" t="s">
        <v>1272</v>
      </c>
    </row>
    <row r="44" spans="1:16" ht="14.25" customHeight="1" x14ac:dyDescent="0.25">
      <c r="A44" s="99"/>
      <c r="B44" s="100"/>
      <c r="C44" s="100"/>
      <c r="D44" s="101"/>
      <c r="E44" s="101"/>
      <c r="F44" s="101">
        <v>775</v>
      </c>
      <c r="G44" s="74" t="str">
        <f>+VLOOKUP(F44,Participants!$A$1:$F$798,2,FALSE)</f>
        <v>Ava Lenigan</v>
      </c>
      <c r="H44" s="74" t="str">
        <f>+VLOOKUP(F44,Participants!$A$1:$F$798,4,FALSE)</f>
        <v>GAA</v>
      </c>
      <c r="I44" s="74" t="str">
        <f>+VLOOKUP(F44,Participants!$A$1:$F$798,5,FALSE)</f>
        <v>Female</v>
      </c>
      <c r="J44" s="74">
        <f>+VLOOKUP(F44,Participants!$A$1:$F$798,3,FALSE)</f>
        <v>8</v>
      </c>
      <c r="K44" s="13" t="str">
        <f>+VLOOKUP(F44,Participants!$A$1:$G$798,7,FALSE)</f>
        <v>VARSITY GIRLS</v>
      </c>
      <c r="L44" s="102">
        <f>L10+1</f>
        <v>7</v>
      </c>
      <c r="M44" s="74">
        <v>3</v>
      </c>
      <c r="N44" s="74">
        <v>11</v>
      </c>
      <c r="O44" s="74">
        <v>11</v>
      </c>
      <c r="P44" t="s">
        <v>1273</v>
      </c>
    </row>
    <row r="45" spans="1:16" ht="14.25" customHeight="1" x14ac:dyDescent="0.25">
      <c r="A45" s="99"/>
      <c r="B45" s="100"/>
      <c r="C45" s="100"/>
      <c r="D45" s="101"/>
      <c r="E45" s="101"/>
      <c r="F45" s="101">
        <v>769</v>
      </c>
      <c r="G45" s="74" t="str">
        <f>+VLOOKUP(F45,Participants!$A$1:$F$798,2,FALSE)</f>
        <v>Macie Trombetta</v>
      </c>
      <c r="H45" s="74" t="str">
        <f>+VLOOKUP(F45,Participants!$A$1:$F$798,4,FALSE)</f>
        <v>GAA</v>
      </c>
      <c r="I45" s="74" t="str">
        <f>+VLOOKUP(F45,Participants!$A$1:$F$798,5,FALSE)</f>
        <v>Female</v>
      </c>
      <c r="J45" s="74">
        <f>+VLOOKUP(F45,Participants!$A$1:$F$798,3,FALSE)</f>
        <v>7</v>
      </c>
      <c r="K45" s="13" t="str">
        <f>+VLOOKUP(F45,Participants!$A$1:$G$798,7,FALSE)</f>
        <v>VARSITY GIRLS</v>
      </c>
      <c r="L45" s="102">
        <f t="shared" si="1"/>
        <v>8</v>
      </c>
      <c r="M45" s="74">
        <v>2</v>
      </c>
      <c r="N45" s="74">
        <v>11</v>
      </c>
      <c r="O45" s="74">
        <v>10</v>
      </c>
    </row>
    <row r="46" spans="1:16" ht="14.25" customHeight="1" x14ac:dyDescent="0.25">
      <c r="A46" s="99"/>
      <c r="B46" s="100"/>
      <c r="C46" s="100"/>
      <c r="D46" s="101"/>
      <c r="E46" s="101"/>
      <c r="F46" s="101">
        <v>637</v>
      </c>
      <c r="G46" s="74" t="str">
        <f>+VLOOKUP(F46,Participants!$A$1:$F$798,2,FALSE)</f>
        <v>Kate Mulzet</v>
      </c>
      <c r="H46" s="74" t="str">
        <f>+VLOOKUP(F46,Participants!$A$1:$F$798,4,FALSE)</f>
        <v>BFS</v>
      </c>
      <c r="I46" s="74" t="str">
        <f>+VLOOKUP(F46,Participants!$A$1:$F$798,5,FALSE)</f>
        <v>Female</v>
      </c>
      <c r="J46" s="74">
        <f>+VLOOKUP(F46,Participants!$A$1:$F$798,3,FALSE)</f>
        <v>7</v>
      </c>
      <c r="K46" s="13" t="str">
        <f>+VLOOKUP(F46,Participants!$A$1:$G$798,7,FALSE)</f>
        <v>VARSITY GIRLS</v>
      </c>
      <c r="L46" s="102">
        <f t="shared" si="1"/>
        <v>9</v>
      </c>
      <c r="M46" s="74">
        <v>1</v>
      </c>
      <c r="N46" s="74">
        <v>11</v>
      </c>
      <c r="O46" s="74">
        <v>9</v>
      </c>
    </row>
    <row r="47" spans="1:16" ht="14.25" customHeight="1" x14ac:dyDescent="0.25">
      <c r="A47" s="99"/>
      <c r="B47" s="100"/>
      <c r="C47" s="100"/>
      <c r="D47" s="101"/>
      <c r="E47" s="101"/>
      <c r="F47" s="101">
        <v>770</v>
      </c>
      <c r="G47" s="74" t="str">
        <f>+VLOOKUP(F47,Participants!$A$1:$F$798,2,FALSE)</f>
        <v>Juliet Snover</v>
      </c>
      <c r="H47" s="74" t="str">
        <f>+VLOOKUP(F47,Participants!$A$1:$F$798,4,FALSE)</f>
        <v>GAA</v>
      </c>
      <c r="I47" s="74" t="str">
        <f>+VLOOKUP(F47,Participants!$A$1:$F$798,5,FALSE)</f>
        <v>Female</v>
      </c>
      <c r="J47" s="74">
        <f>+VLOOKUP(F47,Participants!$A$1:$F$798,3,FALSE)</f>
        <v>7</v>
      </c>
      <c r="K47" s="13" t="str">
        <f>+VLOOKUP(F47,Participants!$A$1:$G$798,7,FALSE)</f>
        <v>VARSITY GIRLS</v>
      </c>
      <c r="L47" s="102">
        <f t="shared" si="1"/>
        <v>10</v>
      </c>
      <c r="M47" s="74"/>
      <c r="N47" s="74">
        <v>11</v>
      </c>
      <c r="O47" s="74">
        <v>4</v>
      </c>
    </row>
    <row r="48" spans="1:16" ht="14.25" customHeight="1" x14ac:dyDescent="0.25">
      <c r="A48" s="99"/>
      <c r="B48" s="100"/>
      <c r="C48" s="100"/>
      <c r="D48" s="101"/>
      <c r="E48" s="101"/>
      <c r="F48" s="101">
        <v>827</v>
      </c>
      <c r="G48" s="74" t="str">
        <f>+VLOOKUP(F48,Participants!$A$1:$F$798,2,FALSE)</f>
        <v>Avery Straub</v>
      </c>
      <c r="H48" s="74" t="str">
        <f>+VLOOKUP(F48,Participants!$A$1:$F$798,4,FALSE)</f>
        <v>BTA</v>
      </c>
      <c r="I48" s="74" t="str">
        <f>+VLOOKUP(F48,Participants!$A$1:$F$798,5,FALSE)</f>
        <v>Female</v>
      </c>
      <c r="J48" s="74">
        <f>+VLOOKUP(F48,Participants!$A$1:$F$798,3,FALSE)</f>
        <v>8</v>
      </c>
      <c r="K48" s="13" t="str">
        <f>+VLOOKUP(F48,Participants!$A$1:$G$798,7,FALSE)</f>
        <v>Varsity Girls</v>
      </c>
      <c r="L48" s="102">
        <f t="shared" si="1"/>
        <v>11</v>
      </c>
      <c r="M48" s="74"/>
      <c r="N48" s="74">
        <v>11</v>
      </c>
      <c r="O48" s="74">
        <v>2</v>
      </c>
    </row>
    <row r="49" spans="1:15" ht="14.25" customHeight="1" x14ac:dyDescent="0.25">
      <c r="A49" s="99"/>
      <c r="B49" s="100"/>
      <c r="C49" s="100"/>
      <c r="D49" s="101"/>
      <c r="E49" s="101"/>
      <c r="F49" s="101">
        <v>1120</v>
      </c>
      <c r="G49" s="74" t="str">
        <f>+VLOOKUP(F49,Participants!$A$1:$F$798,2,FALSE)</f>
        <v>Kendall Stewart</v>
      </c>
      <c r="H49" s="74" t="str">
        <f>+VLOOKUP(F49,Participants!$A$1:$F$798,4,FALSE)</f>
        <v>KIL</v>
      </c>
      <c r="I49" s="74" t="str">
        <f>+VLOOKUP(F49,Participants!$A$1:$F$798,5,FALSE)</f>
        <v>Female</v>
      </c>
      <c r="J49" s="74">
        <f>+VLOOKUP(F49,Participants!$A$1:$F$798,3,FALSE)</f>
        <v>8</v>
      </c>
      <c r="K49" s="13" t="str">
        <f>+VLOOKUP(F49,Participants!$A$1:$G$798,7,FALSE)</f>
        <v>Varsity Girls</v>
      </c>
      <c r="L49" s="102">
        <f t="shared" si="1"/>
        <v>12</v>
      </c>
      <c r="M49" s="74"/>
      <c r="N49" s="74">
        <v>11</v>
      </c>
      <c r="O49" s="74">
        <v>1</v>
      </c>
    </row>
    <row r="50" spans="1:15" ht="14.25" customHeight="1" x14ac:dyDescent="0.25">
      <c r="A50" s="99"/>
      <c r="B50" s="100"/>
      <c r="C50" s="100"/>
      <c r="D50" s="101"/>
      <c r="E50" s="101"/>
      <c r="F50" s="101">
        <v>774</v>
      </c>
      <c r="G50" s="74" t="str">
        <f>+VLOOKUP(F50,Participants!$A$1:$F$798,2,FALSE)</f>
        <v>Alana Sheffer</v>
      </c>
      <c r="H50" s="74" t="str">
        <f>+VLOOKUP(F50,Participants!$A$1:$F$798,4,FALSE)</f>
        <v>GAA</v>
      </c>
      <c r="I50" s="74" t="str">
        <f>+VLOOKUP(F50,Participants!$A$1:$F$798,5,FALSE)</f>
        <v>Female</v>
      </c>
      <c r="J50" s="74">
        <f>+VLOOKUP(F50,Participants!$A$1:$F$798,3,FALSE)</f>
        <v>8</v>
      </c>
      <c r="K50" s="13" t="str">
        <f>+VLOOKUP(F50,Participants!$A$1:$G$798,7,FALSE)</f>
        <v>VARSITY GIRLS</v>
      </c>
      <c r="L50" s="102">
        <f t="shared" si="1"/>
        <v>13</v>
      </c>
      <c r="M50" s="74"/>
      <c r="N50" s="74">
        <v>10</v>
      </c>
      <c r="O50" s="74">
        <v>11</v>
      </c>
    </row>
    <row r="51" spans="1:15" ht="14.25" customHeight="1" x14ac:dyDescent="0.25">
      <c r="A51" s="99"/>
      <c r="B51" s="100"/>
      <c r="C51" s="100"/>
      <c r="D51" s="101"/>
      <c r="E51" s="101"/>
      <c r="F51" s="74">
        <v>657</v>
      </c>
      <c r="G51" s="74" t="str">
        <f>+VLOOKUP(F51,Participants!$A$1:$F$798,2,FALSE)</f>
        <v>Addison Thiel</v>
      </c>
      <c r="H51" s="74" t="str">
        <f>+VLOOKUP(F51,Participants!$A$1:$F$798,4,FALSE)</f>
        <v>BFS</v>
      </c>
      <c r="I51" s="74" t="str">
        <f>+VLOOKUP(F51,Participants!$A$1:$F$798,5,FALSE)</f>
        <v>Female</v>
      </c>
      <c r="J51" s="74">
        <f>+VLOOKUP(F51,Participants!$A$1:$F$798,3,FALSE)</f>
        <v>8</v>
      </c>
      <c r="K51" s="13" t="str">
        <f>+VLOOKUP(F51,Participants!$A$1:$G$798,7,FALSE)</f>
        <v>VARSITY GIRLS</v>
      </c>
      <c r="L51" s="102">
        <f t="shared" si="1"/>
        <v>14</v>
      </c>
      <c r="M51" s="74"/>
      <c r="N51" s="74">
        <v>10</v>
      </c>
      <c r="O51" s="74">
        <v>10</v>
      </c>
    </row>
    <row r="52" spans="1:15" ht="14.25" customHeight="1" x14ac:dyDescent="0.25">
      <c r="A52" s="99"/>
      <c r="B52" s="100"/>
      <c r="C52" s="100"/>
      <c r="D52" s="101"/>
      <c r="E52" s="101"/>
      <c r="F52" s="101">
        <v>642</v>
      </c>
      <c r="G52" s="74" t="str">
        <f>+VLOOKUP(F52,Participants!$A$1:$F$798,2,FALSE)</f>
        <v>Isla Buccigrossi</v>
      </c>
      <c r="H52" s="74" t="str">
        <f>+VLOOKUP(F52,Participants!$A$1:$F$798,4,FALSE)</f>
        <v>BFS</v>
      </c>
      <c r="I52" s="74" t="str">
        <f>+VLOOKUP(F52,Participants!$A$1:$F$798,5,FALSE)</f>
        <v>Female</v>
      </c>
      <c r="J52" s="74">
        <f>+VLOOKUP(F52,Participants!$A$1:$F$798,3,FALSE)</f>
        <v>8</v>
      </c>
      <c r="K52" s="13" t="str">
        <f>+VLOOKUP(F52,Participants!$A$1:$G$798,7,FALSE)</f>
        <v>VARSITY GIRLS</v>
      </c>
      <c r="L52" s="102">
        <f t="shared" si="1"/>
        <v>15</v>
      </c>
      <c r="M52" s="74"/>
      <c r="N52" s="74">
        <v>10</v>
      </c>
      <c r="O52" s="74">
        <v>6</v>
      </c>
    </row>
    <row r="53" spans="1:15" ht="14.25" customHeight="1" x14ac:dyDescent="0.25">
      <c r="A53" s="99"/>
      <c r="B53" s="100"/>
      <c r="C53" s="100"/>
      <c r="D53" s="101"/>
      <c r="E53" s="101"/>
      <c r="F53" s="101">
        <v>814</v>
      </c>
      <c r="G53" s="74" t="str">
        <f>+VLOOKUP(F53,Participants!$A$1:$F$798,2,FALSE)</f>
        <v>Jillian Jones</v>
      </c>
      <c r="H53" s="74" t="str">
        <f>+VLOOKUP(F53,Participants!$A$1:$F$798,4,FALSE)</f>
        <v>BTA</v>
      </c>
      <c r="I53" s="74" t="str">
        <f>+VLOOKUP(F53,Participants!$A$1:$F$798,5,FALSE)</f>
        <v>Female</v>
      </c>
      <c r="J53" s="74">
        <f>+VLOOKUP(F53,Participants!$A$1:$F$798,3,FALSE)</f>
        <v>7</v>
      </c>
      <c r="K53" s="13" t="str">
        <f>+VLOOKUP(F53,Participants!$A$1:$G$798,7,FALSE)</f>
        <v>Varsity Girls</v>
      </c>
      <c r="L53" s="102">
        <f t="shared" si="1"/>
        <v>16</v>
      </c>
      <c r="M53" s="74"/>
      <c r="N53" s="74">
        <v>10</v>
      </c>
      <c r="O53" s="74">
        <v>5</v>
      </c>
    </row>
    <row r="54" spans="1:15" ht="14.25" customHeight="1" x14ac:dyDescent="0.25">
      <c r="A54" s="99"/>
      <c r="B54" s="100"/>
      <c r="C54" s="100"/>
      <c r="D54" s="101"/>
      <c r="E54" s="101"/>
      <c r="F54" s="101">
        <v>828</v>
      </c>
      <c r="G54" s="74" t="str">
        <f>+VLOOKUP(F54,Participants!$A$1:$F$798,2,FALSE)</f>
        <v>Maddy Prata</v>
      </c>
      <c r="H54" s="74" t="str">
        <f>+VLOOKUP(F54,Participants!$A$1:$F$798,4,FALSE)</f>
        <v>BTA</v>
      </c>
      <c r="I54" s="74" t="str">
        <f>+VLOOKUP(F54,Participants!$A$1:$F$798,5,FALSE)</f>
        <v>Female</v>
      </c>
      <c r="J54" s="74">
        <f>+VLOOKUP(F54,Participants!$A$1:$F$798,3,FALSE)</f>
        <v>8</v>
      </c>
      <c r="K54" s="13" t="str">
        <f>+VLOOKUP(F54,Participants!$A$1:$G$798,7,FALSE)</f>
        <v>Varsity Girls</v>
      </c>
      <c r="L54" s="102">
        <f t="shared" si="1"/>
        <v>17</v>
      </c>
      <c r="M54" s="74"/>
      <c r="N54" s="74">
        <v>10</v>
      </c>
      <c r="O54" s="74">
        <v>4</v>
      </c>
    </row>
    <row r="55" spans="1:15" ht="14.25" customHeight="1" x14ac:dyDescent="0.25">
      <c r="A55" s="99"/>
      <c r="B55" s="100"/>
      <c r="C55" s="100"/>
      <c r="D55" s="101"/>
      <c r="E55" s="101"/>
      <c r="F55" s="101">
        <v>652</v>
      </c>
      <c r="G55" s="74" t="str">
        <f>+VLOOKUP(F55,Participants!$A$1:$F$798,2,FALSE)</f>
        <v>Annie Puhalla</v>
      </c>
      <c r="H55" s="74" t="str">
        <f>+VLOOKUP(F55,Participants!$A$1:$F$798,4,FALSE)</f>
        <v>BFS</v>
      </c>
      <c r="I55" s="74" t="str">
        <f>+VLOOKUP(F55,Participants!$A$1:$F$798,5,FALSE)</f>
        <v>Female</v>
      </c>
      <c r="J55" s="74">
        <f>+VLOOKUP(F55,Participants!$A$1:$F$798,3,FALSE)</f>
        <v>8</v>
      </c>
      <c r="K55" s="13" t="str">
        <f>+VLOOKUP(F55,Participants!$A$1:$G$798,7,FALSE)</f>
        <v>VARSITY GIRLS</v>
      </c>
      <c r="L55" s="102">
        <f t="shared" si="1"/>
        <v>18</v>
      </c>
      <c r="M55" s="74"/>
      <c r="N55" s="74">
        <v>10</v>
      </c>
      <c r="O55" s="74">
        <v>4</v>
      </c>
    </row>
    <row r="56" spans="1:15" ht="14.25" customHeight="1" x14ac:dyDescent="0.25">
      <c r="A56" s="99"/>
      <c r="B56" s="100"/>
      <c r="C56" s="100"/>
      <c r="D56" s="101"/>
      <c r="E56" s="101"/>
      <c r="F56" s="101">
        <v>1353</v>
      </c>
      <c r="G56" s="74" t="str">
        <f>+VLOOKUP(F56,Participants!$A$1:$F$798,2,FALSE)</f>
        <v>Gabby Keverline</v>
      </c>
      <c r="H56" s="74" t="str">
        <f>+VLOOKUP(F56,Participants!$A$1:$F$798,4,FALSE)</f>
        <v>AAC</v>
      </c>
      <c r="I56" s="74" t="str">
        <f>+VLOOKUP(F56,Participants!$A$1:$F$798,5,FALSE)</f>
        <v>Female</v>
      </c>
      <c r="J56" s="74">
        <f>+VLOOKUP(F56,Participants!$A$1:$F$798,3,FALSE)</f>
        <v>7</v>
      </c>
      <c r="K56" s="13" t="str">
        <f>+VLOOKUP(F56,Participants!$A$1:$G$798,7,FALSE)</f>
        <v>Varsity Girls</v>
      </c>
      <c r="L56" s="102">
        <f t="shared" si="1"/>
        <v>19</v>
      </c>
      <c r="M56" s="74"/>
      <c r="N56" s="74">
        <v>10</v>
      </c>
      <c r="O56" s="74">
        <v>2</v>
      </c>
    </row>
    <row r="57" spans="1:15" ht="14.25" customHeight="1" x14ac:dyDescent="0.25">
      <c r="A57" s="99"/>
      <c r="B57" s="100"/>
      <c r="C57" s="100"/>
      <c r="D57" s="101"/>
      <c r="E57" s="101"/>
      <c r="F57" s="101">
        <v>1445</v>
      </c>
      <c r="G57" s="74" t="str">
        <f>+VLOOKUP(F57,Participants!$A$1:$F$798,2,FALSE)</f>
        <v>Lydia Pierce</v>
      </c>
      <c r="H57" s="74" t="str">
        <f>+VLOOKUP(F57,Participants!$A$1:$F$798,4,FALSE)</f>
        <v>GRE</v>
      </c>
      <c r="I57" s="74" t="str">
        <f>+VLOOKUP(F57,Participants!$A$1:$F$798,5,FALSE)</f>
        <v>Female</v>
      </c>
      <c r="J57" s="74">
        <f>+VLOOKUP(F57,Participants!$A$1:$F$798,3,FALSE)</f>
        <v>8</v>
      </c>
      <c r="K57" s="13" t="str">
        <f>+VLOOKUP(F57,Participants!$A$1:$G$798,7,FALSE)</f>
        <v>Varsity Girls</v>
      </c>
      <c r="L57" s="102">
        <f t="shared" si="1"/>
        <v>20</v>
      </c>
      <c r="M57" s="74"/>
      <c r="N57" s="74">
        <v>10</v>
      </c>
      <c r="O57" s="74">
        <v>0</v>
      </c>
    </row>
    <row r="58" spans="1:15" ht="14.25" customHeight="1" x14ac:dyDescent="0.25">
      <c r="A58" s="99"/>
      <c r="B58" s="100"/>
      <c r="C58" s="100"/>
      <c r="D58" s="101"/>
      <c r="E58" s="101"/>
      <c r="F58" s="101">
        <v>767</v>
      </c>
      <c r="G58" s="74" t="str">
        <f>+VLOOKUP(F58,Participants!$A$1:$F$798,2,FALSE)</f>
        <v>Fiona Shipley</v>
      </c>
      <c r="H58" s="74" t="str">
        <f>+VLOOKUP(F58,Participants!$A$1:$F$798,4,FALSE)</f>
        <v>GAA</v>
      </c>
      <c r="I58" s="74" t="str">
        <f>+VLOOKUP(F58,Participants!$A$1:$F$798,5,FALSE)</f>
        <v>Female</v>
      </c>
      <c r="J58" s="74">
        <f>+VLOOKUP(F58,Participants!$A$1:$F$798,3,FALSE)</f>
        <v>7</v>
      </c>
      <c r="K58" s="13" t="str">
        <f>+VLOOKUP(F58,Participants!$A$1:$G$798,7,FALSE)</f>
        <v>VARSITY GIRLS</v>
      </c>
      <c r="L58" s="102">
        <f t="shared" si="1"/>
        <v>21</v>
      </c>
      <c r="M58" s="74"/>
      <c r="N58" s="74">
        <v>9</v>
      </c>
      <c r="O58" s="74">
        <v>7</v>
      </c>
    </row>
    <row r="59" spans="1:15" ht="14.25" customHeight="1" x14ac:dyDescent="0.25">
      <c r="A59" s="99"/>
      <c r="B59" s="100"/>
      <c r="C59" s="100"/>
      <c r="D59" s="101"/>
      <c r="E59" s="101"/>
      <c r="F59" s="101">
        <v>984</v>
      </c>
      <c r="G59" s="74" t="str">
        <f>+VLOOKUP(F59,Participants!$A$1:$F$798,2,FALSE)</f>
        <v>Gabby Vilcheck</v>
      </c>
      <c r="H59" s="74" t="str">
        <f>+VLOOKUP(F59,Participants!$A$1:$F$798,4,FALSE)</f>
        <v>SJS</v>
      </c>
      <c r="I59" s="74" t="str">
        <f>+VLOOKUP(F59,Participants!$A$1:$F$798,5,FALSE)</f>
        <v>Female</v>
      </c>
      <c r="J59" s="74">
        <f>+VLOOKUP(F59,Participants!$A$1:$F$798,3,FALSE)</f>
        <v>8</v>
      </c>
      <c r="K59" s="13" t="str">
        <f>+VLOOKUP(F59,Participants!$A$1:$G$798,7,FALSE)</f>
        <v>Varsity Girls</v>
      </c>
      <c r="L59" s="102">
        <f t="shared" si="1"/>
        <v>22</v>
      </c>
      <c r="M59" s="74"/>
      <c r="N59" s="74">
        <v>9</v>
      </c>
      <c r="O59" s="74">
        <v>2</v>
      </c>
    </row>
    <row r="60" spans="1:15" ht="14.25" customHeight="1" x14ac:dyDescent="0.25">
      <c r="A60" s="99"/>
      <c r="B60" s="100"/>
      <c r="C60" s="100"/>
      <c r="D60" s="101"/>
      <c r="E60" s="101"/>
      <c r="F60" s="101">
        <v>1370</v>
      </c>
      <c r="G60" s="74" t="str">
        <f>+VLOOKUP(F60,Participants!$A$1:$F$798,2,FALSE)</f>
        <v>Morgan Randall</v>
      </c>
      <c r="H60" s="74" t="str">
        <f>+VLOOKUP(F60,Participants!$A$1:$F$798,4,FALSE)</f>
        <v>AAC</v>
      </c>
      <c r="I60" s="74" t="str">
        <f>+VLOOKUP(F60,Participants!$A$1:$F$798,5,FALSE)</f>
        <v>Female</v>
      </c>
      <c r="J60" s="74">
        <f>+VLOOKUP(F60,Participants!$A$1:$F$798,3,FALSE)</f>
        <v>7</v>
      </c>
      <c r="K60" s="13" t="str">
        <f>+VLOOKUP(F60,Participants!$A$1:$G$798,7,FALSE)</f>
        <v>Varsity Girls</v>
      </c>
      <c r="L60" s="102">
        <f t="shared" si="1"/>
        <v>23</v>
      </c>
      <c r="M60" s="74"/>
      <c r="N60" s="74">
        <v>9</v>
      </c>
      <c r="O60" s="74">
        <v>2</v>
      </c>
    </row>
    <row r="61" spans="1:15" ht="14.25" customHeight="1" x14ac:dyDescent="0.25">
      <c r="A61" s="99"/>
      <c r="B61" s="100"/>
      <c r="C61" s="100"/>
      <c r="D61" s="101"/>
      <c r="E61" s="101"/>
      <c r="F61" s="101">
        <v>1269</v>
      </c>
      <c r="G61" s="74" t="str">
        <f>+VLOOKUP(F61,Participants!$A$1:$F$798,2,FALSE)</f>
        <v>Ava Martin</v>
      </c>
      <c r="H61" s="74" t="str">
        <f>+VLOOKUP(F61,Participants!$A$1:$F$798,4,FALSE)</f>
        <v>SSPP</v>
      </c>
      <c r="I61" s="74" t="str">
        <f>+VLOOKUP(F61,Participants!$A$1:$F$798,5,FALSE)</f>
        <v>Female</v>
      </c>
      <c r="J61" s="74">
        <f>+VLOOKUP(F61,Participants!$A$1:$F$798,3,FALSE)</f>
        <v>7</v>
      </c>
      <c r="K61" s="13" t="str">
        <f>+VLOOKUP(F61,Participants!$A$1:$G$798,7,FALSE)</f>
        <v>VARSITY Girls</v>
      </c>
      <c r="L61" s="102">
        <f t="shared" si="1"/>
        <v>24</v>
      </c>
      <c r="M61" s="74"/>
      <c r="N61" s="74">
        <v>7</v>
      </c>
      <c r="O61" s="74">
        <v>11</v>
      </c>
    </row>
    <row r="62" spans="1:15" ht="14.25" customHeight="1" x14ac:dyDescent="0.25">
      <c r="A62" s="99"/>
      <c r="B62" s="100"/>
      <c r="C62" s="100"/>
      <c r="D62" s="101"/>
      <c r="E62" s="101"/>
      <c r="F62" s="101">
        <v>1250</v>
      </c>
      <c r="G62" s="74" t="str">
        <f>+VLOOKUP(F62,Participants!$A$1:$F$798,2,FALSE)</f>
        <v>Rhiannon Modro</v>
      </c>
      <c r="H62" s="74" t="str">
        <f>+VLOOKUP(F62,Participants!$A$1:$F$798,4,FALSE)</f>
        <v>SSPP</v>
      </c>
      <c r="I62" s="74" t="str">
        <f>+VLOOKUP(F62,Participants!$A$1:$F$798,5,FALSE)</f>
        <v>Female</v>
      </c>
      <c r="J62" s="74">
        <f>+VLOOKUP(F62,Participants!$A$1:$F$798,3,FALSE)</f>
        <v>8</v>
      </c>
      <c r="K62" s="13" t="str">
        <f>+VLOOKUP(F62,Participants!$A$1:$G$798,7,FALSE)</f>
        <v>VARSITY Girls</v>
      </c>
      <c r="L62" s="102">
        <f t="shared" si="1"/>
        <v>25</v>
      </c>
      <c r="M62" s="74"/>
      <c r="N62" s="74"/>
      <c r="O62" s="74"/>
    </row>
    <row r="63" spans="1:15" ht="14.25" customHeight="1" x14ac:dyDescent="0.25">
      <c r="A63" s="99"/>
      <c r="B63" s="100"/>
      <c r="C63" s="100"/>
      <c r="D63" s="101"/>
      <c r="E63" s="101"/>
      <c r="F63" s="101">
        <v>1268</v>
      </c>
      <c r="G63" s="74" t="str">
        <f>+VLOOKUP(F63,Participants!$A$1:$F$798,2,FALSE)</f>
        <v>Madison Zajac</v>
      </c>
      <c r="H63" s="74" t="str">
        <f>+VLOOKUP(F63,Participants!$A$1:$F$798,4,FALSE)</f>
        <v>SSPP</v>
      </c>
      <c r="I63" s="74" t="str">
        <f>+VLOOKUP(F63,Participants!$A$1:$F$798,5,FALSE)</f>
        <v>Female</v>
      </c>
      <c r="J63" s="74">
        <f>+VLOOKUP(F63,Participants!$A$1:$F$798,3,FALSE)</f>
        <v>8</v>
      </c>
      <c r="K63" s="13" t="str">
        <f>+VLOOKUP(F63,Participants!$A$1:$G$798,7,FALSE)</f>
        <v>VARSITY Girls</v>
      </c>
      <c r="L63" s="102">
        <f t="shared" si="1"/>
        <v>26</v>
      </c>
      <c r="M63" s="74"/>
      <c r="N63" s="74"/>
      <c r="O63" s="74"/>
    </row>
    <row r="64" spans="1:15" ht="14.25" customHeight="1" x14ac:dyDescent="0.25">
      <c r="A64" s="99"/>
      <c r="B64" s="100"/>
      <c r="C64" s="100"/>
      <c r="D64" s="101"/>
      <c r="E64" s="101"/>
      <c r="F64" s="101">
        <v>980</v>
      </c>
      <c r="G64" s="74" t="str">
        <f>+VLOOKUP(F64,Participants!$A$1:$F$798,2,FALSE)</f>
        <v>Adelaide Delaney</v>
      </c>
      <c r="H64" s="74" t="str">
        <f>+VLOOKUP(F64,Participants!$A$1:$F$798,4,FALSE)</f>
        <v>SJS</v>
      </c>
      <c r="I64" s="74" t="str">
        <f>+VLOOKUP(F64,Participants!$A$1:$F$798,5,FALSE)</f>
        <v>Female</v>
      </c>
      <c r="J64" s="74">
        <f>+VLOOKUP(F64,Participants!$A$1:$F$798,3,FALSE)</f>
        <v>8</v>
      </c>
      <c r="K64" s="13" t="str">
        <f>+VLOOKUP(F64,Participants!$A$1:$G$798,7,FALSE)</f>
        <v>Varsity Girls</v>
      </c>
      <c r="L64" s="102">
        <f t="shared" si="1"/>
        <v>27</v>
      </c>
      <c r="M64" s="74"/>
      <c r="N64" s="74"/>
      <c r="O64" s="74"/>
    </row>
    <row r="65" spans="1:15" ht="14.25" customHeight="1" x14ac:dyDescent="0.25">
      <c r="A65" s="99"/>
      <c r="B65" s="100"/>
      <c r="C65" s="100"/>
      <c r="D65" s="101"/>
      <c r="E65" s="101"/>
      <c r="F65" s="101"/>
      <c r="G65" s="74"/>
      <c r="H65" s="74"/>
      <c r="I65" s="74"/>
      <c r="J65" s="74"/>
      <c r="K65" s="13"/>
      <c r="L65" s="159"/>
      <c r="M65" s="74"/>
      <c r="N65" s="164"/>
      <c r="O65" s="165"/>
    </row>
    <row r="66" spans="1:15" ht="14.25" customHeight="1" x14ac:dyDescent="0.25">
      <c r="A66" s="99"/>
      <c r="B66" s="100"/>
      <c r="C66" s="100"/>
      <c r="D66" s="101"/>
      <c r="E66" s="101"/>
      <c r="F66" s="101">
        <v>1102</v>
      </c>
      <c r="G66" s="74" t="str">
        <f>+VLOOKUP(F66,Participants!$A$1:$F$798,2,FALSE)</f>
        <v>Robbie Singer</v>
      </c>
      <c r="H66" s="74" t="str">
        <f>+VLOOKUP(F66,Participants!$A$1:$F$798,4,FALSE)</f>
        <v>KIL</v>
      </c>
      <c r="I66" s="74" t="str">
        <f>+VLOOKUP(F66,Participants!$A$1:$F$798,5,FALSE)</f>
        <v>Male</v>
      </c>
      <c r="J66" s="74">
        <f>+VLOOKUP(F66,Participants!$A$1:$F$798,3,FALSE)</f>
        <v>5</v>
      </c>
      <c r="K66" s="13" t="str">
        <f>+VLOOKUP(F66,Participants!$A$1:$G$798,7,FALSE)</f>
        <v>JV Boys</v>
      </c>
      <c r="L66" s="159">
        <v>1</v>
      </c>
      <c r="M66" s="74">
        <v>10</v>
      </c>
      <c r="N66" s="164">
        <v>11</v>
      </c>
      <c r="O66" s="165">
        <v>10</v>
      </c>
    </row>
    <row r="67" spans="1:15" ht="14.25" customHeight="1" x14ac:dyDescent="0.25">
      <c r="A67" s="99"/>
      <c r="B67" s="100"/>
      <c r="C67" s="100"/>
      <c r="D67" s="101"/>
      <c r="E67" s="101"/>
      <c r="F67" s="101">
        <v>718</v>
      </c>
      <c r="G67" s="74" t="str">
        <f>+VLOOKUP(F67,Participants!$A$1:$F$798,2,FALSE)</f>
        <v>Grady Molinero</v>
      </c>
      <c r="H67" s="74" t="str">
        <f>+VLOOKUP(F67,Participants!$A$1:$F$798,4,FALSE)</f>
        <v>GAA</v>
      </c>
      <c r="I67" s="74" t="str">
        <f>+VLOOKUP(F67,Participants!$A$1:$F$798,5,FALSE)</f>
        <v>Male</v>
      </c>
      <c r="J67" s="74">
        <f>+VLOOKUP(F67,Participants!$A$1:$F$798,3,FALSE)</f>
        <v>6</v>
      </c>
      <c r="K67" s="13" t="str">
        <f>+VLOOKUP(F67,Participants!$A$1:$G$798,7,FALSE)</f>
        <v>JV BOYS</v>
      </c>
      <c r="L67" s="159">
        <f>L66+1</f>
        <v>2</v>
      </c>
      <c r="M67" s="74">
        <v>7</v>
      </c>
      <c r="N67" s="164">
        <v>11</v>
      </c>
      <c r="O67" s="165">
        <v>8</v>
      </c>
    </row>
    <row r="68" spans="1:15" ht="14.25" customHeight="1" x14ac:dyDescent="0.25">
      <c r="A68" s="99"/>
      <c r="B68" s="100"/>
      <c r="C68" s="100"/>
      <c r="D68" s="101"/>
      <c r="E68" s="101"/>
      <c r="F68" s="101">
        <v>620</v>
      </c>
      <c r="G68" s="74" t="str">
        <f>+VLOOKUP(F68,Participants!$A$1:$F$798,2,FALSE)</f>
        <v>Kolten Kumer</v>
      </c>
      <c r="H68" s="74" t="str">
        <f>+VLOOKUP(F68,Participants!$A$1:$F$798,4,FALSE)</f>
        <v>BFS</v>
      </c>
      <c r="I68" s="74" t="str">
        <f>+VLOOKUP(F68,Participants!$A$1:$F$798,5,FALSE)</f>
        <v>Male</v>
      </c>
      <c r="J68" s="74">
        <f>+VLOOKUP(F68,Participants!$A$1:$F$798,3,FALSE)</f>
        <v>6</v>
      </c>
      <c r="K68" s="13" t="str">
        <f>+VLOOKUP(F68,Participants!$A$1:$G$798,7,FALSE)</f>
        <v>JV BOYS</v>
      </c>
      <c r="L68" s="159">
        <v>2</v>
      </c>
      <c r="M68" s="74">
        <v>7</v>
      </c>
      <c r="N68" s="164">
        <v>11</v>
      </c>
      <c r="O68" s="165">
        <v>8</v>
      </c>
    </row>
    <row r="69" spans="1:15" ht="14.25" customHeight="1" x14ac:dyDescent="0.25">
      <c r="A69" s="99"/>
      <c r="B69" s="100"/>
      <c r="C69" s="100"/>
      <c r="D69" s="101"/>
      <c r="E69" s="101"/>
      <c r="F69" s="101">
        <v>978</v>
      </c>
      <c r="G69" s="74" t="str">
        <f>+VLOOKUP(F69,Participants!$A$1:$F$798,2,FALSE)</f>
        <v>Ian Hamilton</v>
      </c>
      <c r="H69" s="74" t="str">
        <f>+VLOOKUP(F69,Participants!$A$1:$F$798,4,FALSE)</f>
        <v>SJS</v>
      </c>
      <c r="I69" s="74" t="str">
        <f>+VLOOKUP(F69,Participants!$A$1:$F$798,5,FALSE)</f>
        <v>Male</v>
      </c>
      <c r="J69" s="74">
        <f>+VLOOKUP(F69,Participants!$A$1:$F$798,3,FALSE)</f>
        <v>5</v>
      </c>
      <c r="K69" s="13" t="str">
        <f>+VLOOKUP(F69,Participants!$A$1:$G$798,7,FALSE)</f>
        <v>JV Boys</v>
      </c>
      <c r="L69" s="159">
        <v>4</v>
      </c>
      <c r="M69" s="74">
        <v>5</v>
      </c>
      <c r="N69" s="164">
        <v>11</v>
      </c>
      <c r="O69" s="165">
        <v>2</v>
      </c>
    </row>
    <row r="70" spans="1:15" ht="14.25" customHeight="1" x14ac:dyDescent="0.25">
      <c r="A70" s="99"/>
      <c r="B70" s="100"/>
      <c r="C70" s="100"/>
      <c r="D70" s="101"/>
      <c r="E70" s="101"/>
      <c r="F70" s="101">
        <v>1577</v>
      </c>
      <c r="G70" s="74" t="str">
        <f>+VLOOKUP(F70,Participants!$A$1:$F$798,2,FALSE)</f>
        <v>Anthony Edwards</v>
      </c>
      <c r="H70" s="74" t="str">
        <f>+VLOOKUP(F70,Participants!$A$1:$F$798,4,FALSE)</f>
        <v>BCS</v>
      </c>
      <c r="I70" s="74" t="str">
        <f>+VLOOKUP(F70,Participants!$A$1:$F$798,5,FALSE)</f>
        <v>Male</v>
      </c>
      <c r="J70" s="74">
        <f>+VLOOKUP(F70,Participants!$A$1:$F$798,3,FALSE)</f>
        <v>5</v>
      </c>
      <c r="K70" s="13" t="str">
        <f>+VLOOKUP(F70,Participants!$A$1:$G$798,7,FALSE)</f>
        <v>JV Boys</v>
      </c>
      <c r="L70" s="159">
        <f t="shared" ref="L70:L103" si="2">L69+1</f>
        <v>5</v>
      </c>
      <c r="M70" s="74">
        <v>4</v>
      </c>
      <c r="N70" s="164">
        <v>10</v>
      </c>
      <c r="O70" s="165">
        <v>10</v>
      </c>
    </row>
    <row r="71" spans="1:15" ht="14.25" customHeight="1" x14ac:dyDescent="0.25">
      <c r="A71" s="99"/>
      <c r="B71" s="100"/>
      <c r="C71" s="100"/>
      <c r="D71" s="101"/>
      <c r="E71" s="101"/>
      <c r="F71" s="101">
        <v>1586</v>
      </c>
      <c r="G71" s="74" t="str">
        <f>+VLOOKUP(F71,Participants!$A$1:$F$798,2,FALSE)</f>
        <v>Kenny Plastino</v>
      </c>
      <c r="H71" s="74" t="str">
        <f>+VLOOKUP(F71,Participants!$A$1:$F$798,4,FALSE)</f>
        <v>BCS</v>
      </c>
      <c r="I71" s="74" t="str">
        <f>+VLOOKUP(F71,Participants!$A$1:$F$798,5,FALSE)</f>
        <v>Male</v>
      </c>
      <c r="J71" s="74">
        <f>+VLOOKUP(F71,Participants!$A$1:$F$798,3,FALSE)</f>
        <v>5</v>
      </c>
      <c r="K71" s="13" t="str">
        <f>+VLOOKUP(F71,Participants!$A$1:$G$798,7,FALSE)</f>
        <v>JV Boys</v>
      </c>
      <c r="L71" s="159">
        <f t="shared" si="2"/>
        <v>6</v>
      </c>
      <c r="M71" s="74">
        <v>3</v>
      </c>
      <c r="N71" s="164">
        <v>10</v>
      </c>
      <c r="O71" s="165">
        <v>6</v>
      </c>
    </row>
    <row r="72" spans="1:15" ht="14.25" customHeight="1" x14ac:dyDescent="0.25">
      <c r="A72" s="99"/>
      <c r="B72" s="100"/>
      <c r="C72" s="100"/>
      <c r="D72" s="101"/>
      <c r="E72" s="101"/>
      <c r="F72" s="101">
        <v>613</v>
      </c>
      <c r="G72" s="74" t="str">
        <f>+VLOOKUP(F72,Participants!$A$1:$F$798,2,FALSE)</f>
        <v>Cole Miller</v>
      </c>
      <c r="H72" s="74" t="str">
        <f>+VLOOKUP(F72,Participants!$A$1:$F$798,4,FALSE)</f>
        <v>BFS</v>
      </c>
      <c r="I72" s="74" t="str">
        <f>+VLOOKUP(F72,Participants!$A$1:$F$798,5,FALSE)</f>
        <v>Male</v>
      </c>
      <c r="J72" s="74">
        <f>+VLOOKUP(F72,Participants!$A$1:$F$798,3,FALSE)</f>
        <v>5</v>
      </c>
      <c r="K72" s="13" t="str">
        <f>+VLOOKUP(F72,Participants!$A$1:$G$798,7,FALSE)</f>
        <v>JV BOYS</v>
      </c>
      <c r="L72" s="159">
        <f t="shared" si="2"/>
        <v>7</v>
      </c>
      <c r="M72" s="74">
        <v>1.5</v>
      </c>
      <c r="N72" s="164">
        <v>10</v>
      </c>
      <c r="O72" s="165">
        <v>0</v>
      </c>
    </row>
    <row r="73" spans="1:15" ht="14.25" customHeight="1" x14ac:dyDescent="0.25">
      <c r="A73" s="99"/>
      <c r="B73" s="100"/>
      <c r="C73" s="100"/>
      <c r="D73" s="101"/>
      <c r="E73" s="101"/>
      <c r="F73" s="101">
        <v>1097</v>
      </c>
      <c r="G73" s="74" t="str">
        <f>+VLOOKUP(F73,Participants!$A$1:$F$798,2,FALSE)</f>
        <v>Jaxson Niemeier</v>
      </c>
      <c r="H73" s="74" t="str">
        <f>+VLOOKUP(F73,Participants!$A$1:$F$798,4,FALSE)</f>
        <v>KIL</v>
      </c>
      <c r="I73" s="74" t="str">
        <f>+VLOOKUP(F73,Participants!$A$1:$F$798,5,FALSE)</f>
        <v>Male</v>
      </c>
      <c r="J73" s="74">
        <f>+VLOOKUP(F73,Participants!$A$1:$F$798,3,FALSE)</f>
        <v>5</v>
      </c>
      <c r="K73" s="13" t="str">
        <f>+VLOOKUP(F73,Participants!$A$1:$G$798,7,FALSE)</f>
        <v>JV Boys</v>
      </c>
      <c r="L73" s="159">
        <v>7</v>
      </c>
      <c r="M73" s="74">
        <v>1.5</v>
      </c>
      <c r="N73" s="164">
        <v>10</v>
      </c>
      <c r="O73" s="165">
        <v>0</v>
      </c>
    </row>
    <row r="74" spans="1:15" ht="14.25" customHeight="1" x14ac:dyDescent="0.25">
      <c r="A74" s="99"/>
      <c r="B74" s="100"/>
      <c r="C74" s="100"/>
      <c r="D74" s="101"/>
      <c r="E74" s="101"/>
      <c r="F74" s="101">
        <v>1090</v>
      </c>
      <c r="G74" s="74" t="str">
        <f>+VLOOKUP(F74,Participants!$A$1:$F$798,2,FALSE)</f>
        <v>Christopher Braun</v>
      </c>
      <c r="H74" s="74" t="str">
        <f>+VLOOKUP(F74,Participants!$A$1:$F$798,4,FALSE)</f>
        <v>KIL</v>
      </c>
      <c r="I74" s="74" t="str">
        <f>+VLOOKUP(F74,Participants!$A$1:$F$798,5,FALSE)</f>
        <v>Male</v>
      </c>
      <c r="J74" s="74">
        <f>+VLOOKUP(F74,Participants!$A$1:$F$798,3,FALSE)</f>
        <v>5</v>
      </c>
      <c r="K74" s="13" t="str">
        <f>+VLOOKUP(F74,Participants!$A$1:$G$798,7,FALSE)</f>
        <v>JV Boys</v>
      </c>
      <c r="L74" s="159">
        <f t="shared" si="2"/>
        <v>8</v>
      </c>
      <c r="M74" s="74"/>
      <c r="N74" s="164">
        <v>9</v>
      </c>
      <c r="O74" s="165">
        <v>11</v>
      </c>
    </row>
    <row r="75" spans="1:15" ht="14.25" customHeight="1" x14ac:dyDescent="0.25">
      <c r="A75" s="99"/>
      <c r="B75" s="100"/>
      <c r="C75" s="100"/>
      <c r="D75" s="101"/>
      <c r="E75" s="101"/>
      <c r="F75" s="101">
        <v>611</v>
      </c>
      <c r="G75" s="74" t="str">
        <f>+VLOOKUP(F75,Participants!$A$1:$F$798,2,FALSE)</f>
        <v>Liam Greene</v>
      </c>
      <c r="H75" s="74" t="str">
        <f>+VLOOKUP(F75,Participants!$A$1:$F$798,4,FALSE)</f>
        <v>BFS</v>
      </c>
      <c r="I75" s="74" t="str">
        <f>+VLOOKUP(F75,Participants!$A$1:$F$798,5,FALSE)</f>
        <v>Male</v>
      </c>
      <c r="J75" s="74">
        <f>+VLOOKUP(F75,Participants!$A$1:$F$798,3,FALSE)</f>
        <v>5</v>
      </c>
      <c r="K75" s="13" t="str">
        <f>+VLOOKUP(F75,Participants!$A$1:$G$798,7,FALSE)</f>
        <v>JV BOYS</v>
      </c>
      <c r="L75" s="159">
        <f t="shared" si="2"/>
        <v>9</v>
      </c>
      <c r="M75" s="74"/>
      <c r="N75" s="164">
        <v>9</v>
      </c>
      <c r="O75" s="165">
        <v>9</v>
      </c>
    </row>
    <row r="76" spans="1:15" ht="14.25" customHeight="1" x14ac:dyDescent="0.25">
      <c r="A76" s="99"/>
      <c r="B76" s="100"/>
      <c r="C76" s="100"/>
      <c r="D76" s="101"/>
      <c r="E76" s="101"/>
      <c r="F76" s="101">
        <v>1100</v>
      </c>
      <c r="G76" s="74" t="str">
        <f>+VLOOKUP(F76,Participants!$A$1:$F$798,2,FALSE)</f>
        <v>Jesse Ronnenberg</v>
      </c>
      <c r="H76" s="74" t="str">
        <f>+VLOOKUP(F76,Participants!$A$1:$F$798,4,FALSE)</f>
        <v>KIL</v>
      </c>
      <c r="I76" s="74" t="str">
        <f>+VLOOKUP(F76,Participants!$A$1:$F$798,5,FALSE)</f>
        <v>Male</v>
      </c>
      <c r="J76" s="74">
        <f>+VLOOKUP(F76,Participants!$A$1:$F$798,3,FALSE)</f>
        <v>5</v>
      </c>
      <c r="K76" s="13" t="str">
        <f>+VLOOKUP(F76,Participants!$A$1:$G$798,7,FALSE)</f>
        <v>JV Boys</v>
      </c>
      <c r="L76" s="159">
        <f t="shared" si="2"/>
        <v>10</v>
      </c>
      <c r="M76" s="74"/>
      <c r="N76" s="164">
        <v>9</v>
      </c>
      <c r="O76" s="165">
        <v>7</v>
      </c>
    </row>
    <row r="77" spans="1:15" ht="14.25" customHeight="1" x14ac:dyDescent="0.25">
      <c r="A77" s="99"/>
      <c r="B77" s="100"/>
      <c r="C77" s="100"/>
      <c r="D77" s="101"/>
      <c r="E77" s="101"/>
      <c r="F77" s="101">
        <v>1249</v>
      </c>
      <c r="G77" s="74" t="str">
        <f>+VLOOKUP(F77,Participants!$A$1:$F$798,2,FALSE)</f>
        <v>Luke Martin</v>
      </c>
      <c r="H77" s="74" t="str">
        <f>+VLOOKUP(F77,Participants!$A$1:$F$798,4,FALSE)</f>
        <v>SSPP</v>
      </c>
      <c r="I77" s="74" t="str">
        <f>+VLOOKUP(F77,Participants!$A$1:$F$798,5,FALSE)</f>
        <v>Male</v>
      </c>
      <c r="J77" s="74">
        <f>+VLOOKUP(F77,Participants!$A$1:$F$798,3,FALSE)</f>
        <v>6</v>
      </c>
      <c r="K77" s="13" t="str">
        <f>+VLOOKUP(F77,Participants!$A$1:$G$798,7,FALSE)</f>
        <v>JV Boys</v>
      </c>
      <c r="L77" s="159">
        <f t="shared" si="2"/>
        <v>11</v>
      </c>
      <c r="M77" s="74"/>
      <c r="N77" s="164">
        <v>9</v>
      </c>
      <c r="O77" s="165">
        <v>5</v>
      </c>
    </row>
    <row r="78" spans="1:15" ht="14.25" customHeight="1" x14ac:dyDescent="0.25">
      <c r="A78" s="99"/>
      <c r="B78" s="100"/>
      <c r="C78" s="100"/>
      <c r="D78" s="101"/>
      <c r="E78" s="101"/>
      <c r="F78" s="101">
        <v>1253</v>
      </c>
      <c r="G78" s="74" t="str">
        <f>+VLOOKUP(F78,Participants!$A$1:$F$798,2,FALSE)</f>
        <v>Emerson Ochtun</v>
      </c>
      <c r="H78" s="74" t="str">
        <f>+VLOOKUP(F78,Participants!$A$1:$F$798,4,FALSE)</f>
        <v>SSPP</v>
      </c>
      <c r="I78" s="74" t="str">
        <f>+VLOOKUP(F78,Participants!$A$1:$F$798,5,FALSE)</f>
        <v>Male</v>
      </c>
      <c r="J78" s="74">
        <f>+VLOOKUP(F78,Participants!$A$1:$F$798,3,FALSE)</f>
        <v>5</v>
      </c>
      <c r="K78" s="13" t="str">
        <f>+VLOOKUP(F78,Participants!$A$1:$G$798,7,FALSE)</f>
        <v>JV Boys</v>
      </c>
      <c r="L78" s="159">
        <f t="shared" si="2"/>
        <v>12</v>
      </c>
      <c r="M78" s="74"/>
      <c r="N78" s="164">
        <v>9</v>
      </c>
      <c r="O78" s="165">
        <v>2</v>
      </c>
    </row>
    <row r="79" spans="1:15" ht="14.25" customHeight="1" x14ac:dyDescent="0.25">
      <c r="A79" s="99"/>
      <c r="B79" s="100"/>
      <c r="C79" s="100"/>
      <c r="D79" s="101"/>
      <c r="E79" s="101"/>
      <c r="F79" s="101">
        <v>1369</v>
      </c>
      <c r="G79" s="74" t="str">
        <f>+VLOOKUP(F79,Participants!$A$1:$F$798,2,FALSE)</f>
        <v>Jackson Randall</v>
      </c>
      <c r="H79" s="74" t="str">
        <f>+VLOOKUP(F79,Participants!$A$1:$F$798,4,FALSE)</f>
        <v>AAC</v>
      </c>
      <c r="I79" s="74" t="str">
        <f>+VLOOKUP(F79,Participants!$A$1:$F$798,5,FALSE)</f>
        <v>Male</v>
      </c>
      <c r="J79" s="74">
        <f>+VLOOKUP(F79,Participants!$A$1:$F$798,3,FALSE)</f>
        <v>5</v>
      </c>
      <c r="K79" s="13" t="str">
        <f>+VLOOKUP(F79,Participants!$A$1:$G$798,7,FALSE)</f>
        <v>JV Boys</v>
      </c>
      <c r="L79" s="159">
        <f t="shared" si="2"/>
        <v>13</v>
      </c>
      <c r="M79" s="74"/>
      <c r="N79" s="164">
        <v>9</v>
      </c>
      <c r="O79" s="165">
        <v>0</v>
      </c>
    </row>
    <row r="80" spans="1:15" ht="14.25" customHeight="1" x14ac:dyDescent="0.25">
      <c r="A80" s="99"/>
      <c r="B80" s="100"/>
      <c r="C80" s="100"/>
      <c r="D80" s="101"/>
      <c r="E80" s="101"/>
      <c r="F80" s="101">
        <v>610</v>
      </c>
      <c r="G80" s="74" t="str">
        <f>+VLOOKUP(F80,Participants!$A$1:$F$798,2,FALSE)</f>
        <v>Jacob Feigel</v>
      </c>
      <c r="H80" s="74" t="str">
        <f>+VLOOKUP(F80,Participants!$A$1:$F$798,4,FALSE)</f>
        <v>BFS</v>
      </c>
      <c r="I80" s="74" t="str">
        <f>+VLOOKUP(F80,Participants!$A$1:$F$798,5,FALSE)</f>
        <v>Male</v>
      </c>
      <c r="J80" s="74">
        <f>+VLOOKUP(F80,Participants!$A$1:$F$798,3,FALSE)</f>
        <v>5</v>
      </c>
      <c r="K80" s="13" t="str">
        <f>+VLOOKUP(F80,Participants!$A$1:$G$798,7,FALSE)</f>
        <v>JV BOYS</v>
      </c>
      <c r="L80" s="159">
        <f t="shared" si="2"/>
        <v>14</v>
      </c>
      <c r="M80" s="74"/>
      <c r="N80" s="164">
        <v>8</v>
      </c>
      <c r="O80" s="165">
        <v>11</v>
      </c>
    </row>
    <row r="81" spans="1:15" ht="14.25" customHeight="1" x14ac:dyDescent="0.25">
      <c r="A81" s="99"/>
      <c r="B81" s="100"/>
      <c r="C81" s="100"/>
      <c r="D81" s="101"/>
      <c r="E81" s="101"/>
      <c r="F81" s="101">
        <v>1014</v>
      </c>
      <c r="G81" s="74" t="str">
        <f>+VLOOKUP(F81,Participants!$A$1:$F$798,2,FALSE)</f>
        <v>Jack Mahony</v>
      </c>
      <c r="H81" s="74" t="str">
        <f>+VLOOKUP(F81,Participants!$A$1:$F$798,4,FALSE)</f>
        <v>HCA</v>
      </c>
      <c r="I81" s="74" t="str">
        <f>+VLOOKUP(F81,Participants!$A$1:$F$798,5,FALSE)</f>
        <v>Male</v>
      </c>
      <c r="J81" s="74">
        <f>+VLOOKUP(F81,Participants!$A$1:$F$798,3,FALSE)</f>
        <v>5</v>
      </c>
      <c r="K81" s="13" t="str">
        <f>+VLOOKUP(F81,Participants!$A$1:$G$798,7,FALSE)</f>
        <v>JV Boys</v>
      </c>
      <c r="L81" s="159">
        <f t="shared" si="2"/>
        <v>15</v>
      </c>
      <c r="M81" s="74"/>
      <c r="N81" s="164">
        <v>8</v>
      </c>
      <c r="O81" s="165">
        <v>11</v>
      </c>
    </row>
    <row r="82" spans="1:15" ht="14.25" customHeight="1" x14ac:dyDescent="0.25">
      <c r="A82" s="99"/>
      <c r="B82" s="100"/>
      <c r="C82" s="100"/>
      <c r="D82" s="101"/>
      <c r="E82" s="101"/>
      <c r="F82" s="101">
        <v>1248</v>
      </c>
      <c r="G82" s="74" t="str">
        <f>+VLOOKUP(F82,Participants!$A$1:$F$798,2,FALSE)</f>
        <v>Jake Liller</v>
      </c>
      <c r="H82" s="74" t="str">
        <f>+VLOOKUP(F82,Participants!$A$1:$F$798,4,FALSE)</f>
        <v>SSPP</v>
      </c>
      <c r="I82" s="74" t="str">
        <f>+VLOOKUP(F82,Participants!$A$1:$F$798,5,FALSE)</f>
        <v>Male</v>
      </c>
      <c r="J82" s="74">
        <f>+VLOOKUP(F82,Participants!$A$1:$F$798,3,FALSE)</f>
        <v>6</v>
      </c>
      <c r="K82" s="13" t="str">
        <f>+VLOOKUP(F82,Participants!$A$1:$G$798,7,FALSE)</f>
        <v>JV Boys</v>
      </c>
      <c r="L82" s="159">
        <f t="shared" si="2"/>
        <v>16</v>
      </c>
      <c r="M82" s="74"/>
      <c r="N82" s="164">
        <v>8</v>
      </c>
      <c r="O82" s="165">
        <v>11</v>
      </c>
    </row>
    <row r="83" spans="1:15" ht="14.25" customHeight="1" x14ac:dyDescent="0.25">
      <c r="A83" s="99"/>
      <c r="B83" s="100"/>
      <c r="C83" s="100"/>
      <c r="D83" s="101"/>
      <c r="E83" s="101"/>
      <c r="F83" s="101">
        <v>1585</v>
      </c>
      <c r="G83" s="74" t="str">
        <f>+VLOOKUP(F83,Participants!$A$1:$F$798,2,FALSE)</f>
        <v>Raylan Senft</v>
      </c>
      <c r="H83" s="74" t="str">
        <f>+VLOOKUP(F83,Participants!$A$1:$F$798,4,FALSE)</f>
        <v>BCS</v>
      </c>
      <c r="I83" s="74" t="str">
        <f>+VLOOKUP(F83,Participants!$A$1:$F$798,5,FALSE)</f>
        <v>Male</v>
      </c>
      <c r="J83" s="74">
        <f>+VLOOKUP(F83,Participants!$A$1:$F$798,3,FALSE)</f>
        <v>5</v>
      </c>
      <c r="K83" s="13" t="str">
        <f>+VLOOKUP(F83,Participants!$A$1:$G$798,7,FALSE)</f>
        <v>JV Boys</v>
      </c>
      <c r="L83" s="159">
        <f t="shared" si="2"/>
        <v>17</v>
      </c>
      <c r="M83" s="74"/>
      <c r="N83" s="164">
        <v>8</v>
      </c>
      <c r="O83" s="165">
        <v>9</v>
      </c>
    </row>
    <row r="84" spans="1:15" ht="14.25" customHeight="1" x14ac:dyDescent="0.25">
      <c r="A84" s="99"/>
      <c r="B84" s="100"/>
      <c r="C84" s="100"/>
      <c r="D84" s="101"/>
      <c r="E84" s="101"/>
      <c r="F84" s="101">
        <v>716</v>
      </c>
      <c r="G84" s="74" t="str">
        <f>+VLOOKUP(F84,Participants!$A$1:$F$798,2,FALSE)</f>
        <v>Daniel Proch</v>
      </c>
      <c r="H84" s="74" t="str">
        <f>+VLOOKUP(F84,Participants!$A$1:$F$798,4,FALSE)</f>
        <v>GAA</v>
      </c>
      <c r="I84" s="74" t="str">
        <f>+VLOOKUP(F84,Participants!$A$1:$F$798,5,FALSE)</f>
        <v>Male</v>
      </c>
      <c r="J84" s="74">
        <f>+VLOOKUP(F84,Participants!$A$1:$F$798,3,FALSE)</f>
        <v>6</v>
      </c>
      <c r="K84" s="13" t="str">
        <f>+VLOOKUP(F84,Participants!$A$1:$G$798,7,FALSE)</f>
        <v>JV BOYS</v>
      </c>
      <c r="L84" s="159">
        <f t="shared" si="2"/>
        <v>18</v>
      </c>
      <c r="M84" s="74"/>
      <c r="N84" s="164">
        <v>8</v>
      </c>
      <c r="O84" s="165">
        <v>8</v>
      </c>
    </row>
    <row r="85" spans="1:15" ht="14.25" customHeight="1" x14ac:dyDescent="0.25">
      <c r="A85" s="99"/>
      <c r="B85" s="100"/>
      <c r="C85" s="100"/>
      <c r="D85" s="101"/>
      <c r="E85" s="101"/>
      <c r="F85" s="101">
        <v>1241</v>
      </c>
      <c r="G85" s="74" t="str">
        <f>+VLOOKUP(F85,Participants!$A$1:$F$798,2,FALSE)</f>
        <v>Giovanni Bianco</v>
      </c>
      <c r="H85" s="74" t="str">
        <f>+VLOOKUP(F85,Participants!$A$1:$F$798,4,FALSE)</f>
        <v>SSPP</v>
      </c>
      <c r="I85" s="74" t="str">
        <f>+VLOOKUP(F85,Participants!$A$1:$F$798,5,FALSE)</f>
        <v>Male</v>
      </c>
      <c r="J85" s="74">
        <f>+VLOOKUP(F85,Participants!$A$1:$F$798,3,FALSE)</f>
        <v>5</v>
      </c>
      <c r="K85" s="13" t="str">
        <f>+VLOOKUP(F85,Participants!$A$1:$G$798,7,FALSE)</f>
        <v>JV Boys</v>
      </c>
      <c r="L85" s="159">
        <f t="shared" si="2"/>
        <v>19</v>
      </c>
      <c r="M85" s="74"/>
      <c r="N85" s="164">
        <v>8</v>
      </c>
      <c r="O85" s="165">
        <v>8</v>
      </c>
    </row>
    <row r="86" spans="1:15" ht="14.25" customHeight="1" x14ac:dyDescent="0.25">
      <c r="A86" s="99"/>
      <c r="B86" s="100"/>
      <c r="C86" s="100"/>
      <c r="D86" s="101"/>
      <c r="E86" s="101"/>
      <c r="F86" s="101">
        <v>707</v>
      </c>
      <c r="G86" s="74" t="str">
        <f>+VLOOKUP(F86,Participants!$A$1:$F$798,2,FALSE)</f>
        <v>Christian Kim</v>
      </c>
      <c r="H86" s="74" t="str">
        <f>+VLOOKUP(F86,Participants!$A$1:$F$798,4,FALSE)</f>
        <v>GAA</v>
      </c>
      <c r="I86" s="74" t="str">
        <f>+VLOOKUP(F86,Participants!$A$1:$F$798,5,FALSE)</f>
        <v>Male</v>
      </c>
      <c r="J86" s="74">
        <f>+VLOOKUP(F86,Participants!$A$1:$F$798,3,FALSE)</f>
        <v>5</v>
      </c>
      <c r="K86" s="13" t="str">
        <f>+VLOOKUP(F86,Participants!$A$1:$G$798,7,FALSE)</f>
        <v>JV BOYS</v>
      </c>
      <c r="L86" s="159">
        <f t="shared" si="2"/>
        <v>20</v>
      </c>
      <c r="M86" s="74"/>
      <c r="N86" s="164">
        <v>8</v>
      </c>
      <c r="O86" s="165">
        <v>7</v>
      </c>
    </row>
    <row r="87" spans="1:15" ht="14.25" customHeight="1" x14ac:dyDescent="0.25">
      <c r="A87" s="99"/>
      <c r="B87" s="100"/>
      <c r="C87" s="100"/>
      <c r="D87" s="101"/>
      <c r="E87" s="101"/>
      <c r="F87" s="101">
        <v>977</v>
      </c>
      <c r="G87" s="74" t="str">
        <f>+VLOOKUP(F87,Participants!$A$1:$F$798,2,FALSE)</f>
        <v>Asa Grubbs</v>
      </c>
      <c r="H87" s="74" t="str">
        <f>+VLOOKUP(F87,Participants!$A$1:$F$798,4,FALSE)</f>
        <v>SJS</v>
      </c>
      <c r="I87" s="74" t="str">
        <f>+VLOOKUP(F87,Participants!$A$1:$F$798,5,FALSE)</f>
        <v>Male</v>
      </c>
      <c r="J87" s="74">
        <f>+VLOOKUP(F87,Participants!$A$1:$F$798,3,FALSE)</f>
        <v>5</v>
      </c>
      <c r="K87" s="13" t="str">
        <f>+VLOOKUP(F87,Participants!$A$1:$G$798,7,FALSE)</f>
        <v>JV Boys</v>
      </c>
      <c r="L87" s="159">
        <f t="shared" si="2"/>
        <v>21</v>
      </c>
      <c r="M87" s="74"/>
      <c r="N87" s="164">
        <v>8</v>
      </c>
      <c r="O87" s="165">
        <v>6</v>
      </c>
    </row>
    <row r="88" spans="1:15" ht="14.25" customHeight="1" x14ac:dyDescent="0.25">
      <c r="A88" s="99"/>
      <c r="B88" s="100"/>
      <c r="C88" s="100"/>
      <c r="D88" s="101"/>
      <c r="E88" s="101"/>
      <c r="F88" s="101">
        <v>1098</v>
      </c>
      <c r="G88" s="74" t="str">
        <f>+VLOOKUP(F88,Participants!$A$1:$F$798,2,FALSE)</f>
        <v>Thad Pawlowicz</v>
      </c>
      <c r="H88" s="74" t="str">
        <f>+VLOOKUP(F88,Participants!$A$1:$F$798,4,FALSE)</f>
        <v>KIL</v>
      </c>
      <c r="I88" s="74" t="str">
        <f>+VLOOKUP(F88,Participants!$A$1:$F$798,5,FALSE)</f>
        <v>Male</v>
      </c>
      <c r="J88" s="74">
        <f>+VLOOKUP(F88,Participants!$A$1:$F$798,3,FALSE)</f>
        <v>5</v>
      </c>
      <c r="K88" s="13" t="str">
        <f>+VLOOKUP(F88,Participants!$A$1:$G$798,7,FALSE)</f>
        <v>JV Boys</v>
      </c>
      <c r="L88" s="159">
        <f t="shared" si="2"/>
        <v>22</v>
      </c>
      <c r="M88" s="74"/>
      <c r="N88" s="164">
        <v>8</v>
      </c>
      <c r="O88" s="165">
        <v>6</v>
      </c>
    </row>
    <row r="89" spans="1:15" ht="14.25" customHeight="1" x14ac:dyDescent="0.25">
      <c r="A89" s="99"/>
      <c r="B89" s="100"/>
      <c r="C89" s="100"/>
      <c r="D89" s="101"/>
      <c r="E89" s="101"/>
      <c r="F89" s="101">
        <v>625</v>
      </c>
      <c r="G89" s="74" t="str">
        <f>+VLOOKUP(F89,Participants!$A$1:$F$798,2,FALSE)</f>
        <v>Isaac Vangura</v>
      </c>
      <c r="H89" s="74" t="str">
        <f>+VLOOKUP(F89,Participants!$A$1:$F$798,4,FALSE)</f>
        <v>BFS</v>
      </c>
      <c r="I89" s="74" t="str">
        <f>+VLOOKUP(F89,Participants!$A$1:$F$798,5,FALSE)</f>
        <v>Male</v>
      </c>
      <c r="J89" s="74">
        <f>+VLOOKUP(F89,Participants!$A$1:$F$798,3,FALSE)</f>
        <v>6</v>
      </c>
      <c r="K89" s="13" t="str">
        <f>+VLOOKUP(F89,Participants!$A$1:$G$798,7,FALSE)</f>
        <v>JV BOYS</v>
      </c>
      <c r="L89" s="159">
        <f t="shared" si="2"/>
        <v>23</v>
      </c>
      <c r="M89" s="74"/>
      <c r="N89" s="164">
        <v>8</v>
      </c>
      <c r="O89" s="165">
        <v>5</v>
      </c>
    </row>
    <row r="90" spans="1:15" ht="14.25" customHeight="1" x14ac:dyDescent="0.25">
      <c r="A90" s="99"/>
      <c r="B90" s="100"/>
      <c r="C90" s="100"/>
      <c r="D90" s="101"/>
      <c r="E90" s="101"/>
      <c r="F90" s="101">
        <v>710</v>
      </c>
      <c r="G90" s="74" t="str">
        <f>+VLOOKUP(F90,Participants!$A$1:$F$798,2,FALSE)</f>
        <v>Carson Dick</v>
      </c>
      <c r="H90" s="74" t="str">
        <f>+VLOOKUP(F90,Participants!$A$1:$F$798,4,FALSE)</f>
        <v>GAA</v>
      </c>
      <c r="I90" s="74" t="str">
        <f>+VLOOKUP(F90,Participants!$A$1:$F$798,5,FALSE)</f>
        <v>Male</v>
      </c>
      <c r="J90" s="74">
        <f>+VLOOKUP(F90,Participants!$A$1:$F$798,3,FALSE)</f>
        <v>5</v>
      </c>
      <c r="K90" s="13" t="str">
        <f>+VLOOKUP(F90,Participants!$A$1:$G$798,7,FALSE)</f>
        <v>JV BOYS</v>
      </c>
      <c r="L90" s="159">
        <f t="shared" si="2"/>
        <v>24</v>
      </c>
      <c r="M90" s="74"/>
      <c r="N90" s="164">
        <v>8</v>
      </c>
      <c r="O90" s="165">
        <v>5</v>
      </c>
    </row>
    <row r="91" spans="1:15" ht="14.25" customHeight="1" x14ac:dyDescent="0.25">
      <c r="A91" s="99"/>
      <c r="B91" s="100"/>
      <c r="C91" s="100"/>
      <c r="D91" s="101"/>
      <c r="E91" s="101"/>
      <c r="F91" s="101">
        <v>617</v>
      </c>
      <c r="G91" s="74" t="str">
        <f>+VLOOKUP(F91,Participants!$A$1:$F$798,2,FALSE)</f>
        <v>Liam Straub</v>
      </c>
      <c r="H91" s="74" t="str">
        <f>+VLOOKUP(F91,Participants!$A$1:$F$798,4,FALSE)</f>
        <v>BFS</v>
      </c>
      <c r="I91" s="74" t="str">
        <f>+VLOOKUP(F91,Participants!$A$1:$F$798,5,FALSE)</f>
        <v>Male</v>
      </c>
      <c r="J91" s="74">
        <f>+VLOOKUP(F91,Participants!$A$1:$F$798,3,FALSE)</f>
        <v>5</v>
      </c>
      <c r="K91" s="13" t="str">
        <f>+VLOOKUP(F91,Participants!$A$1:$G$798,7,FALSE)</f>
        <v>JV BOYS</v>
      </c>
      <c r="L91" s="159">
        <f t="shared" si="2"/>
        <v>25</v>
      </c>
      <c r="M91" s="74"/>
      <c r="N91" s="164">
        <v>8</v>
      </c>
      <c r="O91" s="165">
        <v>5</v>
      </c>
    </row>
    <row r="92" spans="1:15" ht="14.25" customHeight="1" x14ac:dyDescent="0.25">
      <c r="A92" s="99"/>
      <c r="B92" s="100"/>
      <c r="C92" s="100"/>
      <c r="D92" s="101"/>
      <c r="E92" s="101"/>
      <c r="F92" s="101">
        <v>217</v>
      </c>
      <c r="G92" s="74" t="str">
        <f>+VLOOKUP(F92,Participants!$A$1:$F$798,2,FALSE)</f>
        <v>Isaac Townsend</v>
      </c>
      <c r="H92" s="74" t="str">
        <f>+VLOOKUP(F92,Participants!$A$1:$F$798,4,FALSE)</f>
        <v>MQA</v>
      </c>
      <c r="I92" s="74" t="str">
        <f>+VLOOKUP(F92,Participants!$A$1:$F$798,5,FALSE)</f>
        <v>Male</v>
      </c>
      <c r="J92" s="74">
        <f>+VLOOKUP(F92,Participants!$A$1:$F$798,3,FALSE)</f>
        <v>5</v>
      </c>
      <c r="K92" s="13" t="str">
        <f>+VLOOKUP(F92,Participants!$A$1:$G$798,7,FALSE)</f>
        <v>JV Boys</v>
      </c>
      <c r="L92" s="159">
        <f t="shared" si="2"/>
        <v>26</v>
      </c>
      <c r="M92" s="74"/>
      <c r="N92" s="164">
        <v>8</v>
      </c>
      <c r="O92" s="165">
        <v>2</v>
      </c>
    </row>
    <row r="93" spans="1:15" ht="14.25" customHeight="1" x14ac:dyDescent="0.25">
      <c r="A93" s="99"/>
      <c r="B93" s="100"/>
      <c r="C93" s="100"/>
      <c r="D93" s="101"/>
      <c r="E93" s="101"/>
      <c r="F93" s="101">
        <v>1103</v>
      </c>
      <c r="G93" s="74" t="str">
        <f>+VLOOKUP(F93,Participants!$A$1:$F$798,2,FALSE)</f>
        <v>Lucas Stewart</v>
      </c>
      <c r="H93" s="74" t="str">
        <f>+VLOOKUP(F93,Participants!$A$1:$F$798,4,FALSE)</f>
        <v>KIL</v>
      </c>
      <c r="I93" s="74" t="str">
        <f>+VLOOKUP(F93,Participants!$A$1:$F$798,5,FALSE)</f>
        <v>Male</v>
      </c>
      <c r="J93" s="74">
        <f>+VLOOKUP(F93,Participants!$A$1:$F$798,3,FALSE)</f>
        <v>5</v>
      </c>
      <c r="K93" s="13" t="str">
        <f>+VLOOKUP(F93,Participants!$A$1:$G$798,7,FALSE)</f>
        <v>JV Boys</v>
      </c>
      <c r="L93" s="159">
        <f t="shared" si="2"/>
        <v>27</v>
      </c>
      <c r="M93" s="74"/>
      <c r="N93" s="164">
        <v>8</v>
      </c>
      <c r="O93" s="165">
        <v>0</v>
      </c>
    </row>
    <row r="94" spans="1:15" ht="14.25" customHeight="1" x14ac:dyDescent="0.25">
      <c r="A94" s="99"/>
      <c r="B94" s="100"/>
      <c r="C94" s="100"/>
      <c r="D94" s="101"/>
      <c r="E94" s="101"/>
      <c r="F94" s="101">
        <v>1016</v>
      </c>
      <c r="G94" s="74" t="str">
        <f>+VLOOKUP(F94,Participants!$A$1:$F$798,2,FALSE)</f>
        <v>Dillon Carter</v>
      </c>
      <c r="H94" s="74" t="str">
        <f>+VLOOKUP(F94,Participants!$A$1:$F$798,4,FALSE)</f>
        <v>HCA</v>
      </c>
      <c r="I94" s="74" t="str">
        <f>+VLOOKUP(F94,Participants!$A$1:$F$798,5,FALSE)</f>
        <v>Male</v>
      </c>
      <c r="J94" s="74">
        <f>+VLOOKUP(F94,Participants!$A$1:$F$798,3,FALSE)</f>
        <v>6</v>
      </c>
      <c r="K94" s="13" t="str">
        <f>+VLOOKUP(F94,Participants!$A$1:$G$798,7,FALSE)</f>
        <v>JV Boys</v>
      </c>
      <c r="L94" s="159">
        <f t="shared" si="2"/>
        <v>28</v>
      </c>
      <c r="M94" s="74"/>
      <c r="N94" s="164">
        <v>8</v>
      </c>
      <c r="O94" s="165">
        <v>0</v>
      </c>
    </row>
    <row r="95" spans="1:15" ht="14.25" customHeight="1" x14ac:dyDescent="0.25">
      <c r="A95" s="99"/>
      <c r="B95" s="100"/>
      <c r="C95" s="100"/>
      <c r="D95" s="101"/>
      <c r="E95" s="101"/>
      <c r="F95" s="101">
        <v>612</v>
      </c>
      <c r="G95" s="74" t="str">
        <f>+VLOOKUP(F95,Participants!$A$1:$F$798,2,FALSE)</f>
        <v>Jackson Hawes</v>
      </c>
      <c r="H95" s="74" t="str">
        <f>+VLOOKUP(F95,Participants!$A$1:$F$798,4,FALSE)</f>
        <v>BFS</v>
      </c>
      <c r="I95" s="74" t="str">
        <f>+VLOOKUP(F95,Participants!$A$1:$F$798,5,FALSE)</f>
        <v>Male</v>
      </c>
      <c r="J95" s="74">
        <f>+VLOOKUP(F95,Participants!$A$1:$F$798,3,FALSE)</f>
        <v>5</v>
      </c>
      <c r="K95" s="13" t="str">
        <f>+VLOOKUP(F95,Participants!$A$1:$G$798,7,FALSE)</f>
        <v>JV BOYS</v>
      </c>
      <c r="L95" s="159">
        <f t="shared" si="2"/>
        <v>29</v>
      </c>
      <c r="M95" s="74"/>
      <c r="N95" s="164">
        <v>7</v>
      </c>
      <c r="O95" s="165">
        <v>10</v>
      </c>
    </row>
    <row r="96" spans="1:15" ht="14.25" customHeight="1" x14ac:dyDescent="0.25">
      <c r="A96" s="99"/>
      <c r="B96" s="100"/>
      <c r="C96" s="100"/>
      <c r="D96" s="101"/>
      <c r="E96" s="101"/>
      <c r="F96" s="101">
        <v>614</v>
      </c>
      <c r="G96" s="74" t="str">
        <f>+VLOOKUP(F96,Participants!$A$1:$F$798,2,FALSE)</f>
        <v>Leo Nasiadka</v>
      </c>
      <c r="H96" s="74" t="str">
        <f>+VLOOKUP(F96,Participants!$A$1:$F$798,4,FALSE)</f>
        <v>BFS</v>
      </c>
      <c r="I96" s="74" t="str">
        <f>+VLOOKUP(F96,Participants!$A$1:$F$798,5,FALSE)</f>
        <v>Male</v>
      </c>
      <c r="J96" s="74">
        <f>+VLOOKUP(F96,Participants!$A$1:$F$798,3,FALSE)</f>
        <v>5</v>
      </c>
      <c r="K96" s="13" t="str">
        <f>+VLOOKUP(F96,Participants!$A$1:$G$798,7,FALSE)</f>
        <v>JV BOYS</v>
      </c>
      <c r="L96" s="159">
        <f t="shared" si="2"/>
        <v>30</v>
      </c>
      <c r="M96" s="74"/>
      <c r="N96" s="164">
        <v>7</v>
      </c>
      <c r="O96" s="165">
        <v>6</v>
      </c>
    </row>
    <row r="97" spans="1:15" ht="14.25" customHeight="1" x14ac:dyDescent="0.25">
      <c r="A97" s="99"/>
      <c r="B97" s="100"/>
      <c r="C97" s="100"/>
      <c r="D97" s="101"/>
      <c r="E97" s="101"/>
      <c r="F97" s="101">
        <v>1355</v>
      </c>
      <c r="G97" s="74" t="str">
        <f>+VLOOKUP(F97,Participants!$A$1:$F$798,2,FALSE)</f>
        <v>Thomas Lee</v>
      </c>
      <c r="H97" s="74" t="str">
        <f>+VLOOKUP(F97,Participants!$A$1:$F$798,4,FALSE)</f>
        <v>AAC</v>
      </c>
      <c r="I97" s="74" t="str">
        <f>+VLOOKUP(F97,Participants!$A$1:$F$798,5,FALSE)</f>
        <v>Male</v>
      </c>
      <c r="J97" s="74">
        <f>+VLOOKUP(F97,Participants!$A$1:$F$798,3,FALSE)</f>
        <v>5</v>
      </c>
      <c r="K97" s="13" t="str">
        <f>+VLOOKUP(F97,Participants!$A$1:$G$798,7,FALSE)</f>
        <v>JV Boys</v>
      </c>
      <c r="L97" s="159">
        <f t="shared" si="2"/>
        <v>31</v>
      </c>
      <c r="M97" s="74"/>
      <c r="N97" s="164">
        <v>7</v>
      </c>
      <c r="O97" s="165">
        <v>4</v>
      </c>
    </row>
    <row r="98" spans="1:15" ht="14.25" customHeight="1" x14ac:dyDescent="0.25">
      <c r="A98" s="99"/>
      <c r="B98" s="100"/>
      <c r="C98" s="100"/>
      <c r="D98" s="101"/>
      <c r="E98" s="101"/>
      <c r="F98" s="101">
        <v>717</v>
      </c>
      <c r="G98" s="74" t="str">
        <f>+VLOOKUP(F98,Participants!$A$1:$F$798,2,FALSE)</f>
        <v>Gavin Lenigan</v>
      </c>
      <c r="H98" s="74" t="str">
        <f>+VLOOKUP(F98,Participants!$A$1:$F$798,4,FALSE)</f>
        <v>GAA</v>
      </c>
      <c r="I98" s="74" t="str">
        <f>+VLOOKUP(F98,Participants!$A$1:$F$798,5,FALSE)</f>
        <v>Male</v>
      </c>
      <c r="J98" s="74">
        <f>+VLOOKUP(F98,Participants!$A$1:$F$798,3,FALSE)</f>
        <v>6</v>
      </c>
      <c r="K98" s="13" t="str">
        <f>+VLOOKUP(F98,Participants!$A$1:$G$798,7,FALSE)</f>
        <v>JV BOYS</v>
      </c>
      <c r="L98" s="159">
        <f t="shared" si="2"/>
        <v>32</v>
      </c>
      <c r="M98" s="74"/>
      <c r="N98" s="164">
        <v>7</v>
      </c>
      <c r="O98" s="165">
        <v>1</v>
      </c>
    </row>
    <row r="99" spans="1:15" ht="14.25" customHeight="1" x14ac:dyDescent="0.25">
      <c r="A99" s="99"/>
      <c r="B99" s="100"/>
      <c r="C99" s="100"/>
      <c r="D99" s="101"/>
      <c r="E99" s="101"/>
      <c r="F99" s="101">
        <v>1262</v>
      </c>
      <c r="G99" s="74" t="str">
        <f>+VLOOKUP(F99,Participants!$A$1:$F$798,2,FALSE)</f>
        <v>Benny Votilla</v>
      </c>
      <c r="H99" s="74" t="str">
        <f>+VLOOKUP(F99,Participants!$A$1:$F$798,4,FALSE)</f>
        <v>SSPP</v>
      </c>
      <c r="I99" s="74" t="str">
        <f>+VLOOKUP(F99,Participants!$A$1:$F$798,5,FALSE)</f>
        <v>Male</v>
      </c>
      <c r="J99" s="74">
        <f>+VLOOKUP(F99,Participants!$A$1:$F$798,3,FALSE)</f>
        <v>5</v>
      </c>
      <c r="K99" s="13" t="str">
        <f>+VLOOKUP(F99,Participants!$A$1:$G$798,7,FALSE)</f>
        <v>JV Boys</v>
      </c>
      <c r="L99" s="159">
        <f t="shared" si="2"/>
        <v>33</v>
      </c>
      <c r="M99" s="74"/>
      <c r="N99" s="164">
        <v>7</v>
      </c>
      <c r="O99" s="165">
        <v>1</v>
      </c>
    </row>
    <row r="100" spans="1:15" ht="14.25" customHeight="1" x14ac:dyDescent="0.25">
      <c r="A100" s="99"/>
      <c r="B100" s="100"/>
      <c r="C100" s="100"/>
      <c r="D100" s="101"/>
      <c r="E100" s="101"/>
      <c r="F100" s="101">
        <v>615</v>
      </c>
      <c r="G100" s="74" t="str">
        <f>+VLOOKUP(F100,Participants!$A$1:$F$798,2,FALSE)</f>
        <v>Liam Patterson</v>
      </c>
      <c r="H100" s="74" t="str">
        <f>+VLOOKUP(F100,Participants!$A$1:$F$798,4,FALSE)</f>
        <v>BFS</v>
      </c>
      <c r="I100" s="74" t="str">
        <f>+VLOOKUP(F100,Participants!$A$1:$F$798,5,FALSE)</f>
        <v>Male</v>
      </c>
      <c r="J100" s="74">
        <f>+VLOOKUP(F100,Participants!$A$1:$F$798,3,FALSE)</f>
        <v>5</v>
      </c>
      <c r="K100" s="13" t="str">
        <f>+VLOOKUP(F100,Participants!$A$1:$G$798,7,FALSE)</f>
        <v>JV BOYS</v>
      </c>
      <c r="L100" s="159">
        <f t="shared" si="2"/>
        <v>34</v>
      </c>
      <c r="M100" s="74"/>
      <c r="N100" s="164">
        <v>6</v>
      </c>
      <c r="O100" s="165">
        <v>8</v>
      </c>
    </row>
    <row r="101" spans="1:15" ht="14.25" customHeight="1" x14ac:dyDescent="0.25">
      <c r="A101" s="99"/>
      <c r="B101" s="100"/>
      <c r="C101" s="100"/>
      <c r="D101" s="101"/>
      <c r="E101" s="101"/>
      <c r="F101" s="101">
        <v>167</v>
      </c>
      <c r="G101" s="74" t="str">
        <f>+VLOOKUP(F101,Participants!$A$1:$F$798,2,FALSE)</f>
        <v>Raymond Kelly</v>
      </c>
      <c r="H101" s="74" t="str">
        <f>+VLOOKUP(F101,Participants!$A$1:$F$798,4,FALSE)</f>
        <v>NCA</v>
      </c>
      <c r="I101" s="74" t="str">
        <f>+VLOOKUP(F101,Participants!$A$1:$F$798,5,FALSE)</f>
        <v>Male</v>
      </c>
      <c r="J101" s="74">
        <f>+VLOOKUP(F101,Participants!$A$1:$F$798,3,FALSE)</f>
        <v>6</v>
      </c>
      <c r="K101" s="13" t="str">
        <f>+VLOOKUP(F101,Participants!$A$1:$G$798,7,FALSE)</f>
        <v>JV Boys</v>
      </c>
      <c r="L101" s="159">
        <f t="shared" si="2"/>
        <v>35</v>
      </c>
      <c r="M101" s="74"/>
      <c r="N101" s="164">
        <v>6</v>
      </c>
      <c r="O101" s="165">
        <v>6</v>
      </c>
    </row>
    <row r="102" spans="1:15" ht="14.25" customHeight="1" x14ac:dyDescent="0.25">
      <c r="A102" s="99"/>
      <c r="B102" s="100"/>
      <c r="C102" s="100"/>
      <c r="D102" s="101"/>
      <c r="E102" s="101"/>
      <c r="F102" s="101">
        <v>975</v>
      </c>
      <c r="G102" s="74" t="str">
        <f>+VLOOKUP(F102,Participants!$A$1:$F$798,2,FALSE)</f>
        <v>Thomas Feczko</v>
      </c>
      <c r="H102" s="74" t="str">
        <f>+VLOOKUP(F102,Participants!$A$1:$F$798,4,FALSE)</f>
        <v>SJS</v>
      </c>
      <c r="I102" s="74" t="str">
        <f>+VLOOKUP(F102,Participants!$A$1:$F$798,5,FALSE)</f>
        <v>Male</v>
      </c>
      <c r="J102" s="74">
        <f>+VLOOKUP(F102,Participants!$A$1:$F$798,3,FALSE)</f>
        <v>5</v>
      </c>
      <c r="K102" s="13" t="str">
        <f>+VLOOKUP(F102,Participants!$A$1:$G$798,7,FALSE)</f>
        <v>JV Boys</v>
      </c>
      <c r="L102" s="159">
        <f t="shared" si="2"/>
        <v>36</v>
      </c>
      <c r="M102" s="74"/>
      <c r="N102" s="164">
        <v>6</v>
      </c>
      <c r="O102" s="165">
        <v>5</v>
      </c>
    </row>
    <row r="103" spans="1:15" ht="14.25" customHeight="1" x14ac:dyDescent="0.25">
      <c r="A103" s="99"/>
      <c r="B103" s="100"/>
      <c r="C103" s="100"/>
      <c r="D103" s="101"/>
      <c r="E103" s="101"/>
      <c r="F103" s="101">
        <v>623</v>
      </c>
      <c r="G103" s="74" t="str">
        <f>+VLOOKUP(F103,Participants!$A$1:$F$798,2,FALSE)</f>
        <v>Parker Skrastins</v>
      </c>
      <c r="H103" s="74" t="str">
        <f>+VLOOKUP(F103,Participants!$A$1:$F$798,4,FALSE)</f>
        <v>BFS</v>
      </c>
      <c r="I103" s="74" t="str">
        <f>+VLOOKUP(F103,Participants!$A$1:$F$798,5,FALSE)</f>
        <v>Male</v>
      </c>
      <c r="J103" s="74">
        <f>+VLOOKUP(F103,Participants!$A$1:$F$798,3,FALSE)</f>
        <v>6</v>
      </c>
      <c r="K103" s="13" t="str">
        <f>+VLOOKUP(F103,Participants!$A$1:$G$798,7,FALSE)</f>
        <v>JV BOYS</v>
      </c>
      <c r="L103" s="159">
        <f t="shared" si="2"/>
        <v>37</v>
      </c>
      <c r="M103" s="74"/>
      <c r="N103" s="164">
        <v>5</v>
      </c>
      <c r="O103" s="165">
        <v>5</v>
      </c>
    </row>
    <row r="104" spans="1:15" ht="14.25" customHeight="1" x14ac:dyDescent="0.25">
      <c r="A104" s="99"/>
      <c r="B104" s="100"/>
      <c r="C104" s="100"/>
      <c r="D104" s="101"/>
      <c r="E104" s="101"/>
      <c r="F104" s="101">
        <v>1380</v>
      </c>
      <c r="G104" s="74" t="str">
        <f>+VLOOKUP(F104,Participants!$A$1:$F$798,2,FALSE)</f>
        <v>Mark Swift</v>
      </c>
      <c r="H104" s="74" t="str">
        <f>+VLOOKUP(F104,Participants!$A$1:$F$798,4,FALSE)</f>
        <v>AAC</v>
      </c>
      <c r="I104" s="74" t="str">
        <f>+VLOOKUP(F104,Participants!$A$1:$F$798,5,FALSE)</f>
        <v>Male</v>
      </c>
      <c r="J104" s="74">
        <f>+VLOOKUP(F104,Participants!$A$1:$F$798,3,FALSE)</f>
        <v>6</v>
      </c>
      <c r="K104" s="13" t="str">
        <f>+VLOOKUP(F104,Participants!$A$1:$G$798,7,FALSE)</f>
        <v>JV Boys</v>
      </c>
      <c r="L104" s="159"/>
      <c r="M104" s="74"/>
      <c r="N104" s="164"/>
      <c r="O104" s="165"/>
    </row>
    <row r="105" spans="1:15" ht="14.25" customHeight="1" x14ac:dyDescent="0.25">
      <c r="A105" s="99"/>
      <c r="B105" s="100"/>
      <c r="C105" s="100"/>
      <c r="D105" s="101"/>
      <c r="E105" s="101"/>
      <c r="F105" s="101"/>
      <c r="G105" s="74"/>
      <c r="H105" s="74"/>
      <c r="I105" s="74"/>
      <c r="J105" s="74"/>
      <c r="K105" s="13"/>
      <c r="L105" s="159"/>
      <c r="M105" s="74"/>
      <c r="N105" s="164"/>
      <c r="O105" s="165"/>
    </row>
    <row r="106" spans="1:15" ht="14.25" customHeight="1" x14ac:dyDescent="0.25">
      <c r="A106" s="99"/>
      <c r="B106" s="100"/>
      <c r="C106" s="100"/>
      <c r="D106" s="101"/>
      <c r="E106" s="101"/>
      <c r="F106" s="101">
        <v>218</v>
      </c>
      <c r="G106" s="74" t="str">
        <f>+VLOOKUP(F106,Participants!$A$1:$F$798,2,FALSE)</f>
        <v>Mara Brell</v>
      </c>
      <c r="H106" s="74" t="str">
        <f>+VLOOKUP(F106,Participants!$A$1:$F$798,4,FALSE)</f>
        <v>MQA</v>
      </c>
      <c r="I106" s="74" t="str">
        <f>+VLOOKUP(F106,Participants!$A$1:$F$798,5,FALSE)</f>
        <v>Female</v>
      </c>
      <c r="J106" s="74">
        <f>+VLOOKUP(F106,Participants!$A$1:$F$798,3,FALSE)</f>
        <v>5</v>
      </c>
      <c r="K106" s="13" t="str">
        <f>+VLOOKUP(F106,Participants!$A$1:$G$798,7,FALSE)</f>
        <v>JV Girls</v>
      </c>
      <c r="L106" s="159">
        <v>1</v>
      </c>
      <c r="M106" s="74">
        <v>10</v>
      </c>
      <c r="N106" s="164">
        <v>14</v>
      </c>
      <c r="O106" s="165">
        <v>1</v>
      </c>
    </row>
    <row r="107" spans="1:15" ht="14.25" customHeight="1" x14ac:dyDescent="0.25">
      <c r="A107" s="99"/>
      <c r="B107" s="100"/>
      <c r="C107" s="100"/>
      <c r="D107" s="101"/>
      <c r="E107" s="101"/>
      <c r="F107" s="101">
        <v>811</v>
      </c>
      <c r="G107" s="74" t="str">
        <f>+VLOOKUP(F107,Participants!$A$1:$F$798,2,FALSE)</f>
        <v>Ashlyn Murray</v>
      </c>
      <c r="H107" s="74" t="str">
        <f>+VLOOKUP(F107,Participants!$A$1:$F$798,4,FALSE)</f>
        <v>BTA</v>
      </c>
      <c r="I107" s="74" t="str">
        <f>+VLOOKUP(F107,Participants!$A$1:$F$798,5,FALSE)</f>
        <v>Female</v>
      </c>
      <c r="J107" s="74">
        <f>+VLOOKUP(F107,Participants!$A$1:$F$798,3,FALSE)</f>
        <v>6</v>
      </c>
      <c r="K107" s="13" t="str">
        <f>+VLOOKUP(F107,Participants!$A$1:$G$798,7,FALSE)</f>
        <v>JV Girls</v>
      </c>
      <c r="L107" s="159">
        <f>L106+1</f>
        <v>2</v>
      </c>
      <c r="M107" s="74">
        <v>8</v>
      </c>
      <c r="N107" s="164">
        <v>12</v>
      </c>
      <c r="O107" s="165">
        <v>6</v>
      </c>
    </row>
    <row r="108" spans="1:15" ht="14.25" customHeight="1" x14ac:dyDescent="0.25">
      <c r="A108" s="99"/>
      <c r="B108" s="100"/>
      <c r="C108" s="100"/>
      <c r="D108" s="101"/>
      <c r="E108" s="101"/>
      <c r="F108" s="101">
        <v>606</v>
      </c>
      <c r="G108" s="74" t="str">
        <f>+VLOOKUP(F108,Participants!$A$1:$F$798,2,FALSE)</f>
        <v>Kaitlyn Lindenfelser</v>
      </c>
      <c r="H108" s="74" t="str">
        <f>+VLOOKUP(F108,Participants!$A$1:$F$798,4,FALSE)</f>
        <v>BFS</v>
      </c>
      <c r="I108" s="74" t="str">
        <f>+VLOOKUP(F108,Participants!$A$1:$F$798,5,FALSE)</f>
        <v>Female</v>
      </c>
      <c r="J108" s="74">
        <f>+VLOOKUP(F108,Participants!$A$1:$F$798,3,FALSE)</f>
        <v>6</v>
      </c>
      <c r="K108" s="13" t="str">
        <f>+VLOOKUP(F108,Participants!$A$1:$G$798,7,FALSE)</f>
        <v>JV GIRLS</v>
      </c>
      <c r="L108" s="159">
        <f t="shared" ref="L108:L150" si="3">L107+1</f>
        <v>3</v>
      </c>
      <c r="M108" s="74">
        <v>6</v>
      </c>
      <c r="N108" s="164">
        <v>12</v>
      </c>
      <c r="O108" s="165">
        <v>0</v>
      </c>
    </row>
    <row r="109" spans="1:15" ht="14.25" customHeight="1" x14ac:dyDescent="0.25">
      <c r="A109" s="99"/>
      <c r="B109" s="100"/>
      <c r="C109" s="100"/>
      <c r="D109" s="101"/>
      <c r="E109" s="101"/>
      <c r="F109" s="101">
        <v>609</v>
      </c>
      <c r="G109" s="74" t="str">
        <f>+VLOOKUP(F109,Participants!$A$1:$F$798,2,FALSE)</f>
        <v>Ella Schweikert</v>
      </c>
      <c r="H109" s="74" t="str">
        <f>+VLOOKUP(F109,Participants!$A$1:$F$798,4,FALSE)</f>
        <v>BFS</v>
      </c>
      <c r="I109" s="74" t="str">
        <f>+VLOOKUP(F109,Participants!$A$1:$F$798,5,FALSE)</f>
        <v>Female</v>
      </c>
      <c r="J109" s="74">
        <f>+VLOOKUP(F109,Participants!$A$1:$F$798,3,FALSE)</f>
        <v>6</v>
      </c>
      <c r="K109" s="13" t="str">
        <f>+VLOOKUP(F109,Participants!$A$1:$G$798,7,FALSE)</f>
        <v>JV GIRLS</v>
      </c>
      <c r="L109" s="159">
        <f t="shared" si="3"/>
        <v>4</v>
      </c>
      <c r="M109" s="74">
        <v>5</v>
      </c>
      <c r="N109" s="164">
        <v>11</v>
      </c>
      <c r="O109" s="165">
        <v>6</v>
      </c>
    </row>
    <row r="110" spans="1:15" ht="14.25" customHeight="1" x14ac:dyDescent="0.25">
      <c r="A110" s="99"/>
      <c r="B110" s="100"/>
      <c r="C110" s="100"/>
      <c r="D110" s="101"/>
      <c r="E110" s="101"/>
      <c r="F110" s="101">
        <v>607</v>
      </c>
      <c r="G110" s="74" t="str">
        <f>+VLOOKUP(F110,Participants!$A$1:$F$798,2,FALSE)</f>
        <v>Jocelyn Miller</v>
      </c>
      <c r="H110" s="74" t="str">
        <f>+VLOOKUP(F110,Participants!$A$1:$F$798,4,FALSE)</f>
        <v>BFS</v>
      </c>
      <c r="I110" s="74" t="str">
        <f>+VLOOKUP(F110,Participants!$A$1:$F$798,5,FALSE)</f>
        <v>Female</v>
      </c>
      <c r="J110" s="74">
        <f>+VLOOKUP(F110,Participants!$A$1:$F$798,3,FALSE)</f>
        <v>6</v>
      </c>
      <c r="K110" s="13" t="str">
        <f>+VLOOKUP(F110,Participants!$A$1:$G$798,7,FALSE)</f>
        <v>JV GIRLS</v>
      </c>
      <c r="L110" s="159">
        <f t="shared" si="3"/>
        <v>5</v>
      </c>
      <c r="M110" s="74">
        <v>4</v>
      </c>
      <c r="N110" s="164">
        <v>11</v>
      </c>
      <c r="O110" s="165">
        <v>4</v>
      </c>
    </row>
    <row r="111" spans="1:15" ht="14.25" customHeight="1" x14ac:dyDescent="0.25">
      <c r="A111" s="99"/>
      <c r="B111" s="100"/>
      <c r="C111" s="100"/>
      <c r="D111" s="101"/>
      <c r="E111" s="101"/>
      <c r="F111" s="101">
        <v>762</v>
      </c>
      <c r="G111" s="74" t="str">
        <f>+VLOOKUP(F111,Participants!$A$1:$F$798,2,FALSE)</f>
        <v>Isla Spinelli</v>
      </c>
      <c r="H111" s="74" t="str">
        <f>+VLOOKUP(F111,Participants!$A$1:$F$798,4,FALSE)</f>
        <v>GAA</v>
      </c>
      <c r="I111" s="74" t="str">
        <f>+VLOOKUP(F111,Participants!$A$1:$F$798,5,FALSE)</f>
        <v>Female</v>
      </c>
      <c r="J111" s="74">
        <f>+VLOOKUP(F111,Participants!$A$1:$F$798,3,FALSE)</f>
        <v>6</v>
      </c>
      <c r="K111" s="13" t="str">
        <f>+VLOOKUP(F111,Participants!$A$1:$G$798,7,FALSE)</f>
        <v>JV GIRLS</v>
      </c>
      <c r="L111" s="159">
        <f t="shared" si="3"/>
        <v>6</v>
      </c>
      <c r="M111" s="74">
        <v>3</v>
      </c>
      <c r="N111" s="164">
        <v>11</v>
      </c>
      <c r="O111" s="165">
        <v>0</v>
      </c>
    </row>
    <row r="112" spans="1:15" ht="14.25" customHeight="1" x14ac:dyDescent="0.25">
      <c r="A112" s="99"/>
      <c r="B112" s="100"/>
      <c r="C112" s="100"/>
      <c r="D112" s="101"/>
      <c r="E112" s="101"/>
      <c r="F112" s="101">
        <v>602</v>
      </c>
      <c r="G112" s="74" t="str">
        <f>+VLOOKUP(F112,Participants!$A$1:$F$798,2,FALSE)</f>
        <v>Avery Arendosh</v>
      </c>
      <c r="H112" s="74" t="str">
        <f>+VLOOKUP(F112,Participants!$A$1:$F$798,4,FALSE)</f>
        <v>BFS</v>
      </c>
      <c r="I112" s="74" t="str">
        <f>+VLOOKUP(F112,Participants!$A$1:$F$798,5,FALSE)</f>
        <v>Female</v>
      </c>
      <c r="J112" s="74">
        <f>+VLOOKUP(F112,Participants!$A$1:$F$798,3,FALSE)</f>
        <v>6</v>
      </c>
      <c r="K112" s="13" t="str">
        <f>+VLOOKUP(F112,Participants!$A$1:$G$798,7,FALSE)</f>
        <v>JV GIRLS</v>
      </c>
      <c r="L112" s="159">
        <f t="shared" si="3"/>
        <v>7</v>
      </c>
      <c r="M112" s="74">
        <v>2</v>
      </c>
      <c r="N112" s="164">
        <v>10</v>
      </c>
      <c r="O112" s="165">
        <v>6</v>
      </c>
    </row>
    <row r="113" spans="1:15" ht="14.25" customHeight="1" x14ac:dyDescent="0.25">
      <c r="A113" s="99"/>
      <c r="B113" s="100"/>
      <c r="C113" s="100"/>
      <c r="D113" s="101"/>
      <c r="E113" s="101"/>
      <c r="F113" s="101">
        <v>755</v>
      </c>
      <c r="G113" s="74" t="str">
        <f>+VLOOKUP(F113,Participants!$A$1:$F$798,2,FALSE)</f>
        <v>Elsie Gorchok</v>
      </c>
      <c r="H113" s="74" t="str">
        <f>+VLOOKUP(F113,Participants!$A$1:$F$798,4,FALSE)</f>
        <v>GAA</v>
      </c>
      <c r="I113" s="74" t="str">
        <f>+VLOOKUP(F113,Participants!$A$1:$F$798,5,FALSE)</f>
        <v>Female</v>
      </c>
      <c r="J113" s="74">
        <f>+VLOOKUP(F113,Participants!$A$1:$F$798,3,FALSE)</f>
        <v>5</v>
      </c>
      <c r="K113" s="13" t="str">
        <f>+VLOOKUP(F113,Participants!$A$1:$G$798,7,FALSE)</f>
        <v>JV GIRLS</v>
      </c>
      <c r="L113" s="159">
        <f t="shared" si="3"/>
        <v>8</v>
      </c>
      <c r="M113" s="74">
        <v>1</v>
      </c>
      <c r="N113" s="164">
        <v>10</v>
      </c>
      <c r="O113" s="165">
        <v>5</v>
      </c>
    </row>
    <row r="114" spans="1:15" ht="14.25" customHeight="1" x14ac:dyDescent="0.25">
      <c r="A114" s="99"/>
      <c r="B114" s="100"/>
      <c r="C114" s="100"/>
      <c r="D114" s="101"/>
      <c r="E114" s="101"/>
      <c r="F114" s="101">
        <v>1304</v>
      </c>
      <c r="G114" s="74" t="str">
        <f>+VLOOKUP(F114,Participants!$A$1:$F$798,2,FALSE)</f>
        <v>Ellen Adams</v>
      </c>
      <c r="H114" s="74" t="str">
        <f>+VLOOKUP(F114,Participants!$A$1:$F$798,4,FALSE)</f>
        <v>CDT</v>
      </c>
      <c r="I114" s="74" t="str">
        <f>+VLOOKUP(F114,Participants!$A$1:$F$798,5,FALSE)</f>
        <v>Female</v>
      </c>
      <c r="J114" s="74">
        <f>+VLOOKUP(F114,Participants!$A$1:$F$798,3,FALSE)</f>
        <v>6</v>
      </c>
      <c r="K114" s="13" t="str">
        <f>+VLOOKUP(F114,Participants!$A$1:$G$798,7,FALSE)</f>
        <v>JV Girls</v>
      </c>
      <c r="L114" s="159">
        <f t="shared" si="3"/>
        <v>9</v>
      </c>
      <c r="M114" s="74"/>
      <c r="N114" s="164">
        <v>10</v>
      </c>
      <c r="O114" s="165">
        <v>4</v>
      </c>
    </row>
    <row r="115" spans="1:15" ht="14.25" customHeight="1" x14ac:dyDescent="0.25">
      <c r="A115" s="99"/>
      <c r="B115" s="100"/>
      <c r="C115" s="100"/>
      <c r="D115" s="101"/>
      <c r="E115" s="101"/>
      <c r="F115" s="101">
        <v>216</v>
      </c>
      <c r="G115" s="74" t="str">
        <f>+VLOOKUP(F115,Participants!$A$1:$F$798,2,FALSE)</f>
        <v>Danica Jones</v>
      </c>
      <c r="H115" s="74" t="str">
        <f>+VLOOKUP(F115,Participants!$A$1:$F$798,4,FALSE)</f>
        <v>MQA</v>
      </c>
      <c r="I115" s="74" t="str">
        <f>+VLOOKUP(F115,Participants!$A$1:$F$798,5,FALSE)</f>
        <v>Female</v>
      </c>
      <c r="J115" s="74">
        <f>+VLOOKUP(F115,Participants!$A$1:$F$798,3,FALSE)</f>
        <v>5</v>
      </c>
      <c r="K115" s="13" t="str">
        <f>+VLOOKUP(F115,Participants!$A$1:$G$798,7,FALSE)</f>
        <v>JV Girls</v>
      </c>
      <c r="L115" s="159">
        <f t="shared" si="3"/>
        <v>10</v>
      </c>
      <c r="M115" s="74"/>
      <c r="N115" s="164">
        <v>9</v>
      </c>
      <c r="O115" s="165">
        <v>10</v>
      </c>
    </row>
    <row r="116" spans="1:15" ht="14.25" customHeight="1" x14ac:dyDescent="0.25">
      <c r="A116" s="99"/>
      <c r="B116" s="100"/>
      <c r="C116" s="100"/>
      <c r="D116" s="101"/>
      <c r="E116" s="101"/>
      <c r="F116" s="101">
        <v>808</v>
      </c>
      <c r="G116" s="74" t="str">
        <f>+VLOOKUP(F116,Participants!$A$1:$F$798,2,FALSE)</f>
        <v>Whitney Luka</v>
      </c>
      <c r="H116" s="74" t="str">
        <f>+VLOOKUP(F116,Participants!$A$1:$F$798,4,FALSE)</f>
        <v>BTA</v>
      </c>
      <c r="I116" s="74" t="str">
        <f>+VLOOKUP(F116,Participants!$A$1:$F$798,5,FALSE)</f>
        <v>Female</v>
      </c>
      <c r="J116" s="74">
        <f>+VLOOKUP(F116,Participants!$A$1:$F$798,3,FALSE)</f>
        <v>5</v>
      </c>
      <c r="K116" s="13" t="str">
        <f>+VLOOKUP(F116,Participants!$A$1:$G$798,7,FALSE)</f>
        <v>JV Girls</v>
      </c>
      <c r="L116" s="159">
        <f t="shared" si="3"/>
        <v>11</v>
      </c>
      <c r="M116" s="74"/>
      <c r="N116" s="164">
        <v>9</v>
      </c>
      <c r="O116" s="165">
        <v>9</v>
      </c>
    </row>
    <row r="117" spans="1:15" ht="14.25" customHeight="1" x14ac:dyDescent="0.25">
      <c r="A117" s="99"/>
      <c r="B117" s="100"/>
      <c r="C117" s="100"/>
      <c r="D117" s="101"/>
      <c r="E117" s="101"/>
      <c r="F117" s="101">
        <v>1363</v>
      </c>
      <c r="G117" s="74" t="str">
        <f>+VLOOKUP(F117,Participants!$A$1:$F$798,2,FALSE)</f>
        <v>Alessandra Park</v>
      </c>
      <c r="H117" s="74" t="str">
        <f>+VLOOKUP(F117,Participants!$A$1:$F$798,4,FALSE)</f>
        <v>AAC</v>
      </c>
      <c r="I117" s="74" t="str">
        <f>+VLOOKUP(F117,Participants!$A$1:$F$798,5,FALSE)</f>
        <v>Female</v>
      </c>
      <c r="J117" s="74">
        <f>+VLOOKUP(F117,Participants!$A$1:$F$798,3,FALSE)</f>
        <v>6</v>
      </c>
      <c r="K117" s="13" t="str">
        <f>+VLOOKUP(F117,Participants!$A$1:$G$798,7,FALSE)</f>
        <v>JV Girls</v>
      </c>
      <c r="L117" s="159">
        <f t="shared" si="3"/>
        <v>12</v>
      </c>
      <c r="M117" s="74"/>
      <c r="N117" s="164">
        <v>9</v>
      </c>
      <c r="O117" s="165">
        <v>7</v>
      </c>
    </row>
    <row r="118" spans="1:15" ht="14.25" customHeight="1" x14ac:dyDescent="0.25">
      <c r="A118" s="99"/>
      <c r="B118" s="100"/>
      <c r="C118" s="100"/>
      <c r="D118" s="101"/>
      <c r="E118" s="101"/>
      <c r="F118" s="101">
        <v>601</v>
      </c>
      <c r="G118" s="74" t="str">
        <f>+VLOOKUP(F118,Participants!$A$1:$F$798,2,FALSE)</f>
        <v>Bridie Straub</v>
      </c>
      <c r="H118" s="74" t="str">
        <f>+VLOOKUP(F118,Participants!$A$1:$F$798,4,FALSE)</f>
        <v>BFS</v>
      </c>
      <c r="I118" s="74" t="str">
        <f>+VLOOKUP(F118,Participants!$A$1:$F$798,5,FALSE)</f>
        <v>Female</v>
      </c>
      <c r="J118" s="74">
        <f>+VLOOKUP(F118,Participants!$A$1:$F$798,3,FALSE)</f>
        <v>5</v>
      </c>
      <c r="K118" s="13" t="str">
        <f>+VLOOKUP(F118,Participants!$A$1:$G$798,7,FALSE)</f>
        <v>JV GIRLS</v>
      </c>
      <c r="L118" s="159">
        <f t="shared" si="3"/>
        <v>13</v>
      </c>
      <c r="M118" s="74"/>
      <c r="N118" s="164">
        <v>9</v>
      </c>
      <c r="O118" s="165">
        <v>7</v>
      </c>
    </row>
    <row r="119" spans="1:15" ht="14.25" customHeight="1" x14ac:dyDescent="0.25">
      <c r="A119" s="99"/>
      <c r="B119" s="100"/>
      <c r="C119" s="100"/>
      <c r="D119" s="101"/>
      <c r="E119" s="101"/>
      <c r="F119" s="101">
        <v>595</v>
      </c>
      <c r="G119" s="74" t="str">
        <f>+VLOOKUP(F119,Participants!$A$1:$F$798,2,FALSE)</f>
        <v>Avery Holtzman</v>
      </c>
      <c r="H119" s="74" t="str">
        <f>+VLOOKUP(F119,Participants!$A$1:$F$798,4,FALSE)</f>
        <v>BFS</v>
      </c>
      <c r="I119" s="74" t="str">
        <f>+VLOOKUP(F119,Participants!$A$1:$F$798,5,FALSE)</f>
        <v>Female</v>
      </c>
      <c r="J119" s="74">
        <f>+VLOOKUP(F119,Participants!$A$1:$F$798,3,FALSE)</f>
        <v>5</v>
      </c>
      <c r="K119" s="13" t="str">
        <f>+VLOOKUP(F119,Participants!$A$1:$G$798,7,FALSE)</f>
        <v>JV GIRLS</v>
      </c>
      <c r="L119" s="159">
        <f t="shared" si="3"/>
        <v>14</v>
      </c>
      <c r="M119" s="74"/>
      <c r="N119" s="164">
        <v>9</v>
      </c>
      <c r="O119" s="165">
        <v>6</v>
      </c>
    </row>
    <row r="120" spans="1:15" ht="14.25" customHeight="1" x14ac:dyDescent="0.25">
      <c r="A120" s="99"/>
      <c r="B120" s="100"/>
      <c r="C120" s="100"/>
      <c r="D120" s="101"/>
      <c r="E120" s="101"/>
      <c r="F120" s="101">
        <v>806</v>
      </c>
      <c r="G120" s="74" t="str">
        <f>+VLOOKUP(F120,Participants!$A$1:$F$798,2,FALSE)</f>
        <v>Caroline Lutz</v>
      </c>
      <c r="H120" s="74" t="str">
        <f>+VLOOKUP(F120,Participants!$A$1:$F$798,4,FALSE)</f>
        <v>BTA</v>
      </c>
      <c r="I120" s="74" t="str">
        <f>+VLOOKUP(F120,Participants!$A$1:$F$798,5,FALSE)</f>
        <v>Female</v>
      </c>
      <c r="J120" s="74">
        <f>+VLOOKUP(F120,Participants!$A$1:$F$798,3,FALSE)</f>
        <v>5</v>
      </c>
      <c r="K120" s="13" t="str">
        <f>+VLOOKUP(F120,Participants!$A$1:$G$798,7,FALSE)</f>
        <v>JV Girls</v>
      </c>
      <c r="L120" s="159">
        <f t="shared" si="3"/>
        <v>15</v>
      </c>
      <c r="M120" s="74"/>
      <c r="N120" s="164">
        <v>9</v>
      </c>
      <c r="O120" s="165">
        <v>5</v>
      </c>
    </row>
    <row r="121" spans="1:15" ht="14.25" customHeight="1" x14ac:dyDescent="0.25">
      <c r="A121" s="99"/>
      <c r="B121" s="100"/>
      <c r="C121" s="100"/>
      <c r="D121" s="101"/>
      <c r="E121" s="101"/>
      <c r="F121" s="101">
        <v>1388</v>
      </c>
      <c r="G121" s="74" t="str">
        <f>+VLOOKUP(F121,Participants!$A$1:$F$798,2,FALSE)</f>
        <v>Rosa Yuo</v>
      </c>
      <c r="H121" s="74" t="str">
        <f>+VLOOKUP(F121,Participants!$A$1:$F$798,4,FALSE)</f>
        <v>AAC</v>
      </c>
      <c r="I121" s="74" t="str">
        <f>+VLOOKUP(F121,Participants!$A$1:$F$798,5,FALSE)</f>
        <v>Female</v>
      </c>
      <c r="J121" s="74">
        <f>+VLOOKUP(F121,Participants!$A$1:$F$798,3,FALSE)</f>
        <v>5</v>
      </c>
      <c r="K121" s="13" t="str">
        <f>+VLOOKUP(F121,Participants!$A$1:$G$798,7,FALSE)</f>
        <v>JV Girls</v>
      </c>
      <c r="L121" s="159">
        <f t="shared" si="3"/>
        <v>16</v>
      </c>
      <c r="M121" s="74"/>
      <c r="N121" s="164">
        <v>9</v>
      </c>
      <c r="O121" s="165">
        <v>0</v>
      </c>
    </row>
    <row r="122" spans="1:15" ht="14.25" customHeight="1" x14ac:dyDescent="0.25">
      <c r="A122" s="99"/>
      <c r="B122" s="100"/>
      <c r="C122" s="100"/>
      <c r="D122" s="101"/>
      <c r="E122" s="101"/>
      <c r="F122" s="101">
        <v>807</v>
      </c>
      <c r="G122" s="74" t="str">
        <f>+VLOOKUP(F122,Participants!$A$1:$F$798,2,FALSE)</f>
        <v>Reagan Straub</v>
      </c>
      <c r="H122" s="74" t="str">
        <f>+VLOOKUP(F122,Participants!$A$1:$F$798,4,FALSE)</f>
        <v>BTA</v>
      </c>
      <c r="I122" s="74" t="str">
        <f>+VLOOKUP(F122,Participants!$A$1:$F$798,5,FALSE)</f>
        <v>Female</v>
      </c>
      <c r="J122" s="74">
        <f>+VLOOKUP(F122,Participants!$A$1:$F$798,3,FALSE)</f>
        <v>5</v>
      </c>
      <c r="K122" s="13" t="str">
        <f>+VLOOKUP(F122,Participants!$A$1:$G$798,7,FALSE)</f>
        <v>JV Girls</v>
      </c>
      <c r="L122" s="159">
        <f t="shared" si="3"/>
        <v>17</v>
      </c>
      <c r="M122" s="74"/>
      <c r="N122" s="164">
        <v>9</v>
      </c>
      <c r="O122" s="165">
        <v>0</v>
      </c>
    </row>
    <row r="123" spans="1:15" ht="14.25" customHeight="1" x14ac:dyDescent="0.25">
      <c r="A123" s="99"/>
      <c r="B123" s="100"/>
      <c r="C123" s="100"/>
      <c r="D123" s="101"/>
      <c r="E123" s="101"/>
      <c r="F123" s="101">
        <v>1084</v>
      </c>
      <c r="G123" s="74" t="str">
        <f>+VLOOKUP(F123,Participants!$A$1:$F$798,2,FALSE)</f>
        <v>Rowan Mondi</v>
      </c>
      <c r="H123" s="74" t="str">
        <f>+VLOOKUP(F123,Participants!$A$1:$F$798,4,FALSE)</f>
        <v>KIL</v>
      </c>
      <c r="I123" s="74" t="str">
        <f>+VLOOKUP(F123,Participants!$A$1:$F$798,5,FALSE)</f>
        <v>Female</v>
      </c>
      <c r="J123" s="74">
        <f>+VLOOKUP(F123,Participants!$A$1:$F$798,3,FALSE)</f>
        <v>6</v>
      </c>
      <c r="K123" s="13" t="str">
        <f>+VLOOKUP(F123,Participants!$A$1:$G$798,7,FALSE)</f>
        <v>JV Girls</v>
      </c>
      <c r="L123" s="159">
        <f t="shared" si="3"/>
        <v>18</v>
      </c>
      <c r="M123" s="74"/>
      <c r="N123" s="164">
        <v>9</v>
      </c>
      <c r="O123" s="165">
        <v>0</v>
      </c>
    </row>
    <row r="124" spans="1:15" ht="14.25" customHeight="1" x14ac:dyDescent="0.25">
      <c r="A124" s="99"/>
      <c r="B124" s="100"/>
      <c r="C124" s="100"/>
      <c r="D124" s="101"/>
      <c r="E124" s="101"/>
      <c r="F124" s="101">
        <v>1273</v>
      </c>
      <c r="G124" s="74" t="str">
        <f>+VLOOKUP(F124,Participants!$A$1:$F$798,2,FALSE)</f>
        <v>Zienna Berarducci</v>
      </c>
      <c r="H124" s="74" t="str">
        <f>+VLOOKUP(F124,Participants!$A$1:$F$798,4,FALSE)</f>
        <v>SSPP</v>
      </c>
      <c r="I124" s="74" t="str">
        <f>+VLOOKUP(F124,Participants!$A$1:$F$798,5,FALSE)</f>
        <v>Female</v>
      </c>
      <c r="J124" s="74">
        <f>+VLOOKUP(F124,Participants!$A$1:$F$798,3,FALSE)</f>
        <v>5</v>
      </c>
      <c r="K124" s="13" t="str">
        <f>+VLOOKUP(F124,Participants!$A$1:$G$798,7,FALSE)</f>
        <v>JV Girls</v>
      </c>
      <c r="L124" s="159">
        <f t="shared" si="3"/>
        <v>19</v>
      </c>
      <c r="M124" s="74"/>
      <c r="N124" s="164">
        <v>8</v>
      </c>
      <c r="O124" s="165">
        <v>10</v>
      </c>
    </row>
    <row r="125" spans="1:15" ht="14.25" customHeight="1" x14ac:dyDescent="0.25">
      <c r="A125" s="99"/>
      <c r="B125" s="100"/>
      <c r="C125" s="100"/>
      <c r="D125" s="101"/>
      <c r="E125" s="101"/>
      <c r="F125" s="101">
        <v>596</v>
      </c>
      <c r="G125" s="74" t="str">
        <f>+VLOOKUP(F125,Participants!$A$1:$F$798,2,FALSE)</f>
        <v>Arianna Lheureau</v>
      </c>
      <c r="H125" s="74" t="str">
        <f>+VLOOKUP(F125,Participants!$A$1:$F$798,4,FALSE)</f>
        <v>BFS</v>
      </c>
      <c r="I125" s="74" t="str">
        <f>+VLOOKUP(F125,Participants!$A$1:$F$798,5,FALSE)</f>
        <v>Female</v>
      </c>
      <c r="J125" s="74">
        <f>+VLOOKUP(F125,Participants!$A$1:$F$798,3,FALSE)</f>
        <v>5</v>
      </c>
      <c r="K125" s="13" t="str">
        <f>+VLOOKUP(F125,Participants!$A$1:$G$798,7,FALSE)</f>
        <v>JV GIRLS</v>
      </c>
      <c r="L125" s="159">
        <f t="shared" si="3"/>
        <v>20</v>
      </c>
      <c r="M125" s="74"/>
      <c r="N125" s="164">
        <v>8</v>
      </c>
      <c r="O125" s="165">
        <v>9</v>
      </c>
    </row>
    <row r="126" spans="1:15" ht="14.25" customHeight="1" x14ac:dyDescent="0.25">
      <c r="A126" s="99"/>
      <c r="B126" s="100"/>
      <c r="C126" s="100"/>
      <c r="D126" s="101"/>
      <c r="E126" s="101"/>
      <c r="F126" s="101">
        <v>599</v>
      </c>
      <c r="G126" s="74" t="str">
        <f>+VLOOKUP(F126,Participants!$A$1:$F$798,2,FALSE)</f>
        <v>Ella Notte</v>
      </c>
      <c r="H126" s="74" t="str">
        <f>+VLOOKUP(F126,Participants!$A$1:$F$798,4,FALSE)</f>
        <v>BFS</v>
      </c>
      <c r="I126" s="74" t="str">
        <f>+VLOOKUP(F126,Participants!$A$1:$F$798,5,FALSE)</f>
        <v>Female</v>
      </c>
      <c r="J126" s="74">
        <f>+VLOOKUP(F126,Participants!$A$1:$F$798,3,FALSE)</f>
        <v>5</v>
      </c>
      <c r="K126" s="13" t="str">
        <f>+VLOOKUP(F126,Participants!$A$1:$G$798,7,FALSE)</f>
        <v>JV GIRLS</v>
      </c>
      <c r="L126" s="159">
        <f t="shared" si="3"/>
        <v>21</v>
      </c>
      <c r="M126" s="74"/>
      <c r="N126" s="164">
        <v>8</v>
      </c>
      <c r="O126" s="165">
        <v>7</v>
      </c>
    </row>
    <row r="127" spans="1:15" ht="14.25" customHeight="1" x14ac:dyDescent="0.25">
      <c r="A127" s="99"/>
      <c r="B127" s="100"/>
      <c r="C127" s="100"/>
      <c r="D127" s="101"/>
      <c r="E127" s="101"/>
      <c r="F127" s="101">
        <v>604</v>
      </c>
      <c r="G127" s="74" t="str">
        <f>+VLOOKUP(F127,Participants!$A$1:$F$798,2,FALSE)</f>
        <v>Katelyn Jacobs</v>
      </c>
      <c r="H127" s="74" t="str">
        <f>+VLOOKUP(F127,Participants!$A$1:$F$798,4,FALSE)</f>
        <v>BFS</v>
      </c>
      <c r="I127" s="74" t="str">
        <f>+VLOOKUP(F127,Participants!$A$1:$F$798,5,FALSE)</f>
        <v>Female</v>
      </c>
      <c r="J127" s="74">
        <f>+VLOOKUP(F127,Participants!$A$1:$F$798,3,FALSE)</f>
        <v>6</v>
      </c>
      <c r="K127" s="13" t="str">
        <f>+VLOOKUP(F127,Participants!$A$1:$G$798,7,FALSE)</f>
        <v>JV GIRLS</v>
      </c>
      <c r="L127" s="159">
        <f t="shared" si="3"/>
        <v>22</v>
      </c>
      <c r="M127" s="74"/>
      <c r="N127" s="164">
        <v>8</v>
      </c>
      <c r="O127" s="165">
        <v>5</v>
      </c>
    </row>
    <row r="128" spans="1:15" ht="14.25" customHeight="1" x14ac:dyDescent="0.25">
      <c r="A128" s="99"/>
      <c r="B128" s="100"/>
      <c r="C128" s="100"/>
      <c r="D128" s="101"/>
      <c r="E128" s="101"/>
      <c r="F128" s="101">
        <v>1012</v>
      </c>
      <c r="G128" s="74" t="str">
        <f>+VLOOKUP(F128,Participants!$A$1:$F$798,2,FALSE)</f>
        <v>Maggie Mahony</v>
      </c>
      <c r="H128" s="74" t="str">
        <f>+VLOOKUP(F128,Participants!$A$1:$F$798,4,FALSE)</f>
        <v>HCA</v>
      </c>
      <c r="I128" s="74" t="str">
        <f>+VLOOKUP(F128,Participants!$A$1:$F$798,5,FALSE)</f>
        <v>Female</v>
      </c>
      <c r="J128" s="74">
        <f>+VLOOKUP(F128,Participants!$A$1:$F$798,3,FALSE)</f>
        <v>6</v>
      </c>
      <c r="K128" s="13" t="str">
        <f>+VLOOKUP(F128,Participants!$A$1:$G$798,7,FALSE)</f>
        <v>JV Girls</v>
      </c>
      <c r="L128" s="159">
        <f t="shared" si="3"/>
        <v>23</v>
      </c>
      <c r="M128" s="74"/>
      <c r="N128" s="164">
        <v>8</v>
      </c>
      <c r="O128" s="165">
        <v>4</v>
      </c>
    </row>
    <row r="129" spans="1:15" ht="14.25" customHeight="1" x14ac:dyDescent="0.25">
      <c r="A129" s="99"/>
      <c r="B129" s="100"/>
      <c r="C129" s="100"/>
      <c r="D129" s="101"/>
      <c r="E129" s="101"/>
      <c r="F129" s="101">
        <v>1079</v>
      </c>
      <c r="G129" s="74" t="str">
        <f>+VLOOKUP(F129,Participants!$A$1:$F$798,2,FALSE)</f>
        <v>Olivia Costigan</v>
      </c>
      <c r="H129" s="74" t="str">
        <f>+VLOOKUP(F129,Participants!$A$1:$F$798,4,FALSE)</f>
        <v>KIL</v>
      </c>
      <c r="I129" s="74" t="str">
        <f>+VLOOKUP(F129,Participants!$A$1:$F$798,5,FALSE)</f>
        <v>Female</v>
      </c>
      <c r="J129" s="74">
        <f>+VLOOKUP(F129,Participants!$A$1:$F$798,3,FALSE)</f>
        <v>6</v>
      </c>
      <c r="K129" s="13" t="str">
        <f>+VLOOKUP(F129,Participants!$A$1:$G$798,7,FALSE)</f>
        <v>JV Girls</v>
      </c>
      <c r="L129" s="159">
        <f t="shared" si="3"/>
        <v>24</v>
      </c>
      <c r="M129" s="74"/>
      <c r="N129" s="164">
        <v>7</v>
      </c>
      <c r="O129" s="165">
        <v>11</v>
      </c>
    </row>
    <row r="130" spans="1:15" ht="14.25" customHeight="1" x14ac:dyDescent="0.25">
      <c r="A130" s="99"/>
      <c r="B130" s="100"/>
      <c r="C130" s="100"/>
      <c r="D130" s="101"/>
      <c r="E130" s="101"/>
      <c r="F130" s="101">
        <v>1302</v>
      </c>
      <c r="G130" s="74" t="str">
        <f>+VLOOKUP(F130,Participants!$A$1:$F$798,2,FALSE)</f>
        <v>Amelia LoPresti</v>
      </c>
      <c r="H130" s="74" t="str">
        <f>+VLOOKUP(F130,Participants!$A$1:$F$798,4,FALSE)</f>
        <v>CDT</v>
      </c>
      <c r="I130" s="74" t="str">
        <f>+VLOOKUP(F130,Participants!$A$1:$F$798,5,FALSE)</f>
        <v>Female</v>
      </c>
      <c r="J130" s="74">
        <f>+VLOOKUP(F130,Participants!$A$1:$F$798,3,FALSE)</f>
        <v>6</v>
      </c>
      <c r="K130" s="13" t="str">
        <f>+VLOOKUP(F130,Participants!$A$1:$G$798,7,FALSE)</f>
        <v>JV Girls</v>
      </c>
      <c r="L130" s="159">
        <f t="shared" si="3"/>
        <v>25</v>
      </c>
      <c r="M130" s="74"/>
      <c r="N130" s="164">
        <v>7</v>
      </c>
      <c r="O130" s="165">
        <v>11</v>
      </c>
    </row>
    <row r="131" spans="1:15" ht="14.25" customHeight="1" x14ac:dyDescent="0.25">
      <c r="A131" s="99"/>
      <c r="B131" s="100"/>
      <c r="C131" s="100"/>
      <c r="D131" s="101"/>
      <c r="E131" s="101"/>
      <c r="F131" s="101">
        <v>1584</v>
      </c>
      <c r="G131" s="74" t="str">
        <f>+VLOOKUP(F131,Participants!$A$1:$F$798,2,FALSE)</f>
        <v>Madelyn Miklavic</v>
      </c>
      <c r="H131" s="74" t="str">
        <f>+VLOOKUP(F131,Participants!$A$1:$F$798,4,FALSE)</f>
        <v>BCS</v>
      </c>
      <c r="I131" s="74" t="str">
        <f>+VLOOKUP(F131,Participants!$A$1:$F$798,5,FALSE)</f>
        <v>Female</v>
      </c>
      <c r="J131" s="74">
        <f>+VLOOKUP(F131,Participants!$A$1:$F$798,3,FALSE)</f>
        <v>5</v>
      </c>
      <c r="K131" s="13" t="str">
        <f>+VLOOKUP(F131,Participants!$A$1:$G$798,7,FALSE)</f>
        <v>JV Girls</v>
      </c>
      <c r="L131" s="159">
        <f t="shared" si="3"/>
        <v>26</v>
      </c>
      <c r="M131" s="74"/>
      <c r="N131" s="164">
        <v>7</v>
      </c>
      <c r="O131" s="165">
        <v>10</v>
      </c>
    </row>
    <row r="132" spans="1:15" ht="14.25" customHeight="1" x14ac:dyDescent="0.25">
      <c r="A132" s="99"/>
      <c r="B132" s="100"/>
      <c r="C132" s="100"/>
      <c r="D132" s="101"/>
      <c r="E132" s="101"/>
      <c r="F132" s="101">
        <v>1305</v>
      </c>
      <c r="G132" s="74" t="str">
        <f>+VLOOKUP(F132,Participants!$A$1:$F$798,2,FALSE)</f>
        <v>Rainey Redd</v>
      </c>
      <c r="H132" s="74" t="str">
        <f>+VLOOKUP(F132,Participants!$A$1:$F$798,4,FALSE)</f>
        <v>CDT</v>
      </c>
      <c r="I132" s="74" t="str">
        <f>+VLOOKUP(F132,Participants!$A$1:$F$798,5,FALSE)</f>
        <v>Female</v>
      </c>
      <c r="J132" s="74">
        <f>+VLOOKUP(F132,Participants!$A$1:$F$798,3,FALSE)</f>
        <v>6</v>
      </c>
      <c r="K132" s="13" t="str">
        <f>+VLOOKUP(F132,Participants!$A$1:$G$798,7,FALSE)</f>
        <v>JV Girls</v>
      </c>
      <c r="L132" s="159">
        <f t="shared" si="3"/>
        <v>27</v>
      </c>
      <c r="M132" s="74"/>
      <c r="N132" s="164">
        <v>7</v>
      </c>
      <c r="O132" s="165">
        <v>6</v>
      </c>
    </row>
    <row r="133" spans="1:15" ht="14.25" customHeight="1" x14ac:dyDescent="0.25">
      <c r="A133" s="99"/>
      <c r="B133" s="100"/>
      <c r="C133" s="100"/>
      <c r="D133" s="101"/>
      <c r="E133" s="101"/>
      <c r="F133" s="101">
        <v>1571</v>
      </c>
      <c r="G133" s="74" t="str">
        <f>+VLOOKUP(F133,Participants!$A$1:$F$798,2,FALSE)</f>
        <v>Cecilia Livengood</v>
      </c>
      <c r="H133" s="74" t="str">
        <f>+VLOOKUP(F133,Participants!$A$1:$F$798,4,FALSE)</f>
        <v>BCS</v>
      </c>
      <c r="I133" s="74" t="str">
        <f>+VLOOKUP(F133,Participants!$A$1:$F$798,5,FALSE)</f>
        <v>Female</v>
      </c>
      <c r="J133" s="74">
        <f>+VLOOKUP(F133,Participants!$A$1:$F$798,3,FALSE)</f>
        <v>6</v>
      </c>
      <c r="K133" s="13" t="str">
        <f>+VLOOKUP(F133,Participants!$A$1:$G$798,7,FALSE)</f>
        <v>JV Girls</v>
      </c>
      <c r="L133" s="159">
        <f t="shared" si="3"/>
        <v>28</v>
      </c>
      <c r="M133" s="74"/>
      <c r="N133" s="164">
        <v>7</v>
      </c>
      <c r="O133" s="165">
        <v>5</v>
      </c>
    </row>
    <row r="134" spans="1:15" ht="14.25" customHeight="1" x14ac:dyDescent="0.25">
      <c r="A134" s="99"/>
      <c r="B134" s="100"/>
      <c r="C134" s="100"/>
      <c r="D134" s="101"/>
      <c r="E134" s="101"/>
      <c r="F134" s="101">
        <v>1011</v>
      </c>
      <c r="G134" s="74" t="str">
        <f>+VLOOKUP(F134,Participants!$A$1:$F$798,2,FALSE)</f>
        <v>Madeline Worgul</v>
      </c>
      <c r="H134" s="74" t="str">
        <f>+VLOOKUP(F134,Participants!$A$1:$F$798,4,FALSE)</f>
        <v>HCA</v>
      </c>
      <c r="I134" s="74" t="str">
        <f>+VLOOKUP(F134,Participants!$A$1:$F$798,5,FALSE)</f>
        <v>Female</v>
      </c>
      <c r="J134" s="74">
        <f>+VLOOKUP(F134,Participants!$A$1:$F$798,3,FALSE)</f>
        <v>6</v>
      </c>
      <c r="K134" s="13" t="str">
        <f>+VLOOKUP(F134,Participants!$A$1:$G$798,7,FALSE)</f>
        <v>JV Girls</v>
      </c>
      <c r="L134" s="159">
        <f t="shared" si="3"/>
        <v>29</v>
      </c>
      <c r="M134" s="74"/>
      <c r="N134" s="164">
        <v>7</v>
      </c>
      <c r="O134" s="165">
        <v>4</v>
      </c>
    </row>
    <row r="135" spans="1:15" ht="14.25" customHeight="1" x14ac:dyDescent="0.25">
      <c r="A135" s="99"/>
      <c r="B135" s="100"/>
      <c r="C135" s="100"/>
      <c r="D135" s="101"/>
      <c r="E135" s="101"/>
      <c r="F135" s="101">
        <v>1013</v>
      </c>
      <c r="G135" s="74" t="str">
        <f>+VLOOKUP(F135,Participants!$A$1:$F$798,2,FALSE)</f>
        <v>Olivia Zorn</v>
      </c>
      <c r="H135" s="74" t="str">
        <f>+VLOOKUP(F135,Participants!$A$1:$F$798,4,FALSE)</f>
        <v>HCA</v>
      </c>
      <c r="I135" s="74" t="str">
        <f>+VLOOKUP(F135,Participants!$A$1:$F$798,5,FALSE)</f>
        <v>Female</v>
      </c>
      <c r="J135" s="74">
        <f>+VLOOKUP(F135,Participants!$A$1:$F$798,3,FALSE)</f>
        <v>6</v>
      </c>
      <c r="K135" s="13" t="str">
        <f>+VLOOKUP(F135,Participants!$A$1:$G$798,7,FALSE)</f>
        <v>JV Girls</v>
      </c>
      <c r="L135" s="159">
        <f t="shared" si="3"/>
        <v>30</v>
      </c>
      <c r="M135" s="74"/>
      <c r="N135" s="164">
        <v>7</v>
      </c>
      <c r="O135" s="165">
        <v>3</v>
      </c>
    </row>
    <row r="136" spans="1:15" ht="14.25" customHeight="1" x14ac:dyDescent="0.25">
      <c r="A136" s="99"/>
      <c r="B136" s="100"/>
      <c r="C136" s="100"/>
      <c r="D136" s="101"/>
      <c r="E136" s="101"/>
      <c r="F136" s="101">
        <v>810</v>
      </c>
      <c r="G136" s="74" t="str">
        <f>+VLOOKUP(F136,Participants!$A$1:$F$798,2,FALSE)</f>
        <v>Arria Shannon</v>
      </c>
      <c r="H136" s="74" t="str">
        <f>+VLOOKUP(F136,Participants!$A$1:$F$798,4,FALSE)</f>
        <v>BTA</v>
      </c>
      <c r="I136" s="74" t="str">
        <f>+VLOOKUP(F136,Participants!$A$1:$F$798,5,FALSE)</f>
        <v>Female</v>
      </c>
      <c r="J136" s="74">
        <f>+VLOOKUP(F136,Participants!$A$1:$F$798,3,FALSE)</f>
        <v>5</v>
      </c>
      <c r="K136" s="13" t="str">
        <f>+VLOOKUP(F136,Participants!$A$1:$G$798,7,FALSE)</f>
        <v>JV Girls</v>
      </c>
      <c r="L136" s="159">
        <f t="shared" si="3"/>
        <v>31</v>
      </c>
      <c r="M136" s="74"/>
      <c r="N136" s="164">
        <v>7</v>
      </c>
      <c r="O136" s="165">
        <v>2</v>
      </c>
    </row>
    <row r="137" spans="1:15" ht="14.25" customHeight="1" x14ac:dyDescent="0.25">
      <c r="A137" s="99"/>
      <c r="B137" s="100"/>
      <c r="C137" s="100"/>
      <c r="D137" s="101"/>
      <c r="E137" s="101"/>
      <c r="F137" s="101">
        <v>757</v>
      </c>
      <c r="G137" s="74" t="str">
        <f>+VLOOKUP(F137,Participants!$A$1:$F$798,2,FALSE)</f>
        <v>Olivia Lombardo</v>
      </c>
      <c r="H137" s="74" t="str">
        <f>+VLOOKUP(F137,Participants!$A$1:$F$798,4,FALSE)</f>
        <v>GAA</v>
      </c>
      <c r="I137" s="74" t="str">
        <f>+VLOOKUP(F137,Participants!$A$1:$F$798,5,FALSE)</f>
        <v>Female</v>
      </c>
      <c r="J137" s="74">
        <f>+VLOOKUP(F137,Participants!$A$1:$F$798,3,FALSE)</f>
        <v>5</v>
      </c>
      <c r="K137" s="13" t="str">
        <f>+VLOOKUP(F137,Participants!$A$1:$G$798,7,FALSE)</f>
        <v>JV GIRLS</v>
      </c>
      <c r="L137" s="159">
        <f t="shared" si="3"/>
        <v>32</v>
      </c>
      <c r="M137" s="74"/>
      <c r="N137" s="164">
        <v>6</v>
      </c>
      <c r="O137" s="165">
        <v>11</v>
      </c>
    </row>
    <row r="138" spans="1:15" ht="14.25" customHeight="1" x14ac:dyDescent="0.25">
      <c r="A138" s="99"/>
      <c r="B138" s="100"/>
      <c r="C138" s="100"/>
      <c r="D138" s="101"/>
      <c r="E138" s="101"/>
      <c r="F138" s="101">
        <v>756</v>
      </c>
      <c r="G138" s="74" t="str">
        <f>+VLOOKUP(F138,Participants!$A$1:$F$798,2,FALSE)</f>
        <v>Julia Fuchs</v>
      </c>
      <c r="H138" s="74" t="str">
        <f>+VLOOKUP(F138,Participants!$A$1:$F$798,4,FALSE)</f>
        <v>GAA</v>
      </c>
      <c r="I138" s="74" t="str">
        <f>+VLOOKUP(F138,Participants!$A$1:$F$798,5,FALSE)</f>
        <v>Female</v>
      </c>
      <c r="J138" s="74">
        <f>+VLOOKUP(F138,Participants!$A$1:$F$798,3,FALSE)</f>
        <v>5</v>
      </c>
      <c r="K138" s="13" t="str">
        <f>+VLOOKUP(F138,Participants!$A$1:$G$798,7,FALSE)</f>
        <v>JV GIRLS</v>
      </c>
      <c r="L138" s="159">
        <f t="shared" si="3"/>
        <v>33</v>
      </c>
      <c r="M138" s="74"/>
      <c r="N138" s="164">
        <v>6</v>
      </c>
      <c r="O138" s="165">
        <v>11</v>
      </c>
    </row>
    <row r="139" spans="1:15" ht="14.25" customHeight="1" x14ac:dyDescent="0.25">
      <c r="A139" s="99"/>
      <c r="B139" s="100"/>
      <c r="C139" s="100"/>
      <c r="D139" s="101"/>
      <c r="E139" s="101"/>
      <c r="F139" s="101">
        <v>809</v>
      </c>
      <c r="G139" s="74" t="str">
        <f>+VLOOKUP(F139,Participants!$A$1:$F$798,2,FALSE)</f>
        <v>Franchesca Rudl</v>
      </c>
      <c r="H139" s="74" t="str">
        <f>+VLOOKUP(F139,Participants!$A$1:$F$798,4,FALSE)</f>
        <v>BTA</v>
      </c>
      <c r="I139" s="74" t="str">
        <f>+VLOOKUP(F139,Participants!$A$1:$F$798,5,FALSE)</f>
        <v>Female</v>
      </c>
      <c r="J139" s="74">
        <f>+VLOOKUP(F139,Participants!$A$1:$F$798,3,FALSE)</f>
        <v>5</v>
      </c>
      <c r="K139" s="13" t="str">
        <f>+VLOOKUP(F139,Participants!$A$1:$G$798,7,FALSE)</f>
        <v>JV Girls</v>
      </c>
      <c r="L139" s="159">
        <f t="shared" si="3"/>
        <v>34</v>
      </c>
      <c r="M139" s="74"/>
      <c r="N139" s="164">
        <v>6</v>
      </c>
      <c r="O139" s="165">
        <v>9</v>
      </c>
    </row>
    <row r="140" spans="1:15" ht="14.25" customHeight="1" x14ac:dyDescent="0.25">
      <c r="A140" s="99"/>
      <c r="B140" s="100"/>
      <c r="C140" s="100"/>
      <c r="D140" s="101"/>
      <c r="E140" s="101"/>
      <c r="F140" s="101">
        <v>1358</v>
      </c>
      <c r="G140" s="74" t="str">
        <f>+VLOOKUP(F140,Participants!$A$1:$F$798,2,FALSE)</f>
        <v>Isabella Marcotulio</v>
      </c>
      <c r="H140" s="74" t="str">
        <f>+VLOOKUP(F140,Participants!$A$1:$F$798,4,FALSE)</f>
        <v>AAC</v>
      </c>
      <c r="I140" s="74" t="str">
        <f>+VLOOKUP(F140,Participants!$A$1:$F$798,5,FALSE)</f>
        <v>Female</v>
      </c>
      <c r="J140" s="74">
        <f>+VLOOKUP(F140,Participants!$A$1:$F$798,3,FALSE)</f>
        <v>6</v>
      </c>
      <c r="K140" s="13" t="str">
        <f>+VLOOKUP(F140,Participants!$A$1:$G$798,7,FALSE)</f>
        <v>JV Girls</v>
      </c>
      <c r="L140" s="159">
        <f t="shared" si="3"/>
        <v>35</v>
      </c>
      <c r="M140" s="74"/>
      <c r="N140" s="164">
        <v>6</v>
      </c>
      <c r="O140" s="165">
        <v>5</v>
      </c>
    </row>
    <row r="141" spans="1:15" ht="14.25" customHeight="1" x14ac:dyDescent="0.25">
      <c r="A141" s="99"/>
      <c r="B141" s="100"/>
      <c r="C141" s="100"/>
      <c r="D141" s="101"/>
      <c r="E141" s="101"/>
      <c r="F141" s="101">
        <v>1347</v>
      </c>
      <c r="G141" s="74" t="str">
        <f>+VLOOKUP(F141,Participants!$A$1:$F$798,2,FALSE)</f>
        <v>Rita Donahue</v>
      </c>
      <c r="H141" s="74" t="str">
        <f>+VLOOKUP(F141,Participants!$A$1:$F$798,4,FALSE)</f>
        <v>AAC</v>
      </c>
      <c r="I141" s="74" t="str">
        <f>+VLOOKUP(F141,Participants!$A$1:$F$798,5,FALSE)</f>
        <v>Female</v>
      </c>
      <c r="J141" s="74">
        <f>+VLOOKUP(F141,Participants!$A$1:$F$798,3,FALSE)</f>
        <v>5</v>
      </c>
      <c r="K141" s="13" t="str">
        <f>+VLOOKUP(F141,Participants!$A$1:$G$798,7,FALSE)</f>
        <v>JV Girls</v>
      </c>
      <c r="L141" s="159">
        <f t="shared" si="3"/>
        <v>36</v>
      </c>
      <c r="M141" s="74"/>
      <c r="N141" s="164">
        <v>6</v>
      </c>
      <c r="O141" s="165">
        <v>4</v>
      </c>
    </row>
    <row r="142" spans="1:15" ht="14.25" customHeight="1" x14ac:dyDescent="0.25">
      <c r="A142" s="99"/>
      <c r="B142" s="100"/>
      <c r="C142" s="100"/>
      <c r="D142" s="101"/>
      <c r="E142" s="101"/>
      <c r="F142" s="101">
        <v>597</v>
      </c>
      <c r="G142" s="74" t="str">
        <f>+VLOOKUP(F142,Participants!$A$1:$F$798,2,FALSE)</f>
        <v>Sage Liberati</v>
      </c>
      <c r="H142" s="74" t="str">
        <f>+VLOOKUP(F142,Participants!$A$1:$F$798,4,FALSE)</f>
        <v>BFS</v>
      </c>
      <c r="I142" s="74" t="str">
        <f>+VLOOKUP(F142,Participants!$A$1:$F$798,5,FALSE)</f>
        <v>Female</v>
      </c>
      <c r="J142" s="74">
        <f>+VLOOKUP(F142,Participants!$A$1:$F$798,3,FALSE)</f>
        <v>5</v>
      </c>
      <c r="K142" s="13" t="str">
        <f>+VLOOKUP(F142,Participants!$A$1:$G$798,7,FALSE)</f>
        <v>JV GIRLS</v>
      </c>
      <c r="L142" s="159">
        <f t="shared" si="3"/>
        <v>37</v>
      </c>
      <c r="M142" s="74"/>
      <c r="N142" s="164">
        <v>6</v>
      </c>
      <c r="O142" s="165">
        <v>2</v>
      </c>
    </row>
    <row r="143" spans="1:15" ht="14.25" customHeight="1" x14ac:dyDescent="0.25">
      <c r="A143" s="99"/>
      <c r="B143" s="100"/>
      <c r="C143" s="100"/>
      <c r="D143" s="101"/>
      <c r="E143" s="101"/>
      <c r="F143" s="101">
        <v>1299</v>
      </c>
      <c r="G143" s="74" t="str">
        <f>+VLOOKUP(F143,Participants!$A$1:$F$798,2,FALSE)</f>
        <v>Emma Zampogna</v>
      </c>
      <c r="H143" s="74" t="str">
        <f>+VLOOKUP(F143,Participants!$A$1:$F$798,4,FALSE)</f>
        <v>CDT</v>
      </c>
      <c r="I143" s="74" t="str">
        <f>+VLOOKUP(F143,Participants!$A$1:$F$798,5,FALSE)</f>
        <v>Female</v>
      </c>
      <c r="J143" s="74">
        <f>+VLOOKUP(F143,Participants!$A$1:$F$798,3,FALSE)</f>
        <v>5</v>
      </c>
      <c r="K143" s="13" t="str">
        <f>+VLOOKUP(F143,Participants!$A$1:$G$798,7,FALSE)</f>
        <v>JV Girls</v>
      </c>
      <c r="L143" s="159">
        <f t="shared" si="3"/>
        <v>38</v>
      </c>
      <c r="M143" s="74"/>
      <c r="N143" s="164">
        <v>5</v>
      </c>
      <c r="O143" s="165">
        <v>10</v>
      </c>
    </row>
    <row r="144" spans="1:15" ht="14.25" customHeight="1" x14ac:dyDescent="0.25">
      <c r="A144" s="99"/>
      <c r="B144" s="100"/>
      <c r="C144" s="100"/>
      <c r="D144" s="101"/>
      <c r="E144" s="101"/>
      <c r="F144" s="101">
        <v>1303</v>
      </c>
      <c r="G144" s="74" t="str">
        <f>+VLOOKUP(F144,Participants!$A$1:$F$798,2,FALSE)</f>
        <v>Madison Abbett</v>
      </c>
      <c r="H144" s="74" t="str">
        <f>+VLOOKUP(F144,Participants!$A$1:$F$798,4,FALSE)</f>
        <v>CDT</v>
      </c>
      <c r="I144" s="74" t="str">
        <f>+VLOOKUP(F144,Participants!$A$1:$F$798,5,FALSE)</f>
        <v>Female</v>
      </c>
      <c r="J144" s="74">
        <f>+VLOOKUP(F144,Participants!$A$1:$F$798,3,FALSE)</f>
        <v>6</v>
      </c>
      <c r="K144" s="13" t="str">
        <f>+VLOOKUP(F144,Participants!$A$1:$G$798,7,FALSE)</f>
        <v>JV Girls</v>
      </c>
      <c r="L144" s="159">
        <f t="shared" si="3"/>
        <v>39</v>
      </c>
      <c r="M144" s="74"/>
      <c r="N144" s="164">
        <v>5</v>
      </c>
      <c r="O144" s="165">
        <v>8</v>
      </c>
    </row>
    <row r="145" spans="1:15" ht="14.25" customHeight="1" x14ac:dyDescent="0.25">
      <c r="A145" s="99"/>
      <c r="B145" s="100"/>
      <c r="C145" s="100"/>
      <c r="D145" s="101"/>
      <c r="E145" s="101"/>
      <c r="F145" s="101">
        <v>1575</v>
      </c>
      <c r="G145" s="74" t="str">
        <f>+VLOOKUP(F145,Participants!$A$1:$F$798,2,FALSE)</f>
        <v>Isabella Krahe</v>
      </c>
      <c r="H145" s="74" t="str">
        <f>+VLOOKUP(F145,Participants!$A$1:$F$798,4,FALSE)</f>
        <v>BCS</v>
      </c>
      <c r="I145" s="74" t="str">
        <f>+VLOOKUP(F145,Participants!$A$1:$F$798,5,FALSE)</f>
        <v>Female</v>
      </c>
      <c r="J145" s="74">
        <f>+VLOOKUP(F145,Participants!$A$1:$F$798,3,FALSE)</f>
        <v>6</v>
      </c>
      <c r="K145" s="13" t="str">
        <f>+VLOOKUP(F145,Participants!$A$1:$G$798,7,FALSE)</f>
        <v>JV Girls</v>
      </c>
      <c r="L145" s="159">
        <f t="shared" si="3"/>
        <v>40</v>
      </c>
      <c r="M145" s="74"/>
      <c r="N145" s="164">
        <v>5</v>
      </c>
      <c r="O145" s="165">
        <v>7</v>
      </c>
    </row>
    <row r="146" spans="1:15" ht="14.25" customHeight="1" x14ac:dyDescent="0.25">
      <c r="A146" s="99"/>
      <c r="B146" s="100"/>
      <c r="C146" s="100"/>
      <c r="D146" s="101"/>
      <c r="E146" s="101"/>
      <c r="F146" s="101">
        <v>1087</v>
      </c>
      <c r="G146" s="74" t="str">
        <f>+VLOOKUP(F146,Participants!$A$1:$F$798,2,FALSE)</f>
        <v>Quinn Snyder</v>
      </c>
      <c r="H146" s="74" t="str">
        <f>+VLOOKUP(F146,Participants!$A$1:$F$798,4,FALSE)</f>
        <v>KIL</v>
      </c>
      <c r="I146" s="74" t="str">
        <f>+VLOOKUP(F146,Participants!$A$1:$F$798,5,FALSE)</f>
        <v>Female</v>
      </c>
      <c r="J146" s="74">
        <f>+VLOOKUP(F146,Participants!$A$1:$F$798,3,FALSE)</f>
        <v>5</v>
      </c>
      <c r="K146" s="13" t="str">
        <f>+VLOOKUP(F146,Participants!$A$1:$G$798,7,FALSE)</f>
        <v>JV Girls</v>
      </c>
      <c r="L146" s="159">
        <f t="shared" si="3"/>
        <v>41</v>
      </c>
      <c r="M146" s="74"/>
      <c r="N146" s="164">
        <v>5</v>
      </c>
      <c r="O146" s="165">
        <v>7</v>
      </c>
    </row>
    <row r="147" spans="1:15" ht="14.25" customHeight="1" x14ac:dyDescent="0.25">
      <c r="A147" s="99"/>
      <c r="B147" s="100"/>
      <c r="C147" s="100"/>
      <c r="D147" s="101"/>
      <c r="E147" s="101"/>
      <c r="F147" s="101">
        <v>598</v>
      </c>
      <c r="G147" s="74" t="str">
        <f>+VLOOKUP(F147,Participants!$A$1:$F$798,2,FALSE)</f>
        <v>Sloane Masula</v>
      </c>
      <c r="H147" s="74" t="str">
        <f>+VLOOKUP(F147,Participants!$A$1:$F$798,4,FALSE)</f>
        <v>BFS</v>
      </c>
      <c r="I147" s="74" t="str">
        <f>+VLOOKUP(F147,Participants!$A$1:$F$798,5,FALSE)</f>
        <v>Female</v>
      </c>
      <c r="J147" s="74">
        <f>+VLOOKUP(F147,Participants!$A$1:$F$798,3,FALSE)</f>
        <v>5</v>
      </c>
      <c r="K147" s="13" t="str">
        <f>+VLOOKUP(F147,Participants!$A$1:$G$798,7,FALSE)</f>
        <v>JV GIRLS</v>
      </c>
      <c r="L147" s="159">
        <f t="shared" si="3"/>
        <v>42</v>
      </c>
      <c r="M147" s="74"/>
      <c r="N147" s="164">
        <v>4</v>
      </c>
      <c r="O147" s="165">
        <v>8</v>
      </c>
    </row>
    <row r="148" spans="1:15" ht="14.25" customHeight="1" x14ac:dyDescent="0.25">
      <c r="A148" s="166"/>
      <c r="B148" s="167"/>
      <c r="C148" s="167"/>
      <c r="D148" s="168"/>
      <c r="E148" s="168" t="s">
        <v>1265</v>
      </c>
      <c r="F148" s="168">
        <v>770</v>
      </c>
      <c r="G148" s="145" t="str">
        <f>+VLOOKUP(F148,Participants!$A$1:$F$798,2,FALSE)</f>
        <v>Juliet Snover</v>
      </c>
      <c r="H148" s="145" t="str">
        <f>+VLOOKUP(F148,Participants!$A$1:$F$798,4,FALSE)</f>
        <v>GAA</v>
      </c>
      <c r="I148" s="145" t="str">
        <f>+VLOOKUP(F148,Participants!$A$1:$F$798,5,FALSE)</f>
        <v>Female</v>
      </c>
      <c r="J148" s="145">
        <f>+VLOOKUP(F148,Participants!$A$1:$F$798,3,FALSE)</f>
        <v>7</v>
      </c>
      <c r="K148" s="142" t="str">
        <f>+VLOOKUP(F148,Participants!$A$1:$G$798,7,FALSE)</f>
        <v>VARSITY GIRLS</v>
      </c>
      <c r="L148" s="174">
        <f t="shared" si="3"/>
        <v>43</v>
      </c>
      <c r="M148" s="145"/>
      <c r="N148" s="170">
        <v>9</v>
      </c>
      <c r="O148" s="171">
        <v>3</v>
      </c>
    </row>
    <row r="149" spans="1:15" ht="14.25" customHeight="1" x14ac:dyDescent="0.25">
      <c r="A149" s="166"/>
      <c r="B149" s="167"/>
      <c r="C149" s="167"/>
      <c r="D149" s="168"/>
      <c r="E149" s="168" t="s">
        <v>1265</v>
      </c>
      <c r="F149" s="168">
        <v>1309</v>
      </c>
      <c r="G149" s="145" t="str">
        <f>+VLOOKUP(F149,Participants!$A$1:$F$798,2,FALSE)</f>
        <v>Rhodora Redd</v>
      </c>
      <c r="H149" s="145" t="str">
        <f>+VLOOKUP(F149,Participants!$A$1:$F$798,4,FALSE)</f>
        <v>CDT</v>
      </c>
      <c r="I149" s="145" t="str">
        <f>+VLOOKUP(F149,Participants!$A$1:$F$798,5,FALSE)</f>
        <v>Female</v>
      </c>
      <c r="J149" s="145">
        <f>+VLOOKUP(F149,Participants!$A$1:$F$798,3,FALSE)</f>
        <v>7</v>
      </c>
      <c r="K149" s="142" t="str">
        <f>+VLOOKUP(F149,Participants!$A$1:$G$798,7,FALSE)</f>
        <v>Varsity Girls</v>
      </c>
      <c r="L149" s="174">
        <f t="shared" si="3"/>
        <v>44</v>
      </c>
      <c r="M149" s="145"/>
      <c r="N149" s="170">
        <v>8</v>
      </c>
      <c r="O149" s="171">
        <v>3</v>
      </c>
    </row>
    <row r="150" spans="1:15" ht="14.25" customHeight="1" x14ac:dyDescent="0.25">
      <c r="A150" s="166"/>
      <c r="B150" s="167"/>
      <c r="C150" s="167"/>
      <c r="D150" s="168"/>
      <c r="E150" s="168" t="s">
        <v>1265</v>
      </c>
      <c r="F150" s="168">
        <v>980</v>
      </c>
      <c r="G150" s="145" t="str">
        <f>+VLOOKUP(F150,Participants!$A$1:$F$798,2,FALSE)</f>
        <v>Adelaide Delaney</v>
      </c>
      <c r="H150" s="145" t="str">
        <f>+VLOOKUP(F150,Participants!$A$1:$F$798,4,FALSE)</f>
        <v>SJS</v>
      </c>
      <c r="I150" s="145" t="str">
        <f>+VLOOKUP(F150,Participants!$A$1:$F$798,5,FALSE)</f>
        <v>Female</v>
      </c>
      <c r="J150" s="145">
        <f>+VLOOKUP(F150,Participants!$A$1:$F$798,3,FALSE)</f>
        <v>8</v>
      </c>
      <c r="K150" s="142" t="str">
        <f>+VLOOKUP(F150,Participants!$A$1:$G$798,7,FALSE)</f>
        <v>Varsity Girls</v>
      </c>
      <c r="L150" s="174">
        <f t="shared" si="3"/>
        <v>45</v>
      </c>
      <c r="M150" s="145"/>
      <c r="N150" s="170">
        <v>7</v>
      </c>
      <c r="O150" s="171">
        <v>8</v>
      </c>
    </row>
    <row r="151" spans="1:15" ht="14.25" customHeight="1" x14ac:dyDescent="0.25">
      <c r="A151" s="99"/>
      <c r="B151" s="100"/>
      <c r="C151" s="100"/>
      <c r="D151" s="101"/>
      <c r="E151" s="101"/>
      <c r="F151" s="101"/>
      <c r="G151" s="74" t="e">
        <f>+VLOOKUP(F151,Participants!$A$1:$F$798,2,FALSE)</f>
        <v>#N/A</v>
      </c>
      <c r="H151" s="74" t="e">
        <f>+VLOOKUP(F151,Participants!$A$1:$F$798,4,FALSE)</f>
        <v>#N/A</v>
      </c>
      <c r="I151" s="74" t="e">
        <f>+VLOOKUP(F151,Participants!$A$1:$F$798,5,FALSE)</f>
        <v>#N/A</v>
      </c>
      <c r="J151" s="74" t="e">
        <f>+VLOOKUP(F151,Participants!$A$1:$F$798,3,FALSE)</f>
        <v>#N/A</v>
      </c>
      <c r="K151" s="13" t="e">
        <f>+VLOOKUP(F151,Participants!$A$1:$G$798,7,FALSE)</f>
        <v>#N/A</v>
      </c>
      <c r="L151" s="159"/>
      <c r="M151" s="74"/>
      <c r="N151" s="164"/>
      <c r="O151" s="165"/>
    </row>
    <row r="152" spans="1:15" ht="14.25" customHeight="1" x14ac:dyDescent="0.25">
      <c r="A152" s="99"/>
      <c r="B152" s="100"/>
      <c r="C152" s="100"/>
      <c r="D152" s="101"/>
      <c r="E152" s="101"/>
      <c r="F152" s="101"/>
      <c r="G152" s="74"/>
      <c r="H152" s="74"/>
      <c r="I152" s="74"/>
      <c r="J152" s="74"/>
      <c r="K152" s="13"/>
      <c r="L152" s="159"/>
      <c r="M152" s="74"/>
      <c r="N152" s="164"/>
      <c r="O152" s="165"/>
    </row>
    <row r="153" spans="1:15" ht="14.25" customHeight="1" x14ac:dyDescent="0.25">
      <c r="A153" s="99"/>
      <c r="B153" s="100"/>
      <c r="C153" s="100"/>
      <c r="D153" s="101"/>
      <c r="E153" s="101"/>
      <c r="F153" s="101"/>
      <c r="G153" s="74"/>
      <c r="H153" s="74"/>
      <c r="I153" s="74"/>
      <c r="J153" s="74"/>
      <c r="K153" s="13"/>
      <c r="L153" s="159"/>
      <c r="M153" s="74"/>
      <c r="N153" s="164"/>
      <c r="O153" s="165"/>
    </row>
    <row r="154" spans="1:15" ht="14.25" customHeight="1" x14ac:dyDescent="0.25">
      <c r="A154" s="99"/>
      <c r="B154" s="100"/>
      <c r="C154" s="100"/>
      <c r="D154" s="101"/>
      <c r="E154" s="101"/>
      <c r="F154" s="101"/>
      <c r="G154" s="74"/>
      <c r="H154" s="74"/>
      <c r="I154" s="74"/>
      <c r="J154" s="74"/>
      <c r="K154" s="13"/>
      <c r="L154" s="159"/>
      <c r="M154" s="74"/>
      <c r="N154" s="164"/>
      <c r="O154" s="165"/>
    </row>
    <row r="155" spans="1:15" ht="14.25" customHeight="1" x14ac:dyDescent="0.25">
      <c r="A155" s="99"/>
      <c r="B155" s="100"/>
      <c r="C155" s="100"/>
      <c r="D155" s="101"/>
      <c r="E155" s="101"/>
      <c r="F155" s="101"/>
      <c r="G155" s="74"/>
      <c r="H155" s="74"/>
      <c r="I155" s="74"/>
      <c r="J155" s="74"/>
      <c r="K155" s="13"/>
      <c r="L155" s="159"/>
      <c r="M155" s="74"/>
      <c r="N155" s="164"/>
      <c r="O155" s="165"/>
    </row>
    <row r="156" spans="1:15" ht="14.25" customHeight="1" x14ac:dyDescent="0.25">
      <c r="A156" s="99"/>
      <c r="B156" s="100"/>
      <c r="C156" s="100"/>
      <c r="D156" s="101"/>
      <c r="E156" s="101"/>
      <c r="F156" s="101"/>
      <c r="G156" s="74"/>
      <c r="H156" s="74"/>
      <c r="I156" s="74"/>
      <c r="J156" s="74"/>
      <c r="K156" s="13"/>
      <c r="L156" s="159"/>
      <c r="M156" s="74"/>
      <c r="N156" s="164"/>
      <c r="O156" s="165"/>
    </row>
    <row r="157" spans="1:15" ht="14.25" customHeight="1" x14ac:dyDescent="0.25">
      <c r="A157" s="99"/>
      <c r="B157" s="100"/>
      <c r="C157" s="100"/>
      <c r="D157" s="101"/>
      <c r="E157" s="101"/>
      <c r="F157" s="101"/>
      <c r="G157" s="74"/>
      <c r="H157" s="74"/>
      <c r="I157" s="74"/>
      <c r="J157" s="74"/>
      <c r="K157" s="13"/>
      <c r="L157" s="159"/>
      <c r="M157" s="74"/>
      <c r="N157" s="164"/>
      <c r="O157" s="165"/>
    </row>
    <row r="158" spans="1:15" ht="14.25" customHeight="1" x14ac:dyDescent="0.25">
      <c r="A158" s="99"/>
      <c r="B158" s="100"/>
      <c r="C158" s="100"/>
      <c r="D158" s="101"/>
      <c r="E158" s="101"/>
      <c r="F158" s="101"/>
      <c r="G158" s="74"/>
      <c r="H158" s="74"/>
      <c r="I158" s="74"/>
      <c r="J158" s="74"/>
      <c r="K158" s="13"/>
      <c r="L158" s="159"/>
      <c r="M158" s="74"/>
      <c r="N158" s="164"/>
      <c r="O158" s="165"/>
    </row>
    <row r="159" spans="1:15" ht="14.25" customHeight="1" x14ac:dyDescent="0.25">
      <c r="A159" s="99"/>
      <c r="B159" s="100"/>
      <c r="C159" s="100"/>
      <c r="D159" s="101"/>
      <c r="E159" s="101"/>
      <c r="F159" s="101"/>
      <c r="G159" s="74"/>
      <c r="H159" s="74"/>
      <c r="I159" s="74"/>
      <c r="J159" s="74"/>
      <c r="K159" s="13"/>
      <c r="L159" s="159"/>
      <c r="M159" s="74"/>
      <c r="N159" s="164"/>
      <c r="O159" s="165"/>
    </row>
    <row r="160" spans="1:15" ht="14.25" customHeight="1" x14ac:dyDescent="0.25">
      <c r="A160" s="99"/>
      <c r="B160" s="100"/>
      <c r="C160" s="100"/>
      <c r="D160" s="101"/>
      <c r="E160" s="101"/>
      <c r="F160" s="101"/>
      <c r="G160" s="74"/>
      <c r="H160" s="74"/>
      <c r="I160" s="74"/>
      <c r="J160" s="74"/>
      <c r="K160" s="13"/>
      <c r="L160" s="159"/>
      <c r="M160" s="74"/>
      <c r="N160" s="164"/>
      <c r="O160" s="165"/>
    </row>
    <row r="161" spans="1:26" ht="14.25" customHeight="1" x14ac:dyDescent="0.25">
      <c r="A161" s="99"/>
      <c r="B161" s="100"/>
      <c r="C161" s="100"/>
      <c r="D161" s="101"/>
      <c r="E161" s="101"/>
      <c r="F161" s="101"/>
      <c r="G161" s="74"/>
      <c r="H161" s="74"/>
      <c r="I161" s="74"/>
      <c r="J161" s="74"/>
      <c r="K161" s="13"/>
      <c r="L161" s="159"/>
      <c r="M161" s="74"/>
      <c r="N161" s="164"/>
      <c r="O161" s="165"/>
    </row>
    <row r="162" spans="1:26" ht="14.25" customHeight="1" x14ac:dyDescent="0.25">
      <c r="A162" s="99"/>
      <c r="B162" s="100"/>
      <c r="C162" s="100"/>
      <c r="D162" s="101"/>
      <c r="E162" s="101"/>
      <c r="F162" s="101"/>
      <c r="G162" s="74"/>
      <c r="H162" s="74"/>
      <c r="I162" s="74"/>
      <c r="J162" s="74"/>
      <c r="K162" s="13"/>
      <c r="L162" s="159"/>
      <c r="M162" s="74"/>
      <c r="N162" s="164"/>
      <c r="O162" s="165"/>
    </row>
    <row r="163" spans="1:26" ht="14.25" customHeight="1" x14ac:dyDescent="0.25">
      <c r="A163" s="99"/>
      <c r="B163" s="100"/>
      <c r="C163" s="100"/>
      <c r="D163" s="101"/>
      <c r="E163" s="101"/>
      <c r="F163" s="101"/>
      <c r="G163" s="74"/>
      <c r="H163" s="74"/>
      <c r="I163" s="74"/>
      <c r="J163" s="74"/>
      <c r="K163" s="13"/>
      <c r="L163" s="159"/>
      <c r="M163" s="74"/>
      <c r="N163" s="164"/>
      <c r="O163" s="165"/>
    </row>
    <row r="164" spans="1:26" ht="14.25" customHeight="1" x14ac:dyDescent="0.25">
      <c r="A164" s="99"/>
      <c r="B164" s="100"/>
      <c r="C164" s="100"/>
      <c r="D164" s="101"/>
      <c r="E164" s="101"/>
      <c r="F164" s="101"/>
      <c r="G164" s="74"/>
      <c r="H164" s="74"/>
      <c r="I164" s="74"/>
      <c r="J164" s="74"/>
      <c r="K164" s="13"/>
      <c r="L164" s="159"/>
      <c r="M164" s="74"/>
      <c r="N164" s="164"/>
      <c r="O164" s="165"/>
    </row>
    <row r="165" spans="1:26" ht="14.25" customHeight="1" x14ac:dyDescent="0.25">
      <c r="A165" s="99"/>
      <c r="B165" s="100"/>
      <c r="C165" s="100"/>
      <c r="D165" s="101"/>
      <c r="E165" s="101"/>
      <c r="F165" s="101"/>
      <c r="G165" s="74"/>
      <c r="H165" s="74"/>
      <c r="I165" s="74"/>
      <c r="J165" s="74"/>
      <c r="K165" s="13"/>
      <c r="L165" s="159"/>
      <c r="M165" s="74"/>
      <c r="N165" s="164"/>
      <c r="O165" s="165"/>
    </row>
    <row r="166" spans="1:26" ht="14.25" customHeight="1" x14ac:dyDescent="0.25">
      <c r="A166" s="99"/>
      <c r="B166" s="100"/>
      <c r="C166" s="100"/>
      <c r="D166" s="101"/>
      <c r="E166" s="101"/>
      <c r="F166" s="101"/>
      <c r="G166" s="74"/>
      <c r="H166" s="74"/>
      <c r="I166" s="74"/>
      <c r="J166" s="74"/>
      <c r="K166" s="13"/>
      <c r="L166" s="159"/>
      <c r="M166" s="74"/>
      <c r="N166" s="164"/>
      <c r="O166" s="165"/>
    </row>
    <row r="167" spans="1:26" ht="14.25" customHeight="1" x14ac:dyDescent="0.25">
      <c r="A167" s="99"/>
      <c r="B167" s="100"/>
      <c r="C167" s="100"/>
      <c r="D167" s="101"/>
      <c r="E167" s="101"/>
      <c r="F167" s="101"/>
      <c r="G167" s="74" t="e">
        <f>+VLOOKUP(F167,Participants!$A$1:$F$798,2,FALSE)</f>
        <v>#N/A</v>
      </c>
      <c r="H167" s="74" t="e">
        <f>+VLOOKUP(F167,Participants!$A$1:$F$798,4,FALSE)</f>
        <v>#N/A</v>
      </c>
      <c r="I167" s="74" t="e">
        <f>+VLOOKUP(F167,Participants!$A$1:$F$798,5,FALSE)</f>
        <v>#N/A</v>
      </c>
      <c r="J167" s="74" t="e">
        <f>+VLOOKUP(F167,Participants!$A$1:$F$798,3,FALSE)</f>
        <v>#N/A</v>
      </c>
      <c r="K167" s="13" t="e">
        <f>+VLOOKUP(F167,Participants!$A$1:$G$798,7,FALSE)</f>
        <v>#N/A</v>
      </c>
      <c r="L167" s="159"/>
      <c r="M167" s="74"/>
      <c r="N167" s="164"/>
      <c r="O167" s="165"/>
    </row>
    <row r="168" spans="1:26" ht="14.25" customHeight="1" x14ac:dyDescent="0.25">
      <c r="A168" s="105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</row>
    <row r="169" spans="1:26" ht="14.25" customHeight="1" x14ac:dyDescent="0.25">
      <c r="A169" s="105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</row>
    <row r="170" spans="1:26" ht="14.25" customHeight="1" x14ac:dyDescent="0.25">
      <c r="A170" s="105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</row>
    <row r="171" spans="1:26" ht="14.25" customHeight="1" x14ac:dyDescent="0.25">
      <c r="A171" s="106"/>
      <c r="B171" s="59" t="s">
        <v>8</v>
      </c>
      <c r="C171" s="59" t="s">
        <v>15</v>
      </c>
      <c r="D171" s="59" t="s">
        <v>18</v>
      </c>
      <c r="E171" s="59" t="s">
        <v>21</v>
      </c>
      <c r="F171" s="138" t="s">
        <v>24</v>
      </c>
      <c r="G171" s="59" t="s">
        <v>27</v>
      </c>
      <c r="H171" s="59" t="s">
        <v>30</v>
      </c>
      <c r="I171" s="59" t="s">
        <v>33</v>
      </c>
      <c r="J171" s="59" t="s">
        <v>36</v>
      </c>
      <c r="K171" s="59" t="s">
        <v>39</v>
      </c>
      <c r="L171" s="59" t="s">
        <v>42</v>
      </c>
      <c r="M171" s="59" t="s">
        <v>45</v>
      </c>
      <c r="N171" s="138" t="s">
        <v>48</v>
      </c>
      <c r="O171" s="138" t="s">
        <v>53</v>
      </c>
      <c r="P171" s="59" t="s">
        <v>56</v>
      </c>
      <c r="Q171" s="59" t="s">
        <v>59</v>
      </c>
      <c r="R171" s="59" t="s">
        <v>62</v>
      </c>
      <c r="S171" s="59" t="s">
        <v>65</v>
      </c>
      <c r="T171" s="59" t="s">
        <v>10</v>
      </c>
      <c r="U171" s="59" t="s">
        <v>70</v>
      </c>
      <c r="V171" s="59" t="s">
        <v>73</v>
      </c>
      <c r="W171" s="59" t="s">
        <v>76</v>
      </c>
      <c r="X171" s="59" t="s">
        <v>79</v>
      </c>
      <c r="Y171" s="59" t="s">
        <v>817</v>
      </c>
      <c r="Z171" s="60" t="s">
        <v>818</v>
      </c>
    </row>
    <row r="172" spans="1:26" ht="14.25" customHeight="1" x14ac:dyDescent="0.25">
      <c r="A172" s="106"/>
    </row>
    <row r="173" spans="1:26" ht="14.25" customHeight="1" x14ac:dyDescent="0.25">
      <c r="A173" s="106" t="s">
        <v>190</v>
      </c>
      <c r="B173" s="7">
        <f t="shared" ref="B173:K174" si="4">+SUMIFS($M$2:$M$150,$K$2:$K$150,$A173,$H$2:$H$150,B$171)</f>
        <v>0</v>
      </c>
      <c r="C173" s="7">
        <f t="shared" si="4"/>
        <v>0</v>
      </c>
      <c r="D173" s="7">
        <f t="shared" si="4"/>
        <v>0</v>
      </c>
      <c r="E173" s="7">
        <f t="shared" si="4"/>
        <v>0</v>
      </c>
      <c r="F173" s="46">
        <f t="shared" si="4"/>
        <v>17</v>
      </c>
      <c r="G173" s="7">
        <f t="shared" si="4"/>
        <v>8</v>
      </c>
      <c r="H173" s="7">
        <f t="shared" si="4"/>
        <v>0</v>
      </c>
      <c r="I173" s="7">
        <f t="shared" si="4"/>
        <v>0</v>
      </c>
      <c r="J173" s="7">
        <f t="shared" si="4"/>
        <v>4</v>
      </c>
      <c r="K173" s="7">
        <f t="shared" si="4"/>
        <v>0</v>
      </c>
      <c r="L173" s="7">
        <f t="shared" ref="L173:Y174" si="5">+SUMIFS($M$2:$M$150,$K$2:$K$150,$A173,$H$2:$H$150,L$171)</f>
        <v>0</v>
      </c>
      <c r="M173" s="7">
        <f t="shared" si="5"/>
        <v>0</v>
      </c>
      <c r="N173" s="7">
        <f t="shared" si="5"/>
        <v>0</v>
      </c>
      <c r="O173" s="7">
        <f t="shared" si="5"/>
        <v>0</v>
      </c>
      <c r="P173" s="7">
        <f t="shared" si="5"/>
        <v>0</v>
      </c>
      <c r="Q173" s="7">
        <f t="shared" si="5"/>
        <v>0</v>
      </c>
      <c r="R173" s="7">
        <f t="shared" si="5"/>
        <v>0</v>
      </c>
      <c r="S173" s="7">
        <f t="shared" si="5"/>
        <v>10</v>
      </c>
      <c r="T173" s="7">
        <f t="shared" si="5"/>
        <v>0</v>
      </c>
      <c r="U173" s="7">
        <f t="shared" si="5"/>
        <v>0</v>
      </c>
      <c r="V173" s="7">
        <f t="shared" si="5"/>
        <v>0</v>
      </c>
      <c r="W173" s="7">
        <f t="shared" si="5"/>
        <v>0</v>
      </c>
      <c r="X173" s="7">
        <f t="shared" si="5"/>
        <v>0</v>
      </c>
      <c r="Y173" s="7">
        <f t="shared" si="5"/>
        <v>0</v>
      </c>
      <c r="Z173" s="7">
        <f t="shared" ref="Z173:Z176" si="6">SUM(C173:Y173)</f>
        <v>39</v>
      </c>
    </row>
    <row r="174" spans="1:26" ht="14.25" customHeight="1" x14ac:dyDescent="0.25">
      <c r="A174" s="106" t="s">
        <v>207</v>
      </c>
      <c r="B174" s="7">
        <f t="shared" si="4"/>
        <v>0</v>
      </c>
      <c r="C174" s="7">
        <f t="shared" si="4"/>
        <v>0</v>
      </c>
      <c r="D174" s="7">
        <f t="shared" si="4"/>
        <v>0</v>
      </c>
      <c r="E174" s="7">
        <f t="shared" si="4"/>
        <v>7</v>
      </c>
      <c r="F174" s="7">
        <f t="shared" si="4"/>
        <v>8.5</v>
      </c>
      <c r="G174" s="7">
        <f t="shared" si="4"/>
        <v>0</v>
      </c>
      <c r="H174" s="7">
        <f t="shared" si="4"/>
        <v>0</v>
      </c>
      <c r="I174" s="7">
        <f t="shared" si="4"/>
        <v>0</v>
      </c>
      <c r="J174" s="7">
        <f t="shared" si="4"/>
        <v>7</v>
      </c>
      <c r="K174" s="7">
        <f t="shared" si="4"/>
        <v>0</v>
      </c>
      <c r="L174" s="7">
        <f t="shared" si="5"/>
        <v>0</v>
      </c>
      <c r="M174" s="7">
        <f t="shared" si="5"/>
        <v>5</v>
      </c>
      <c r="N174" s="7">
        <f t="shared" si="5"/>
        <v>0</v>
      </c>
      <c r="O174" s="7">
        <f t="shared" si="5"/>
        <v>11.5</v>
      </c>
      <c r="P174" s="7">
        <f t="shared" si="5"/>
        <v>0</v>
      </c>
      <c r="Q174" s="7">
        <f t="shared" si="5"/>
        <v>0</v>
      </c>
      <c r="R174" s="7">
        <f t="shared" si="5"/>
        <v>0</v>
      </c>
      <c r="S174" s="7">
        <f t="shared" si="5"/>
        <v>0</v>
      </c>
      <c r="T174" s="7">
        <f t="shared" si="5"/>
        <v>0</v>
      </c>
      <c r="U174" s="7">
        <f t="shared" si="5"/>
        <v>0</v>
      </c>
      <c r="V174" s="7">
        <f t="shared" si="5"/>
        <v>0</v>
      </c>
      <c r="W174" s="7">
        <f t="shared" si="5"/>
        <v>0</v>
      </c>
      <c r="X174" s="7">
        <f t="shared" si="5"/>
        <v>0</v>
      </c>
      <c r="Y174" s="7">
        <f t="shared" si="5"/>
        <v>0</v>
      </c>
      <c r="Z174" s="7">
        <f t="shared" si="6"/>
        <v>39</v>
      </c>
    </row>
    <row r="175" spans="1:26" ht="14.25" customHeight="1" x14ac:dyDescent="0.25">
      <c r="A175" s="106" t="s">
        <v>224</v>
      </c>
      <c r="B175" s="7">
        <f t="shared" ref="B175:K176" si="7">+SUMIFS($M$2:$M$64,$K$2:$K$64,$A175,$H$2:$H$64,B$171)</f>
        <v>0</v>
      </c>
      <c r="C175" s="7">
        <f t="shared" si="7"/>
        <v>0</v>
      </c>
      <c r="D175" s="7">
        <f t="shared" si="7"/>
        <v>0</v>
      </c>
      <c r="E175" s="7">
        <f t="shared" si="7"/>
        <v>0</v>
      </c>
      <c r="F175" s="46">
        <f t="shared" si="7"/>
        <v>12</v>
      </c>
      <c r="G175" s="7">
        <f t="shared" si="7"/>
        <v>18</v>
      </c>
      <c r="H175" s="7">
        <f t="shared" si="7"/>
        <v>0</v>
      </c>
      <c r="I175" s="7">
        <f t="shared" si="7"/>
        <v>0</v>
      </c>
      <c r="J175" s="7">
        <f t="shared" si="7"/>
        <v>5</v>
      </c>
      <c r="K175" s="7">
        <f t="shared" si="7"/>
        <v>0</v>
      </c>
      <c r="L175" s="7">
        <f t="shared" ref="L175:Y176" si="8">+SUMIFS($M$2:$M$64,$K$2:$K$64,$A175,$H$2:$H$64,L$171)</f>
        <v>0</v>
      </c>
      <c r="M175" s="7">
        <f t="shared" si="8"/>
        <v>0</v>
      </c>
      <c r="N175" s="46">
        <f t="shared" si="8"/>
        <v>0</v>
      </c>
      <c r="O175" s="46">
        <f t="shared" si="8"/>
        <v>0</v>
      </c>
      <c r="P175" s="7">
        <f t="shared" si="8"/>
        <v>0</v>
      </c>
      <c r="Q175" s="7">
        <f t="shared" si="8"/>
        <v>0</v>
      </c>
      <c r="R175" s="7">
        <f t="shared" si="8"/>
        <v>0</v>
      </c>
      <c r="S175" s="7">
        <f t="shared" si="8"/>
        <v>4</v>
      </c>
      <c r="T175" s="7">
        <f t="shared" si="8"/>
        <v>0</v>
      </c>
      <c r="U175" s="7">
        <f t="shared" si="8"/>
        <v>0</v>
      </c>
      <c r="V175" s="7">
        <f t="shared" si="8"/>
        <v>0</v>
      </c>
      <c r="W175" s="7">
        <f t="shared" si="8"/>
        <v>0</v>
      </c>
      <c r="X175" s="7">
        <f t="shared" si="8"/>
        <v>0</v>
      </c>
      <c r="Y175" s="7">
        <f t="shared" si="8"/>
        <v>0</v>
      </c>
      <c r="Z175" s="7">
        <f t="shared" si="6"/>
        <v>39</v>
      </c>
    </row>
    <row r="176" spans="1:26" ht="14.25" customHeight="1" x14ac:dyDescent="0.25">
      <c r="A176" s="106" t="s">
        <v>819</v>
      </c>
      <c r="B176" s="7">
        <f t="shared" si="7"/>
        <v>2</v>
      </c>
      <c r="C176" s="7">
        <f t="shared" si="7"/>
        <v>0</v>
      </c>
      <c r="D176" s="7">
        <f t="shared" si="7"/>
        <v>0</v>
      </c>
      <c r="E176" s="7">
        <f t="shared" si="7"/>
        <v>0</v>
      </c>
      <c r="F176" s="46">
        <f t="shared" si="7"/>
        <v>13</v>
      </c>
      <c r="G176" s="7">
        <f t="shared" si="7"/>
        <v>0</v>
      </c>
      <c r="H176" s="7">
        <f t="shared" si="7"/>
        <v>0</v>
      </c>
      <c r="I176" s="7">
        <f t="shared" si="7"/>
        <v>0</v>
      </c>
      <c r="J176" s="7">
        <f t="shared" si="7"/>
        <v>0</v>
      </c>
      <c r="K176" s="7">
        <f t="shared" si="7"/>
        <v>0</v>
      </c>
      <c r="L176" s="7">
        <f t="shared" si="8"/>
        <v>0</v>
      </c>
      <c r="M176" s="7">
        <f t="shared" si="8"/>
        <v>0</v>
      </c>
      <c r="N176" s="46">
        <f t="shared" si="8"/>
        <v>0</v>
      </c>
      <c r="O176" s="46">
        <f t="shared" si="8"/>
        <v>15</v>
      </c>
      <c r="P176" s="7">
        <f t="shared" si="8"/>
        <v>4.5</v>
      </c>
      <c r="Q176" s="7">
        <f t="shared" si="8"/>
        <v>0</v>
      </c>
      <c r="R176" s="7">
        <f t="shared" si="8"/>
        <v>0</v>
      </c>
      <c r="S176" s="7">
        <f t="shared" si="8"/>
        <v>4.5</v>
      </c>
      <c r="T176" s="7">
        <f t="shared" si="8"/>
        <v>0</v>
      </c>
      <c r="U176" s="7">
        <f t="shared" si="8"/>
        <v>0</v>
      </c>
      <c r="V176" s="7">
        <f t="shared" si="8"/>
        <v>0</v>
      </c>
      <c r="W176" s="7">
        <f t="shared" si="8"/>
        <v>0</v>
      </c>
      <c r="X176" s="7">
        <f t="shared" si="8"/>
        <v>0</v>
      </c>
      <c r="Y176" s="7">
        <f t="shared" si="8"/>
        <v>0</v>
      </c>
      <c r="Z176" s="7">
        <f t="shared" si="6"/>
        <v>37</v>
      </c>
    </row>
    <row r="177" spans="1:13" ht="14.25" customHeight="1" x14ac:dyDescent="0.25">
      <c r="A177" s="105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</row>
    <row r="178" spans="1:13" ht="14.25" customHeight="1" x14ac:dyDescent="0.25">
      <c r="A178" s="105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</row>
    <row r="179" spans="1:13" ht="14.25" customHeight="1" x14ac:dyDescent="0.25">
      <c r="A179" s="105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</row>
    <row r="180" spans="1:13" ht="14.25" customHeight="1" x14ac:dyDescent="0.25">
      <c r="A180" s="105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</row>
    <row r="181" spans="1:13" ht="14.25" customHeight="1" x14ac:dyDescent="0.25">
      <c r="A181" s="105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</row>
    <row r="182" spans="1:13" ht="14.25" customHeight="1" x14ac:dyDescent="0.25">
      <c r="A182" s="105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</row>
    <row r="183" spans="1:13" ht="14.25" customHeight="1" x14ac:dyDescent="0.25">
      <c r="A183" s="105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</row>
    <row r="184" spans="1:13" ht="14.25" customHeight="1" x14ac:dyDescent="0.25">
      <c r="A184" s="105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</row>
    <row r="185" spans="1:13" ht="14.25" customHeight="1" x14ac:dyDescent="0.25">
      <c r="A185" s="105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</row>
    <row r="186" spans="1:13" ht="14.25" customHeight="1" x14ac:dyDescent="0.25">
      <c r="A186" s="105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</row>
    <row r="187" spans="1:13" ht="14.25" customHeight="1" x14ac:dyDescent="0.25">
      <c r="A187" s="105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</row>
    <row r="188" spans="1:13" ht="14.25" customHeight="1" x14ac:dyDescent="0.25">
      <c r="A188" s="105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</row>
    <row r="189" spans="1:13" ht="14.25" customHeight="1" x14ac:dyDescent="0.25">
      <c r="A189" s="105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</row>
    <row r="190" spans="1:13" ht="14.25" customHeight="1" x14ac:dyDescent="0.25">
      <c r="A190" s="105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</row>
    <row r="191" spans="1:13" ht="14.25" customHeight="1" x14ac:dyDescent="0.25">
      <c r="A191" s="105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</row>
    <row r="192" spans="1:13" ht="14.25" customHeight="1" x14ac:dyDescent="0.25">
      <c r="A192" s="105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</row>
    <row r="193" spans="1:13" ht="14.25" customHeight="1" x14ac:dyDescent="0.25">
      <c r="A193" s="105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</row>
    <row r="194" spans="1:13" ht="14.25" customHeight="1" x14ac:dyDescent="0.25">
      <c r="A194" s="105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</row>
    <row r="195" spans="1:13" ht="14.25" customHeight="1" x14ac:dyDescent="0.25">
      <c r="A195" s="105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</row>
    <row r="196" spans="1:13" ht="14.25" customHeight="1" x14ac:dyDescent="0.25">
      <c r="A196" s="105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</row>
    <row r="197" spans="1:13" ht="14.25" customHeight="1" x14ac:dyDescent="0.25">
      <c r="A197" s="105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</row>
    <row r="198" spans="1:13" ht="14.25" customHeight="1" x14ac:dyDescent="0.25">
      <c r="A198" s="105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</row>
    <row r="199" spans="1:13" ht="14.25" customHeight="1" x14ac:dyDescent="0.25">
      <c r="A199" s="105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</row>
    <row r="200" spans="1:13" ht="14.25" customHeight="1" x14ac:dyDescent="0.25">
      <c r="A200" s="105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</row>
    <row r="201" spans="1:13" ht="14.25" customHeight="1" x14ac:dyDescent="0.25">
      <c r="A201" s="105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</row>
    <row r="202" spans="1:13" ht="14.25" customHeight="1" x14ac:dyDescent="0.25">
      <c r="A202" s="105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</row>
    <row r="203" spans="1:13" ht="14.25" customHeight="1" x14ac:dyDescent="0.25">
      <c r="A203" s="105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</row>
    <row r="204" spans="1:13" ht="14.25" customHeight="1" x14ac:dyDescent="0.25">
      <c r="A204" s="105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</row>
    <row r="205" spans="1:13" ht="14.25" customHeight="1" x14ac:dyDescent="0.25">
      <c r="A205" s="105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</row>
    <row r="206" spans="1:13" ht="14.25" customHeight="1" x14ac:dyDescent="0.25">
      <c r="A206" s="105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</row>
    <row r="207" spans="1:13" ht="14.25" customHeight="1" x14ac:dyDescent="0.25">
      <c r="A207" s="105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</row>
    <row r="208" spans="1:13" ht="14.25" customHeight="1" x14ac:dyDescent="0.25">
      <c r="A208" s="105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</row>
    <row r="209" spans="1:13" ht="14.25" customHeight="1" x14ac:dyDescent="0.25">
      <c r="A209" s="105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</row>
    <row r="210" spans="1:13" ht="14.25" customHeight="1" x14ac:dyDescent="0.25">
      <c r="A210" s="105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</row>
    <row r="211" spans="1:13" ht="14.25" customHeight="1" x14ac:dyDescent="0.25">
      <c r="A211" s="105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</row>
    <row r="212" spans="1:13" ht="14.25" customHeight="1" x14ac:dyDescent="0.25">
      <c r="A212" s="105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</row>
    <row r="213" spans="1:13" ht="14.25" customHeight="1" x14ac:dyDescent="0.25">
      <c r="A213" s="105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</row>
    <row r="214" spans="1:13" ht="14.25" customHeight="1" x14ac:dyDescent="0.25">
      <c r="A214" s="105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</row>
    <row r="215" spans="1:13" ht="14.25" customHeight="1" x14ac:dyDescent="0.25">
      <c r="A215" s="105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</row>
    <row r="216" spans="1:13" ht="14.25" customHeight="1" x14ac:dyDescent="0.25">
      <c r="A216" s="105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</row>
    <row r="217" spans="1:13" ht="14.25" customHeight="1" x14ac:dyDescent="0.25">
      <c r="A217" s="105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</row>
    <row r="218" spans="1:13" ht="14.25" customHeight="1" x14ac:dyDescent="0.25">
      <c r="A218" s="105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</row>
    <row r="219" spans="1:13" ht="14.25" customHeight="1" x14ac:dyDescent="0.25">
      <c r="A219" s="105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</row>
    <row r="220" spans="1:13" ht="14.25" customHeight="1" x14ac:dyDescent="0.25">
      <c r="A220" s="105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</row>
    <row r="221" spans="1:13" ht="14.25" customHeight="1" x14ac:dyDescent="0.25">
      <c r="A221" s="105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</row>
    <row r="222" spans="1:13" ht="14.25" customHeight="1" x14ac:dyDescent="0.25">
      <c r="A222" s="105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</row>
    <row r="223" spans="1:13" ht="14.25" customHeight="1" x14ac:dyDescent="0.25">
      <c r="A223" s="105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</row>
    <row r="224" spans="1:13" ht="14.25" customHeight="1" x14ac:dyDescent="0.25">
      <c r="A224" s="105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</row>
    <row r="225" spans="1:13" ht="14.25" customHeight="1" x14ac:dyDescent="0.25">
      <c r="A225" s="105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</row>
    <row r="226" spans="1:13" ht="14.25" customHeight="1" x14ac:dyDescent="0.25">
      <c r="A226" s="105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</row>
    <row r="227" spans="1:13" ht="14.25" customHeight="1" x14ac:dyDescent="0.25">
      <c r="A227" s="105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</row>
    <row r="228" spans="1:13" ht="14.25" customHeight="1" x14ac:dyDescent="0.25">
      <c r="A228" s="105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</row>
    <row r="229" spans="1:13" ht="14.25" customHeight="1" x14ac:dyDescent="0.25">
      <c r="A229" s="105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</row>
    <row r="230" spans="1:13" ht="14.25" customHeight="1" x14ac:dyDescent="0.25">
      <c r="A230" s="105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</row>
    <row r="231" spans="1:13" ht="14.25" customHeight="1" x14ac:dyDescent="0.25">
      <c r="A231" s="105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</row>
    <row r="232" spans="1:13" ht="14.25" customHeight="1" x14ac:dyDescent="0.25">
      <c r="A232" s="105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</row>
    <row r="233" spans="1:13" ht="14.25" customHeight="1" x14ac:dyDescent="0.25">
      <c r="A233" s="105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</row>
    <row r="234" spans="1:13" ht="14.25" customHeight="1" x14ac:dyDescent="0.25">
      <c r="A234" s="105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</row>
    <row r="235" spans="1:13" ht="14.25" customHeight="1" x14ac:dyDescent="0.25">
      <c r="A235" s="105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</row>
    <row r="236" spans="1:13" ht="14.25" customHeight="1" x14ac:dyDescent="0.25">
      <c r="A236" s="105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</row>
    <row r="237" spans="1:13" ht="14.25" customHeight="1" x14ac:dyDescent="0.25">
      <c r="A237" s="105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</row>
    <row r="238" spans="1:13" ht="14.25" customHeight="1" x14ac:dyDescent="0.25">
      <c r="A238" s="105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</row>
    <row r="239" spans="1:13" ht="14.25" customHeight="1" x14ac:dyDescent="0.25">
      <c r="A239" s="105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</row>
    <row r="240" spans="1:13" ht="14.25" customHeight="1" x14ac:dyDescent="0.25">
      <c r="A240" s="105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</row>
    <row r="241" spans="1:13" ht="14.25" customHeight="1" x14ac:dyDescent="0.25">
      <c r="A241" s="105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</row>
    <row r="242" spans="1:13" ht="14.25" customHeight="1" x14ac:dyDescent="0.25">
      <c r="A242" s="105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</row>
    <row r="243" spans="1:13" ht="14.25" customHeight="1" x14ac:dyDescent="0.25">
      <c r="A243" s="105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</row>
    <row r="244" spans="1:13" ht="14.25" customHeight="1" x14ac:dyDescent="0.25">
      <c r="A244" s="105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</row>
    <row r="245" spans="1:13" ht="14.25" customHeight="1" x14ac:dyDescent="0.25">
      <c r="A245" s="105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</row>
    <row r="246" spans="1:13" ht="14.25" customHeight="1" x14ac:dyDescent="0.25">
      <c r="A246" s="105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</row>
    <row r="247" spans="1:13" ht="14.25" customHeight="1" x14ac:dyDescent="0.25">
      <c r="A247" s="105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</row>
    <row r="248" spans="1:13" ht="14.25" customHeight="1" x14ac:dyDescent="0.25">
      <c r="A248" s="105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</row>
    <row r="249" spans="1:13" ht="14.25" customHeight="1" x14ac:dyDescent="0.25">
      <c r="A249" s="105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</row>
    <row r="250" spans="1:13" ht="14.25" customHeight="1" x14ac:dyDescent="0.25">
      <c r="A250" s="105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</row>
    <row r="251" spans="1:13" ht="14.25" customHeight="1" x14ac:dyDescent="0.25">
      <c r="A251" s="105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</row>
    <row r="252" spans="1:13" ht="14.25" customHeight="1" x14ac:dyDescent="0.25">
      <c r="A252" s="105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</row>
    <row r="253" spans="1:13" ht="14.25" customHeight="1" x14ac:dyDescent="0.25">
      <c r="A253" s="105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</row>
    <row r="254" spans="1:13" ht="14.25" customHeight="1" x14ac:dyDescent="0.25">
      <c r="A254" s="105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</row>
    <row r="255" spans="1:13" ht="14.25" customHeight="1" x14ac:dyDescent="0.25">
      <c r="A255" s="105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</row>
    <row r="256" spans="1:13" ht="14.25" customHeight="1" x14ac:dyDescent="0.25">
      <c r="A256" s="105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</row>
    <row r="257" spans="1:13" ht="14.25" customHeight="1" x14ac:dyDescent="0.25">
      <c r="A257" s="105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</row>
    <row r="258" spans="1:13" ht="14.25" customHeight="1" x14ac:dyDescent="0.25">
      <c r="A258" s="105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</row>
    <row r="259" spans="1:13" ht="14.25" customHeight="1" x14ac:dyDescent="0.25">
      <c r="A259" s="105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6"/>
    </row>
    <row r="260" spans="1:13" ht="14.25" customHeight="1" x14ac:dyDescent="0.25">
      <c r="A260" s="105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</row>
    <row r="261" spans="1:13" ht="14.25" customHeight="1" x14ac:dyDescent="0.25">
      <c r="A261" s="105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</row>
    <row r="262" spans="1:13" ht="14.25" customHeight="1" x14ac:dyDescent="0.25">
      <c r="A262" s="105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</row>
    <row r="263" spans="1:13" ht="14.25" customHeight="1" x14ac:dyDescent="0.25">
      <c r="A263" s="105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</row>
    <row r="264" spans="1:13" ht="14.25" customHeight="1" x14ac:dyDescent="0.25">
      <c r="A264" s="105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</row>
    <row r="265" spans="1:13" ht="14.25" customHeight="1" x14ac:dyDescent="0.25">
      <c r="A265" s="105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</row>
    <row r="266" spans="1:13" ht="14.25" customHeight="1" x14ac:dyDescent="0.25">
      <c r="A266" s="105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</row>
    <row r="267" spans="1:13" ht="14.25" customHeight="1" x14ac:dyDescent="0.25">
      <c r="A267" s="105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</row>
    <row r="268" spans="1:13" ht="14.25" customHeight="1" x14ac:dyDescent="0.25">
      <c r="A268" s="105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</row>
    <row r="269" spans="1:13" ht="14.25" customHeight="1" x14ac:dyDescent="0.25">
      <c r="A269" s="105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6"/>
    </row>
    <row r="270" spans="1:13" ht="14.25" customHeight="1" x14ac:dyDescent="0.25">
      <c r="A270" s="105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</row>
    <row r="271" spans="1:13" ht="14.25" customHeight="1" x14ac:dyDescent="0.25">
      <c r="A271" s="105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</row>
    <row r="272" spans="1:13" ht="14.25" customHeight="1" x14ac:dyDescent="0.25">
      <c r="A272" s="105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6"/>
    </row>
    <row r="273" spans="1:13" ht="14.25" customHeight="1" x14ac:dyDescent="0.25">
      <c r="A273" s="105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</row>
    <row r="274" spans="1:13" ht="14.25" customHeight="1" x14ac:dyDescent="0.25">
      <c r="A274" s="105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</row>
    <row r="275" spans="1:13" ht="14.25" customHeight="1" x14ac:dyDescent="0.25">
      <c r="A275" s="105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</row>
    <row r="276" spans="1:13" ht="14.25" customHeight="1" x14ac:dyDescent="0.25">
      <c r="A276" s="105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6"/>
    </row>
    <row r="277" spans="1:13" ht="14.25" customHeight="1" x14ac:dyDescent="0.25">
      <c r="A277" s="105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6"/>
    </row>
    <row r="278" spans="1:13" ht="14.25" customHeight="1" x14ac:dyDescent="0.25">
      <c r="A278" s="105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6"/>
    </row>
    <row r="279" spans="1:13" ht="14.25" customHeight="1" x14ac:dyDescent="0.25">
      <c r="A279" s="105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6"/>
    </row>
    <row r="280" spans="1:13" ht="14.25" customHeight="1" x14ac:dyDescent="0.25">
      <c r="A280" s="105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</row>
    <row r="281" spans="1:13" ht="14.25" customHeight="1" x14ac:dyDescent="0.25">
      <c r="A281" s="105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</row>
    <row r="282" spans="1:13" ht="14.25" customHeight="1" x14ac:dyDescent="0.25">
      <c r="A282" s="105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</row>
    <row r="283" spans="1:13" ht="14.25" customHeight="1" x14ac:dyDescent="0.25">
      <c r="A283" s="105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</row>
    <row r="284" spans="1:13" ht="14.25" customHeight="1" x14ac:dyDescent="0.25">
      <c r="A284" s="105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</row>
    <row r="285" spans="1:13" ht="14.25" customHeight="1" x14ac:dyDescent="0.25">
      <c r="A285" s="105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</row>
    <row r="286" spans="1:13" ht="14.25" customHeight="1" x14ac:dyDescent="0.25">
      <c r="A286" s="105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</row>
    <row r="287" spans="1:13" ht="14.25" customHeight="1" x14ac:dyDescent="0.25">
      <c r="A287" s="105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</row>
    <row r="288" spans="1:13" ht="14.25" customHeight="1" x14ac:dyDescent="0.25">
      <c r="A288" s="105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</row>
    <row r="289" spans="1:13" ht="14.25" customHeight="1" x14ac:dyDescent="0.25">
      <c r="A289" s="105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</row>
    <row r="290" spans="1:13" ht="14.25" customHeight="1" x14ac:dyDescent="0.25">
      <c r="A290" s="105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</row>
    <row r="291" spans="1:13" ht="14.25" customHeight="1" x14ac:dyDescent="0.25">
      <c r="A291" s="105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</row>
    <row r="292" spans="1:13" ht="14.25" customHeight="1" x14ac:dyDescent="0.25">
      <c r="A292" s="105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</row>
    <row r="293" spans="1:13" ht="14.25" customHeight="1" x14ac:dyDescent="0.25">
      <c r="A293" s="105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</row>
    <row r="294" spans="1:13" ht="14.25" customHeight="1" x14ac:dyDescent="0.25">
      <c r="A294" s="105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</row>
    <row r="295" spans="1:13" ht="14.25" customHeight="1" x14ac:dyDescent="0.25">
      <c r="A295" s="105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</row>
    <row r="296" spans="1:13" ht="14.25" customHeight="1" x14ac:dyDescent="0.25">
      <c r="A296" s="105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</row>
    <row r="297" spans="1:13" ht="14.25" customHeight="1" x14ac:dyDescent="0.25">
      <c r="A297" s="105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</row>
    <row r="298" spans="1:13" ht="14.25" customHeight="1" x14ac:dyDescent="0.25">
      <c r="A298" s="105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</row>
    <row r="299" spans="1:13" ht="14.25" customHeight="1" x14ac:dyDescent="0.25">
      <c r="A299" s="105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</row>
    <row r="300" spans="1:13" ht="14.25" customHeight="1" x14ac:dyDescent="0.25">
      <c r="A300" s="105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</row>
    <row r="301" spans="1:13" ht="14.25" customHeight="1" x14ac:dyDescent="0.25">
      <c r="A301" s="105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6"/>
    </row>
    <row r="302" spans="1:13" ht="14.25" customHeight="1" x14ac:dyDescent="0.25">
      <c r="A302" s="105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</row>
    <row r="303" spans="1:13" ht="14.25" customHeight="1" x14ac:dyDescent="0.25">
      <c r="A303" s="105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6"/>
    </row>
    <row r="304" spans="1:13" ht="14.25" customHeight="1" x14ac:dyDescent="0.25">
      <c r="A304" s="105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</row>
    <row r="305" spans="1:13" ht="14.25" customHeight="1" x14ac:dyDescent="0.25">
      <c r="A305" s="105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</row>
    <row r="306" spans="1:13" ht="14.25" customHeight="1" x14ac:dyDescent="0.25">
      <c r="A306" s="105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6"/>
    </row>
    <row r="307" spans="1:13" ht="14.25" customHeight="1" x14ac:dyDescent="0.25">
      <c r="A307" s="105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6"/>
    </row>
    <row r="308" spans="1:13" ht="14.25" customHeight="1" x14ac:dyDescent="0.25">
      <c r="A308" s="105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6"/>
    </row>
    <row r="309" spans="1:13" ht="14.25" customHeight="1" x14ac:dyDescent="0.25">
      <c r="A309" s="105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6"/>
    </row>
    <row r="310" spans="1:13" ht="14.25" customHeight="1" x14ac:dyDescent="0.25">
      <c r="A310" s="105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</row>
    <row r="311" spans="1:13" ht="14.25" customHeight="1" x14ac:dyDescent="0.25">
      <c r="A311" s="105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6"/>
    </row>
    <row r="312" spans="1:13" ht="14.25" customHeight="1" x14ac:dyDescent="0.25">
      <c r="A312" s="105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</row>
    <row r="313" spans="1:13" ht="14.25" customHeight="1" x14ac:dyDescent="0.25">
      <c r="A313" s="105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6"/>
    </row>
    <row r="314" spans="1:13" ht="14.25" customHeight="1" x14ac:dyDescent="0.25">
      <c r="A314" s="105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6"/>
    </row>
    <row r="315" spans="1:13" ht="14.25" customHeight="1" x14ac:dyDescent="0.25">
      <c r="A315" s="105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</row>
    <row r="316" spans="1:13" ht="14.25" customHeight="1" x14ac:dyDescent="0.25">
      <c r="A316" s="105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</row>
    <row r="317" spans="1:13" ht="14.25" customHeight="1" x14ac:dyDescent="0.25">
      <c r="A317" s="105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</row>
    <row r="318" spans="1:13" ht="14.25" customHeight="1" x14ac:dyDescent="0.25">
      <c r="A318" s="105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</row>
    <row r="319" spans="1:13" ht="14.25" customHeight="1" x14ac:dyDescent="0.25">
      <c r="A319" s="105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</row>
    <row r="320" spans="1:13" ht="14.25" customHeight="1" x14ac:dyDescent="0.25">
      <c r="A320" s="105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</row>
    <row r="321" spans="1:13" ht="14.25" customHeight="1" x14ac:dyDescent="0.25">
      <c r="A321" s="105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</row>
    <row r="322" spans="1:13" ht="14.25" customHeight="1" x14ac:dyDescent="0.25">
      <c r="A322" s="105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6"/>
    </row>
    <row r="323" spans="1:13" ht="14.25" customHeight="1" x14ac:dyDescent="0.25">
      <c r="A323" s="105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6"/>
    </row>
    <row r="324" spans="1:13" ht="14.25" customHeight="1" x14ac:dyDescent="0.25">
      <c r="A324" s="105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6"/>
    </row>
    <row r="325" spans="1:13" ht="14.25" customHeight="1" x14ac:dyDescent="0.25">
      <c r="A325" s="105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6"/>
    </row>
    <row r="326" spans="1:13" ht="14.25" customHeight="1" x14ac:dyDescent="0.25">
      <c r="A326" s="105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</row>
    <row r="327" spans="1:13" ht="14.25" customHeight="1" x14ac:dyDescent="0.25">
      <c r="A327" s="105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6"/>
    </row>
    <row r="328" spans="1:13" ht="14.25" customHeight="1" x14ac:dyDescent="0.25">
      <c r="A328" s="105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6"/>
    </row>
    <row r="329" spans="1:13" ht="14.25" customHeight="1" x14ac:dyDescent="0.25">
      <c r="A329" s="105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6"/>
    </row>
    <row r="330" spans="1:13" ht="14.25" customHeight="1" x14ac:dyDescent="0.25">
      <c r="A330" s="105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</row>
    <row r="331" spans="1:13" ht="14.25" customHeight="1" x14ac:dyDescent="0.25">
      <c r="A331" s="105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</row>
    <row r="332" spans="1:13" ht="14.25" customHeight="1" x14ac:dyDescent="0.25">
      <c r="A332" s="105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</row>
    <row r="333" spans="1:13" ht="14.25" customHeight="1" x14ac:dyDescent="0.25">
      <c r="A333" s="105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</row>
    <row r="334" spans="1:13" ht="14.25" customHeight="1" x14ac:dyDescent="0.25">
      <c r="A334" s="105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</row>
    <row r="335" spans="1:13" ht="14.25" customHeight="1" x14ac:dyDescent="0.25">
      <c r="A335" s="105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</row>
    <row r="336" spans="1:13" ht="14.25" customHeight="1" x14ac:dyDescent="0.25">
      <c r="A336" s="105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</row>
    <row r="337" spans="1:13" ht="14.25" customHeight="1" x14ac:dyDescent="0.25">
      <c r="A337" s="105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</row>
    <row r="338" spans="1:13" ht="14.25" customHeight="1" x14ac:dyDescent="0.25">
      <c r="A338" s="105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6"/>
    </row>
    <row r="339" spans="1:13" ht="14.25" customHeight="1" x14ac:dyDescent="0.25">
      <c r="A339" s="105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6"/>
    </row>
    <row r="340" spans="1:13" ht="14.25" customHeight="1" x14ac:dyDescent="0.25">
      <c r="A340" s="105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6"/>
    </row>
    <row r="341" spans="1:13" ht="14.25" customHeight="1" x14ac:dyDescent="0.25">
      <c r="A341" s="105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6"/>
    </row>
    <row r="342" spans="1:13" ht="14.25" customHeight="1" x14ac:dyDescent="0.25">
      <c r="A342" s="105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6"/>
    </row>
    <row r="343" spans="1:13" ht="14.25" customHeight="1" x14ac:dyDescent="0.25">
      <c r="A343" s="105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6"/>
    </row>
    <row r="344" spans="1:13" ht="14.25" customHeight="1" x14ac:dyDescent="0.25">
      <c r="A344" s="105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</row>
    <row r="345" spans="1:13" ht="14.25" customHeight="1" x14ac:dyDescent="0.25">
      <c r="A345" s="105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</row>
    <row r="346" spans="1:13" ht="14.25" customHeight="1" x14ac:dyDescent="0.25">
      <c r="A346" s="105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</row>
    <row r="347" spans="1:13" ht="14.25" customHeight="1" x14ac:dyDescent="0.25">
      <c r="A347" s="105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</row>
    <row r="348" spans="1:13" ht="14.25" customHeight="1" x14ac:dyDescent="0.25">
      <c r="A348" s="105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</row>
    <row r="349" spans="1:13" ht="14.25" customHeight="1" x14ac:dyDescent="0.25">
      <c r="A349" s="105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</row>
    <row r="350" spans="1:13" ht="14.25" customHeight="1" x14ac:dyDescent="0.25">
      <c r="A350" s="105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</row>
    <row r="351" spans="1:13" ht="14.25" customHeight="1" x14ac:dyDescent="0.25">
      <c r="A351" s="105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6"/>
    </row>
    <row r="352" spans="1:13" ht="14.25" customHeight="1" x14ac:dyDescent="0.25">
      <c r="A352" s="105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</row>
    <row r="353" spans="1:13" ht="14.25" customHeight="1" x14ac:dyDescent="0.25">
      <c r="A353" s="105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</row>
    <row r="354" spans="1:13" ht="14.25" customHeight="1" x14ac:dyDescent="0.25">
      <c r="A354" s="105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</row>
    <row r="355" spans="1:13" ht="14.25" customHeight="1" x14ac:dyDescent="0.25">
      <c r="A355" s="105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</row>
    <row r="356" spans="1:13" ht="14.25" customHeight="1" x14ac:dyDescent="0.25">
      <c r="A356" s="105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</row>
    <row r="357" spans="1:13" ht="14.25" customHeight="1" x14ac:dyDescent="0.25">
      <c r="A357" s="105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</row>
    <row r="358" spans="1:13" ht="14.25" customHeight="1" x14ac:dyDescent="0.25">
      <c r="A358" s="105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</row>
    <row r="359" spans="1:13" ht="14.25" customHeight="1" x14ac:dyDescent="0.25">
      <c r="A359" s="105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</row>
    <row r="360" spans="1:13" ht="14.25" customHeight="1" x14ac:dyDescent="0.25">
      <c r="A360" s="105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</row>
    <row r="361" spans="1:13" ht="14.25" customHeight="1" x14ac:dyDescent="0.25">
      <c r="A361" s="105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</row>
    <row r="362" spans="1:13" ht="14.25" customHeight="1" x14ac:dyDescent="0.25">
      <c r="A362" s="105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</row>
    <row r="363" spans="1:13" ht="14.25" customHeight="1" x14ac:dyDescent="0.25">
      <c r="A363" s="105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</row>
    <row r="364" spans="1:13" ht="14.25" customHeight="1" x14ac:dyDescent="0.25">
      <c r="A364" s="105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</row>
    <row r="365" spans="1:13" ht="14.25" customHeight="1" x14ac:dyDescent="0.25">
      <c r="A365" s="105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</row>
    <row r="366" spans="1:13" ht="14.25" customHeight="1" x14ac:dyDescent="0.25">
      <c r="A366" s="105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</row>
    <row r="367" spans="1:13" ht="14.25" customHeight="1" x14ac:dyDescent="0.25">
      <c r="A367" s="105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</row>
    <row r="368" spans="1:13" ht="14.25" customHeight="1" x14ac:dyDescent="0.25">
      <c r="A368" s="105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</row>
    <row r="369" spans="1:13" ht="14.25" customHeight="1" x14ac:dyDescent="0.25">
      <c r="A369" s="105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</row>
    <row r="370" spans="1:13" ht="14.25" customHeight="1" x14ac:dyDescent="0.25">
      <c r="A370" s="105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</row>
    <row r="371" spans="1:13" ht="14.25" customHeight="1" x14ac:dyDescent="0.25">
      <c r="A371" s="105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</row>
    <row r="372" spans="1:13" ht="14.25" customHeight="1" x14ac:dyDescent="0.25">
      <c r="A372" s="105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6"/>
    </row>
    <row r="373" spans="1:13" ht="14.25" customHeight="1" x14ac:dyDescent="0.25">
      <c r="A373" s="105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6"/>
    </row>
    <row r="374" spans="1:13" ht="14.25" customHeight="1" x14ac:dyDescent="0.25">
      <c r="A374" s="105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6"/>
    </row>
    <row r="375" spans="1:13" ht="14.25" customHeight="1" x14ac:dyDescent="0.25">
      <c r="A375" s="105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6"/>
    </row>
    <row r="376" spans="1:13" ht="15.75" customHeight="1" x14ac:dyDescent="0.25"/>
    <row r="377" spans="1:13" ht="15.75" customHeight="1" x14ac:dyDescent="0.25"/>
    <row r="378" spans="1:13" ht="15.75" customHeight="1" x14ac:dyDescent="0.25"/>
    <row r="379" spans="1:13" ht="15.75" customHeight="1" x14ac:dyDescent="0.25"/>
    <row r="380" spans="1:13" ht="15.75" customHeight="1" x14ac:dyDescent="0.25"/>
    <row r="381" spans="1:13" ht="15.75" customHeight="1" x14ac:dyDescent="0.25"/>
    <row r="382" spans="1:13" ht="15.75" customHeight="1" x14ac:dyDescent="0.25"/>
    <row r="383" spans="1:13" ht="15.75" customHeight="1" x14ac:dyDescent="0.25"/>
    <row r="384" spans="1:13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</sheetData>
  <sortState xmlns:xlrd2="http://schemas.microsoft.com/office/spreadsheetml/2017/richdata2" ref="A66:O150">
    <sortCondition ref="K66:K150"/>
    <sortCondition descending="1" ref="N66:N150"/>
    <sortCondition descending="1" ref="O66:O150"/>
  </sortState>
  <mergeCells count="1">
    <mergeCell ref="N1:O1"/>
  </mergeCells>
  <pageMargins left="0.75" right="0.75" top="1" bottom="1" header="0" footer="0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A1000"/>
  <sheetViews>
    <sheetView workbookViewId="0">
      <pane ySplit="1" topLeftCell="A2" activePane="bottomLeft" state="frozen"/>
      <selection pane="bottomLeft" activeCell="N61" sqref="N61"/>
    </sheetView>
  </sheetViews>
  <sheetFormatPr defaultColWidth="14.42578125" defaultRowHeight="15" customHeight="1" x14ac:dyDescent="0.25"/>
  <cols>
    <col min="1" max="1" width="20.140625" customWidth="1"/>
    <col min="2" max="24" width="6.7109375" customWidth="1"/>
    <col min="25" max="26" width="11.42578125" customWidth="1"/>
  </cols>
  <sheetData>
    <row r="1" spans="1:27" ht="14.25" customHeight="1" x14ac:dyDescent="0.25">
      <c r="A1" s="82"/>
      <c r="B1" s="59" t="s">
        <v>8</v>
      </c>
      <c r="C1" s="59" t="s">
        <v>15</v>
      </c>
      <c r="D1" s="59" t="s">
        <v>18</v>
      </c>
      <c r="E1" s="59" t="s">
        <v>21</v>
      </c>
      <c r="F1" s="59" t="s">
        <v>24</v>
      </c>
      <c r="G1" s="59" t="s">
        <v>27</v>
      </c>
      <c r="H1" s="59" t="s">
        <v>30</v>
      </c>
      <c r="I1" s="59" t="s">
        <v>33</v>
      </c>
      <c r="J1" s="59" t="s">
        <v>36</v>
      </c>
      <c r="K1" s="59" t="s">
        <v>39</v>
      </c>
      <c r="L1" s="59" t="s">
        <v>42</v>
      </c>
      <c r="M1" s="59" t="s">
        <v>45</v>
      </c>
      <c r="N1" s="59" t="s">
        <v>48</v>
      </c>
      <c r="O1" s="59" t="s">
        <v>53</v>
      </c>
      <c r="P1" s="59" t="s">
        <v>56</v>
      </c>
      <c r="Q1" s="59" t="s">
        <v>59</v>
      </c>
      <c r="R1" s="59" t="s">
        <v>62</v>
      </c>
      <c r="S1" s="59" t="s">
        <v>65</v>
      </c>
      <c r="T1" s="59" t="s">
        <v>10</v>
      </c>
      <c r="U1" s="59" t="s">
        <v>70</v>
      </c>
      <c r="V1" s="59" t="s">
        <v>73</v>
      </c>
      <c r="W1" s="59" t="s">
        <v>76</v>
      </c>
      <c r="X1" s="59" t="s">
        <v>79</v>
      </c>
      <c r="Y1" s="59" t="s">
        <v>817</v>
      </c>
      <c r="Z1" s="82" t="s">
        <v>881</v>
      </c>
      <c r="AA1" s="124"/>
    </row>
    <row r="2" spans="1:27" ht="14.25" customHeight="1" x14ac:dyDescent="0.25">
      <c r="A2" s="58" t="s">
        <v>882</v>
      </c>
      <c r="B2" s="7">
        <f>+'100- All'!B182</f>
        <v>3</v>
      </c>
      <c r="C2" s="7">
        <f>+'100- All'!C182</f>
        <v>0</v>
      </c>
      <c r="D2" s="7">
        <f>+'100- All'!D182</f>
        <v>0</v>
      </c>
      <c r="E2" s="7">
        <f>+'100- All'!E182</f>
        <v>0</v>
      </c>
      <c r="F2" s="7">
        <f>+'100- All'!F182</f>
        <v>11</v>
      </c>
      <c r="G2" s="7">
        <f>+'100- All'!G182</f>
        <v>10</v>
      </c>
      <c r="H2" s="7">
        <f>+'100- All'!H182</f>
        <v>4</v>
      </c>
      <c r="I2" s="7">
        <f>+'100- All'!I182</f>
        <v>0</v>
      </c>
      <c r="J2" s="7">
        <f>+'100- All'!J182</f>
        <v>0</v>
      </c>
      <c r="K2" s="7">
        <f>+'100- All'!K182</f>
        <v>0</v>
      </c>
      <c r="L2" s="7">
        <f>+'100- All'!L182</f>
        <v>0</v>
      </c>
      <c r="M2" s="7">
        <f>+'100- All'!M182</f>
        <v>0</v>
      </c>
      <c r="N2" s="7">
        <f>+'100- All'!N182</f>
        <v>0</v>
      </c>
      <c r="O2" s="7">
        <f>+'100- All'!O182</f>
        <v>3</v>
      </c>
      <c r="P2" s="7">
        <f>+'100- All'!P182</f>
        <v>0</v>
      </c>
      <c r="Q2" s="7">
        <f>+'100- All'!Q182</f>
        <v>0</v>
      </c>
      <c r="R2" s="7">
        <f>+'100- All'!R182</f>
        <v>0</v>
      </c>
      <c r="S2" s="7">
        <f>+'100- All'!S182</f>
        <v>8</v>
      </c>
      <c r="T2" s="7">
        <f>+'100- All'!T182</f>
        <v>0</v>
      </c>
      <c r="U2" s="7">
        <f>+'100- All'!U182</f>
        <v>0</v>
      </c>
      <c r="V2" s="7">
        <f>+'100- All'!V182</f>
        <v>0</v>
      </c>
      <c r="W2" s="7">
        <f>+'100- All'!W182</f>
        <v>0</v>
      </c>
      <c r="X2" s="7">
        <f>+'100- All'!X182</f>
        <v>0</v>
      </c>
      <c r="Y2" s="7">
        <f>+'100- All'!Y182</f>
        <v>0</v>
      </c>
      <c r="Z2" s="84">
        <f t="shared" ref="Z2:Z15" si="0">SUM(B2:Y2)</f>
        <v>39</v>
      </c>
    </row>
    <row r="3" spans="1:27" ht="14.25" customHeight="1" x14ac:dyDescent="0.25">
      <c r="A3" s="58" t="s">
        <v>883</v>
      </c>
      <c r="B3" s="7">
        <f>'200-H'!B44</f>
        <v>0</v>
      </c>
      <c r="C3" s="7">
        <f>'200-H'!C44</f>
        <v>0</v>
      </c>
      <c r="D3" s="7">
        <f>'200-H'!D44</f>
        <v>0</v>
      </c>
      <c r="E3" s="7">
        <f>'200-H'!E44</f>
        <v>0</v>
      </c>
      <c r="F3" s="7">
        <f>'200-H'!F44</f>
        <v>10</v>
      </c>
      <c r="G3" s="7">
        <f>'200-H'!G44</f>
        <v>0</v>
      </c>
      <c r="H3" s="7">
        <f>'200-H'!H44</f>
        <v>0</v>
      </c>
      <c r="I3" s="7">
        <f>'200-H'!I44</f>
        <v>0</v>
      </c>
      <c r="J3" s="7">
        <f>'200-H'!J44</f>
        <v>5</v>
      </c>
      <c r="K3" s="7">
        <f>'200-H'!K44</f>
        <v>0</v>
      </c>
      <c r="L3" s="7">
        <f>'200-H'!L44</f>
        <v>0</v>
      </c>
      <c r="M3" s="7">
        <f>'200-H'!M44</f>
        <v>0</v>
      </c>
      <c r="N3" s="7">
        <f>'200-H'!N44</f>
        <v>0</v>
      </c>
      <c r="O3" s="7">
        <f>'200-H'!O44</f>
        <v>16</v>
      </c>
      <c r="P3" s="7">
        <f>'200-H'!P44</f>
        <v>5</v>
      </c>
      <c r="Q3" s="7">
        <f>'200-H'!Q44</f>
        <v>0</v>
      </c>
      <c r="R3" s="7">
        <f>'200-H'!R44</f>
        <v>0</v>
      </c>
      <c r="S3" s="7">
        <f>'200-H'!S44</f>
        <v>0</v>
      </c>
      <c r="T3" s="7">
        <f>'200-H'!T44</f>
        <v>3</v>
      </c>
      <c r="U3" s="7">
        <f>'200-H'!U44</f>
        <v>0</v>
      </c>
      <c r="V3" s="7">
        <f>'200-H'!V44</f>
        <v>0</v>
      </c>
      <c r="W3" s="7">
        <f>'200-H'!W44</f>
        <v>0</v>
      </c>
      <c r="X3" s="7">
        <f>'200-H'!X44</f>
        <v>0</v>
      </c>
      <c r="Y3" s="7">
        <f>'200-H'!Y44</f>
        <v>0</v>
      </c>
      <c r="Z3" s="84">
        <f t="shared" si="0"/>
        <v>39</v>
      </c>
    </row>
    <row r="4" spans="1:27" ht="14.25" customHeight="1" x14ac:dyDescent="0.25">
      <c r="A4" s="7" t="s">
        <v>884</v>
      </c>
      <c r="B4" s="7">
        <f>+'200 - All'!B143</f>
        <v>0</v>
      </c>
      <c r="C4" s="7">
        <f>+'200 - All'!C143</f>
        <v>0</v>
      </c>
      <c r="D4" s="7">
        <f>+'200 - All'!D143</f>
        <v>0</v>
      </c>
      <c r="E4" s="7">
        <f>+'200 - All'!E143</f>
        <v>0</v>
      </c>
      <c r="F4" s="7">
        <f>+'200 - All'!F143</f>
        <v>6</v>
      </c>
      <c r="G4" s="7">
        <f>+'200 - All'!G143</f>
        <v>10</v>
      </c>
      <c r="H4" s="7">
        <f>+'200 - All'!H143</f>
        <v>0</v>
      </c>
      <c r="I4" s="7">
        <f>+'200 - All'!I143</f>
        <v>0</v>
      </c>
      <c r="J4" s="7">
        <f>+'200 - All'!J143</f>
        <v>4</v>
      </c>
      <c r="K4" s="7">
        <f>+'200 - All'!K143</f>
        <v>0</v>
      </c>
      <c r="L4" s="7">
        <f>+'200 - All'!L143</f>
        <v>0</v>
      </c>
      <c r="M4" s="7">
        <f>+'200 - All'!M143</f>
        <v>0</v>
      </c>
      <c r="N4" s="7">
        <f>+'200 - All'!N143</f>
        <v>0</v>
      </c>
      <c r="O4" s="7">
        <f>+'200 - All'!O143</f>
        <v>1</v>
      </c>
      <c r="P4" s="7">
        <f>+'200 - All'!P143</f>
        <v>0</v>
      </c>
      <c r="Q4" s="7">
        <f>+'200 - All'!Q143</f>
        <v>0</v>
      </c>
      <c r="R4" s="7">
        <f>+'200 - All'!R143</f>
        <v>0</v>
      </c>
      <c r="S4" s="7">
        <f>+'200 - All'!S143</f>
        <v>10</v>
      </c>
      <c r="T4" s="7">
        <f>+'200 - All'!T143</f>
        <v>5</v>
      </c>
      <c r="U4" s="7">
        <f>+'200 - All'!U143</f>
        <v>3</v>
      </c>
      <c r="V4" s="7">
        <f>+'200 - All'!V143</f>
        <v>0</v>
      </c>
      <c r="W4" s="7">
        <f>+'200 - All'!W143</f>
        <v>0</v>
      </c>
      <c r="X4" s="7">
        <f>+'200 - All'!X143</f>
        <v>0</v>
      </c>
      <c r="Y4" s="7">
        <f>+'200 - All'!Y143</f>
        <v>0</v>
      </c>
      <c r="Z4" s="84">
        <f t="shared" si="0"/>
        <v>39</v>
      </c>
    </row>
    <row r="5" spans="1:27" ht="14.25" customHeight="1" x14ac:dyDescent="0.25">
      <c r="A5" s="7" t="s">
        <v>885</v>
      </c>
      <c r="B5" s="7">
        <f>+'400 - All'!B118</f>
        <v>4</v>
      </c>
      <c r="C5" s="7">
        <f>+'400 - All'!C118</f>
        <v>0</v>
      </c>
      <c r="D5" s="7">
        <f>+'400 - All'!D118</f>
        <v>0</v>
      </c>
      <c r="E5" s="7">
        <f>+'400 - All'!E118</f>
        <v>0</v>
      </c>
      <c r="F5" s="7">
        <f>+'400 - All'!F118</f>
        <v>9</v>
      </c>
      <c r="G5" s="7">
        <f>+'400 - All'!G118</f>
        <v>0</v>
      </c>
      <c r="H5" s="7">
        <f>+'400 - All'!H118</f>
        <v>0</v>
      </c>
      <c r="I5" s="7">
        <f>+'400 - All'!I118</f>
        <v>0</v>
      </c>
      <c r="J5" s="7">
        <f>+'400 - All'!J118</f>
        <v>0</v>
      </c>
      <c r="K5" s="7">
        <f>+'400 - All'!K118</f>
        <v>0</v>
      </c>
      <c r="L5" s="7">
        <f>+'400 - All'!L118</f>
        <v>0</v>
      </c>
      <c r="M5" s="7">
        <f>+'400 - All'!M118</f>
        <v>0</v>
      </c>
      <c r="N5" s="7">
        <f>+'400 - All'!N118</f>
        <v>0</v>
      </c>
      <c r="O5" s="7">
        <f>+'400 - All'!O118</f>
        <v>0</v>
      </c>
      <c r="P5" s="7">
        <f>+'400 - All'!P118</f>
        <v>1</v>
      </c>
      <c r="Q5" s="7">
        <f>+'400 - All'!Q118</f>
        <v>0</v>
      </c>
      <c r="R5" s="7">
        <f>+'400 - All'!R118</f>
        <v>0</v>
      </c>
      <c r="S5" s="7">
        <f>+'400 - All'!S118</f>
        <v>12</v>
      </c>
      <c r="T5" s="7">
        <f>+'400 - All'!T118</f>
        <v>8</v>
      </c>
      <c r="U5" s="7">
        <f>+'400 - All'!U118</f>
        <v>5</v>
      </c>
      <c r="V5" s="7">
        <f>+'400 - All'!V118</f>
        <v>0</v>
      </c>
      <c r="W5" s="7">
        <f>+'400 - All'!W118</f>
        <v>0</v>
      </c>
      <c r="X5" s="7">
        <f>+'400 - All'!X118</f>
        <v>0</v>
      </c>
      <c r="Y5" s="7">
        <f>+'400 - All'!Y118</f>
        <v>0</v>
      </c>
      <c r="Z5" s="84">
        <f t="shared" si="0"/>
        <v>39</v>
      </c>
    </row>
    <row r="6" spans="1:27" ht="14.25" customHeight="1" x14ac:dyDescent="0.25">
      <c r="A6" s="7" t="s">
        <v>886</v>
      </c>
      <c r="B6" s="7">
        <f>+'800 - ALL'!B70</f>
        <v>2</v>
      </c>
      <c r="C6" s="7">
        <f>+'800 - ALL'!C70</f>
        <v>0</v>
      </c>
      <c r="D6" s="7">
        <f>+'800 - ALL'!D70</f>
        <v>0</v>
      </c>
      <c r="E6" s="7">
        <f>+'800 - ALL'!E70</f>
        <v>0</v>
      </c>
      <c r="F6" s="7">
        <f>+'800 - ALL'!F70</f>
        <v>7</v>
      </c>
      <c r="G6" s="7">
        <f>+'800 - ALL'!G70</f>
        <v>0</v>
      </c>
      <c r="H6" s="7">
        <f>+'800 - ALL'!H70</f>
        <v>0</v>
      </c>
      <c r="I6" s="7">
        <f>+'800 - ALL'!I70</f>
        <v>0</v>
      </c>
      <c r="J6" s="7">
        <f>+'800 - ALL'!J70</f>
        <v>3</v>
      </c>
      <c r="K6" s="7">
        <f>+'800 - ALL'!K70</f>
        <v>0</v>
      </c>
      <c r="L6" s="7">
        <f>+'800 - ALL'!L70</f>
        <v>0</v>
      </c>
      <c r="M6" s="7">
        <f>+'800 - ALL'!M70</f>
        <v>0</v>
      </c>
      <c r="N6" s="7">
        <f>+'800 - ALL'!N70</f>
        <v>0</v>
      </c>
      <c r="O6" s="7">
        <f>+'800 - ALL'!O70</f>
        <v>4</v>
      </c>
      <c r="P6" s="7">
        <f>+'800 - ALL'!P70</f>
        <v>8</v>
      </c>
      <c r="Q6" s="7">
        <f>+'800 - ALL'!Q70</f>
        <v>0</v>
      </c>
      <c r="R6" s="7">
        <f>+'800 - ALL'!R70</f>
        <v>0</v>
      </c>
      <c r="S6" s="7">
        <f>+'800 - ALL'!S70</f>
        <v>0</v>
      </c>
      <c r="T6" s="7">
        <f>+'800 - ALL'!T70</f>
        <v>10</v>
      </c>
      <c r="U6" s="7">
        <f>+'800 - ALL'!U70</f>
        <v>5</v>
      </c>
      <c r="V6" s="7">
        <f>+'800 - ALL'!V70</f>
        <v>0</v>
      </c>
      <c r="W6" s="7">
        <f>+'800 - ALL'!W70</f>
        <v>0</v>
      </c>
      <c r="X6" s="7">
        <f>+'800 - ALL'!X70</f>
        <v>0</v>
      </c>
      <c r="Y6" s="7">
        <f>+'800 - ALL'!Y70</f>
        <v>0</v>
      </c>
      <c r="Z6" s="84">
        <f t="shared" si="0"/>
        <v>39</v>
      </c>
    </row>
    <row r="7" spans="1:27" ht="14.25" customHeight="1" x14ac:dyDescent="0.25">
      <c r="A7" s="7" t="s">
        <v>887</v>
      </c>
      <c r="B7" s="7">
        <f>+'1600mm - ALL'!B57</f>
        <v>1</v>
      </c>
      <c r="C7" s="7">
        <f>+'1600mm - ALL'!C57</f>
        <v>0</v>
      </c>
      <c r="D7" s="7">
        <f>+'1600mm - ALL'!D57</f>
        <v>0</v>
      </c>
      <c r="E7" s="7">
        <f>+'1600mm - ALL'!E57</f>
        <v>0</v>
      </c>
      <c r="F7" s="7">
        <f>+'1600mm - ALL'!F57</f>
        <v>18</v>
      </c>
      <c r="G7" s="7">
        <f>+'1600mm - ALL'!G57</f>
        <v>0</v>
      </c>
      <c r="H7" s="7">
        <f>+'1600mm - ALL'!H57</f>
        <v>0</v>
      </c>
      <c r="I7" s="7">
        <f>+'1600mm - ALL'!I57</f>
        <v>0</v>
      </c>
      <c r="J7" s="7">
        <f>+'1600mm - ALL'!J57</f>
        <v>0</v>
      </c>
      <c r="K7" s="7">
        <f>+'1600mm - ALL'!K57</f>
        <v>2</v>
      </c>
      <c r="L7" s="7">
        <f>+'1600mm - ALL'!L57</f>
        <v>0</v>
      </c>
      <c r="M7" s="7">
        <f>+'1600mm - ALL'!M57</f>
        <v>0</v>
      </c>
      <c r="N7" s="7">
        <f>+'1600mm - ALL'!N57</f>
        <v>0</v>
      </c>
      <c r="O7" s="7">
        <f>+'1600mm - ALL'!O57</f>
        <v>8</v>
      </c>
      <c r="P7" s="7">
        <f>+'1600mm - ALL'!P57</f>
        <v>4</v>
      </c>
      <c r="Q7" s="7">
        <f>+'1600mm - ALL'!Q57</f>
        <v>0</v>
      </c>
      <c r="R7" s="7">
        <f>+'1600mm - ALL'!R57</f>
        <v>0</v>
      </c>
      <c r="S7" s="7">
        <f>+'1600mm - ALL'!S57</f>
        <v>0</v>
      </c>
      <c r="T7" s="7">
        <f>+'1600mm - ALL'!T57</f>
        <v>0</v>
      </c>
      <c r="U7" s="7">
        <f>+'1600mm - ALL'!U57</f>
        <v>6</v>
      </c>
      <c r="V7" s="7">
        <f>+'1600mm - ALL'!V57</f>
        <v>0</v>
      </c>
      <c r="W7" s="7">
        <f>+'1600mm - ALL'!W57</f>
        <v>0</v>
      </c>
      <c r="X7" s="7">
        <f>+'1600mm - ALL'!X57</f>
        <v>0</v>
      </c>
      <c r="Y7" s="7">
        <f>+'1600mm - ALL'!Y57</f>
        <v>0</v>
      </c>
      <c r="Z7" s="84">
        <f t="shared" si="0"/>
        <v>39</v>
      </c>
    </row>
    <row r="8" spans="1:27" ht="14.25" customHeight="1" x14ac:dyDescent="0.25">
      <c r="A8" s="7" t="s">
        <v>888</v>
      </c>
      <c r="B8" s="7">
        <f>+'3200-ALL'!B32</f>
        <v>0</v>
      </c>
      <c r="C8" s="7">
        <f>+'3200-ALL'!C32</f>
        <v>0</v>
      </c>
      <c r="D8" s="7">
        <f>+'3200-ALL'!D32</f>
        <v>0</v>
      </c>
      <c r="E8" s="7">
        <f>+'3200-ALL'!E32</f>
        <v>0</v>
      </c>
      <c r="F8" s="7">
        <f>+'3200-ALL'!F32</f>
        <v>23</v>
      </c>
      <c r="G8" s="7">
        <f>+'3200-ALL'!G32</f>
        <v>0</v>
      </c>
      <c r="H8" s="7">
        <f>+'3200-ALL'!H32</f>
        <v>0</v>
      </c>
      <c r="I8" s="7">
        <f>+'3200-ALL'!I32</f>
        <v>0</v>
      </c>
      <c r="J8" s="7">
        <f>+'3200-ALL'!J32</f>
        <v>0</v>
      </c>
      <c r="K8" s="7">
        <f>+'3200-ALL'!K32</f>
        <v>0</v>
      </c>
      <c r="L8" s="7">
        <f>+'3200-ALL'!L32</f>
        <v>0</v>
      </c>
      <c r="M8" s="7">
        <f>+'3200-ALL'!M32</f>
        <v>0</v>
      </c>
      <c r="N8" s="7">
        <f>+'3200-ALL'!N32</f>
        <v>0</v>
      </c>
      <c r="O8" s="7">
        <f>+'3200-ALL'!O32</f>
        <v>0</v>
      </c>
      <c r="P8" s="7">
        <f>+'3200-ALL'!P32</f>
        <v>5</v>
      </c>
      <c r="Q8" s="7">
        <f>+'3200-ALL'!Q32</f>
        <v>0</v>
      </c>
      <c r="R8" s="7">
        <f>+'3200-ALL'!R32</f>
        <v>0</v>
      </c>
      <c r="S8" s="7">
        <f>+'3200-ALL'!S32</f>
        <v>0</v>
      </c>
      <c r="T8" s="7">
        <f>+'3200-ALL'!T32</f>
        <v>8</v>
      </c>
      <c r="U8" s="7">
        <f>+'3200-ALL'!U32</f>
        <v>0</v>
      </c>
      <c r="V8" s="7">
        <f>+'3200-ALL'!V32</f>
        <v>0</v>
      </c>
      <c r="W8" s="7">
        <f>+'3200-ALL'!W32</f>
        <v>0</v>
      </c>
      <c r="X8" s="7">
        <f>+'3200-ALL'!X32</f>
        <v>0</v>
      </c>
      <c r="Y8" s="7">
        <f>+'3200-ALL'!Y32</f>
        <v>0</v>
      </c>
      <c r="Z8" s="84">
        <f t="shared" si="0"/>
        <v>36</v>
      </c>
    </row>
    <row r="9" spans="1:27" ht="14.25" customHeight="1" x14ac:dyDescent="0.25">
      <c r="A9" s="7" t="s">
        <v>889</v>
      </c>
      <c r="B9" s="7">
        <f>+'4X800r'!B25</f>
        <v>6</v>
      </c>
      <c r="C9" s="7">
        <f>+'4X800r'!C25</f>
        <v>0</v>
      </c>
      <c r="D9" s="7">
        <f>+'4X800r'!D25</f>
        <v>0</v>
      </c>
      <c r="E9" s="7">
        <f>+'4X800r'!E25</f>
        <v>0</v>
      </c>
      <c r="F9" s="7">
        <f>+'4X800r'!F25</f>
        <v>10</v>
      </c>
      <c r="G9" s="7">
        <f>+'4X800r'!G25</f>
        <v>0</v>
      </c>
      <c r="H9" s="7">
        <f>+'4X800r'!H25</f>
        <v>0</v>
      </c>
      <c r="I9" s="7">
        <f>+'4X800r'!I25</f>
        <v>0</v>
      </c>
      <c r="J9" s="7">
        <f>+'4X800r'!J25</f>
        <v>5</v>
      </c>
      <c r="K9" s="7">
        <f>+'4X800r'!K25</f>
        <v>0</v>
      </c>
      <c r="L9" s="7">
        <f>+'4X800r'!L25</f>
        <v>0</v>
      </c>
      <c r="M9" s="7">
        <f>+'4X800r'!M25</f>
        <v>0</v>
      </c>
      <c r="N9" s="7">
        <f>+'4X800r'!N25</f>
        <v>0</v>
      </c>
      <c r="O9" s="7">
        <f>+'4X800r'!O25</f>
        <v>8</v>
      </c>
      <c r="P9" s="7">
        <f>+'4X800r'!P25</f>
        <v>0</v>
      </c>
      <c r="Q9" s="7">
        <f>+'4X800r'!Q25</f>
        <v>0</v>
      </c>
      <c r="R9" s="7">
        <f>+'4X800r'!R25</f>
        <v>0</v>
      </c>
      <c r="S9" s="7">
        <f>+'4X800r'!S25</f>
        <v>0</v>
      </c>
      <c r="T9" s="7">
        <f>+'4X800r'!T25</f>
        <v>0</v>
      </c>
      <c r="U9" s="7">
        <f>+'4X800r'!U25</f>
        <v>0</v>
      </c>
      <c r="V9" s="7">
        <f>+'4X800r'!V25</f>
        <v>0</v>
      </c>
      <c r="W9" s="7">
        <f>+'4X800r'!W25</f>
        <v>0</v>
      </c>
      <c r="X9" s="7">
        <f>+'4X800r'!X25</f>
        <v>0</v>
      </c>
      <c r="Y9" s="7">
        <f>+'4X800r'!Y25</f>
        <v>0</v>
      </c>
      <c r="Z9" s="84">
        <f t="shared" si="0"/>
        <v>29</v>
      </c>
    </row>
    <row r="10" spans="1:27" ht="14.25" customHeight="1" x14ac:dyDescent="0.25">
      <c r="A10" s="7" t="s">
        <v>890</v>
      </c>
      <c r="B10" s="7">
        <f>+'4x100 - ALL'!B55</f>
        <v>5</v>
      </c>
      <c r="C10" s="7">
        <f>+'4x100 - ALL'!C55</f>
        <v>0</v>
      </c>
      <c r="D10" s="7">
        <f>+'4x100 - ALL'!D55</f>
        <v>0</v>
      </c>
      <c r="E10" s="7">
        <f>+'4x100 - ALL'!E55</f>
        <v>0</v>
      </c>
      <c r="F10" s="7">
        <f>+'4x100 - ALL'!F55</f>
        <v>10</v>
      </c>
      <c r="G10" s="7">
        <f>+'4x100 - ALL'!G55</f>
        <v>8</v>
      </c>
      <c r="H10" s="7">
        <f>+'4x100 - ALL'!H55</f>
        <v>2</v>
      </c>
      <c r="I10" s="7">
        <f>+'4x100 - ALL'!I55</f>
        <v>0</v>
      </c>
      <c r="J10" s="7">
        <f>+'4x100 - ALL'!J55</f>
        <v>4</v>
      </c>
      <c r="K10" s="7">
        <f>+'4x100 - ALL'!K55</f>
        <v>1</v>
      </c>
      <c r="L10" s="7">
        <f>+'4x100 - ALL'!L55</f>
        <v>0</v>
      </c>
      <c r="M10" s="7">
        <f>+'4x100 - ALL'!M55</f>
        <v>0</v>
      </c>
      <c r="N10" s="7">
        <f>+'4x100 - ALL'!N55</f>
        <v>0</v>
      </c>
      <c r="O10" s="7">
        <f>+'4x100 - ALL'!O55</f>
        <v>6</v>
      </c>
      <c r="P10" s="7">
        <f>+'4x100 - ALL'!P55</f>
        <v>0</v>
      </c>
      <c r="Q10" s="7">
        <f>+'4x100 - ALL'!Q55</f>
        <v>0</v>
      </c>
      <c r="R10" s="7">
        <f>+'4x100 - ALL'!R55</f>
        <v>0</v>
      </c>
      <c r="S10" s="7">
        <f>+'4x100 - ALL'!S55</f>
        <v>0</v>
      </c>
      <c r="T10" s="7">
        <f>+'4x100 - ALL'!T55</f>
        <v>0</v>
      </c>
      <c r="U10" s="7">
        <f>+'4x100 - ALL'!U55</f>
        <v>0</v>
      </c>
      <c r="V10" s="7">
        <f>+'4x100 - ALL'!V55</f>
        <v>0</v>
      </c>
      <c r="W10" s="7">
        <f>+'4x100 - ALL'!W55</f>
        <v>0</v>
      </c>
      <c r="X10" s="7">
        <f>+'4x100 - ALL'!X55</f>
        <v>0</v>
      </c>
      <c r="Y10" s="7">
        <f>+'4x100 - ALL'!Y55</f>
        <v>0</v>
      </c>
      <c r="Z10" s="84">
        <f t="shared" si="0"/>
        <v>36</v>
      </c>
    </row>
    <row r="11" spans="1:27" ht="14.25" customHeight="1" x14ac:dyDescent="0.25">
      <c r="A11" s="7" t="s">
        <v>891</v>
      </c>
      <c r="B11" s="7">
        <f>+'4x400 - ALL'!B36</f>
        <v>10</v>
      </c>
      <c r="C11" s="7">
        <f>+'4x400 - ALL'!C36</f>
        <v>0</v>
      </c>
      <c r="D11" s="7">
        <f>+'4x400 - ALL'!D36</f>
        <v>0</v>
      </c>
      <c r="E11" s="7">
        <f>+'4x400 - ALL'!E36</f>
        <v>0</v>
      </c>
      <c r="F11" s="7">
        <f>+'4x400 - ALL'!F36</f>
        <v>6</v>
      </c>
      <c r="G11" s="7">
        <f>+'4x400 - ALL'!G36</f>
        <v>3</v>
      </c>
      <c r="H11" s="7">
        <f>+'4x400 - ALL'!H36</f>
        <v>0</v>
      </c>
      <c r="I11" s="7">
        <f>+'4x400 - ALL'!I36</f>
        <v>0</v>
      </c>
      <c r="J11" s="7">
        <f>+'4x400 - ALL'!J36</f>
        <v>7</v>
      </c>
      <c r="K11" s="7">
        <f>+'4x400 - ALL'!K36</f>
        <v>0</v>
      </c>
      <c r="L11" s="7">
        <f>+'4x400 - ALL'!L36</f>
        <v>0</v>
      </c>
      <c r="M11" s="7">
        <f>+'4x400 - ALL'!M36</f>
        <v>0</v>
      </c>
      <c r="N11" s="7">
        <f>+'4x400 - ALL'!N36</f>
        <v>0</v>
      </c>
      <c r="O11" s="7">
        <f>+'4x400 - ALL'!O36</f>
        <v>4</v>
      </c>
      <c r="P11" s="7">
        <f>+'4x400 - ALL'!P36</f>
        <v>8</v>
      </c>
      <c r="Q11" s="7">
        <f>+'4x400 - ALL'!Q36</f>
        <v>0</v>
      </c>
      <c r="R11" s="7">
        <f>+'4x400 - ALL'!R36</f>
        <v>0</v>
      </c>
      <c r="S11" s="7">
        <f>+'4x400 - ALL'!S36</f>
        <v>0</v>
      </c>
      <c r="T11" s="7">
        <f>+'4x400 - ALL'!T36</f>
        <v>0</v>
      </c>
      <c r="U11" s="7">
        <f>+'4x400 - ALL'!U36</f>
        <v>0</v>
      </c>
      <c r="V11" s="7">
        <f>+'4x400 - ALL'!V36</f>
        <v>0</v>
      </c>
      <c r="W11" s="7">
        <f>+'4x400 - ALL'!W36</f>
        <v>0</v>
      </c>
      <c r="X11" s="7">
        <f>+'4x400 - ALL'!X36</f>
        <v>0</v>
      </c>
      <c r="Y11" s="7">
        <f>+'4x400 - ALL'!Y36</f>
        <v>0</v>
      </c>
      <c r="Z11" s="84">
        <f t="shared" si="0"/>
        <v>38</v>
      </c>
    </row>
    <row r="12" spans="1:27" ht="14.25" customHeight="1" x14ac:dyDescent="0.25">
      <c r="A12" s="7" t="s">
        <v>892</v>
      </c>
      <c r="B12" s="7">
        <f>+'SHOT PUT'!B90</f>
        <v>0</v>
      </c>
      <c r="C12" s="7">
        <f>+'SHOT PUT'!C90</f>
        <v>0</v>
      </c>
      <c r="D12" s="7">
        <f>+'SHOT PUT'!D90</f>
        <v>0</v>
      </c>
      <c r="E12" s="7">
        <f>+'SHOT PUT'!E90</f>
        <v>0</v>
      </c>
      <c r="F12" s="7">
        <f>+'SHOT PUT'!F90</f>
        <v>6</v>
      </c>
      <c r="G12" s="7">
        <f>+'SHOT PUT'!G90</f>
        <v>0</v>
      </c>
      <c r="H12" s="7">
        <f>+'SHOT PUT'!H90</f>
        <v>15</v>
      </c>
      <c r="I12" s="7">
        <f>+'SHOT PUT'!I90</f>
        <v>0</v>
      </c>
      <c r="J12" s="7">
        <f>+'SHOT PUT'!J90</f>
        <v>5</v>
      </c>
      <c r="K12" s="7">
        <f>+'SHOT PUT'!K90</f>
        <v>0</v>
      </c>
      <c r="L12" s="7">
        <f>+'SHOT PUT'!L90</f>
        <v>0</v>
      </c>
      <c r="M12" s="7">
        <f>+'SHOT PUT'!M90</f>
        <v>0</v>
      </c>
      <c r="N12" s="7">
        <f>+'SHOT PUT'!N90</f>
        <v>0</v>
      </c>
      <c r="O12" s="7">
        <f>+'SHOT PUT'!O90</f>
        <v>3</v>
      </c>
      <c r="P12" s="7">
        <f>+'SHOT PUT'!P90</f>
        <v>0</v>
      </c>
      <c r="Q12" s="7">
        <f>+'SHOT PUT'!Q90</f>
        <v>0</v>
      </c>
      <c r="R12" s="7">
        <f>+'SHOT PUT'!R90</f>
        <v>0</v>
      </c>
      <c r="S12" s="7">
        <f>+'SHOT PUT'!S90</f>
        <v>0</v>
      </c>
      <c r="T12" s="7">
        <f>+'SHOT PUT'!T90</f>
        <v>0</v>
      </c>
      <c r="U12" s="7">
        <f>+'SHOT PUT'!U90</f>
        <v>0</v>
      </c>
      <c r="V12" s="7">
        <f>+'SHOT PUT'!V90</f>
        <v>0</v>
      </c>
      <c r="W12" s="7">
        <f>+'SHOT PUT'!W90</f>
        <v>10</v>
      </c>
      <c r="X12" s="7">
        <f>+'SHOT PUT'!X90</f>
        <v>0</v>
      </c>
      <c r="Y12" s="7">
        <f>+'SHOT PUT'!Y90</f>
        <v>0</v>
      </c>
      <c r="Z12" s="84">
        <f t="shared" si="0"/>
        <v>39</v>
      </c>
    </row>
    <row r="13" spans="1:27" ht="14.25" customHeight="1" x14ac:dyDescent="0.25">
      <c r="A13" s="7" t="s">
        <v>893</v>
      </c>
      <c r="B13" s="7">
        <f>DISCUS!B58</f>
        <v>0</v>
      </c>
      <c r="C13" s="7">
        <f>DISCUS!C58</f>
        <v>0</v>
      </c>
      <c r="D13" s="7">
        <f>DISCUS!D58</f>
        <v>0</v>
      </c>
      <c r="E13" s="7">
        <f>DISCUS!E58</f>
        <v>0</v>
      </c>
      <c r="F13" s="7">
        <f>DISCUS!F58</f>
        <v>7</v>
      </c>
      <c r="G13" s="7">
        <f>DISCUS!G58</f>
        <v>0</v>
      </c>
      <c r="H13" s="7">
        <f>DISCUS!H58</f>
        <v>11</v>
      </c>
      <c r="I13" s="7">
        <f>DISCUS!I58</f>
        <v>0</v>
      </c>
      <c r="J13" s="7">
        <f>DISCUS!J58</f>
        <v>4</v>
      </c>
      <c r="K13" s="7">
        <f>DISCUS!K58</f>
        <v>0</v>
      </c>
      <c r="L13" s="7">
        <f>DISCUS!L58</f>
        <v>0</v>
      </c>
      <c r="M13" s="7">
        <f>DISCUS!M58</f>
        <v>0</v>
      </c>
      <c r="N13" s="7">
        <f>DISCUS!N58</f>
        <v>0</v>
      </c>
      <c r="O13" s="7">
        <f>DISCUS!O58</f>
        <v>2</v>
      </c>
      <c r="P13" s="7">
        <f>DISCUS!P58</f>
        <v>5</v>
      </c>
      <c r="Q13" s="7">
        <f>DISCUS!Q58</f>
        <v>0</v>
      </c>
      <c r="R13" s="7">
        <f>DISCUS!R58</f>
        <v>0</v>
      </c>
      <c r="S13" s="7">
        <f>DISCUS!S58</f>
        <v>0</v>
      </c>
      <c r="T13" s="7">
        <f>DISCUS!T58</f>
        <v>0</v>
      </c>
      <c r="U13" s="7">
        <f>DISCUS!U58</f>
        <v>0</v>
      </c>
      <c r="V13" s="7">
        <f>DISCUS!V58</f>
        <v>0</v>
      </c>
      <c r="W13" s="7">
        <f>DISCUS!W58</f>
        <v>10</v>
      </c>
      <c r="X13" s="7">
        <f>DISCUS!X58</f>
        <v>0</v>
      </c>
      <c r="Y13" s="7">
        <f>DISCUS!Y58</f>
        <v>0</v>
      </c>
      <c r="Z13" s="84">
        <f t="shared" si="0"/>
        <v>39</v>
      </c>
    </row>
    <row r="14" spans="1:27" ht="14.25" customHeight="1" x14ac:dyDescent="0.25">
      <c r="A14" s="7" t="s">
        <v>894</v>
      </c>
      <c r="B14" s="7">
        <f>+'Turbo Jav'!B131</f>
        <v>0</v>
      </c>
      <c r="C14" s="7">
        <f>+'Turbo Jav'!C131</f>
        <v>0</v>
      </c>
      <c r="D14" s="7">
        <f>+'Turbo Jav'!D131</f>
        <v>0</v>
      </c>
      <c r="E14" s="7">
        <f>+'Turbo Jav'!E131</f>
        <v>0</v>
      </c>
      <c r="F14" s="7">
        <f>+'Turbo Jav'!F131</f>
        <v>11</v>
      </c>
      <c r="G14" s="7">
        <f>+'Turbo Jav'!G131</f>
        <v>0</v>
      </c>
      <c r="H14" s="7">
        <f>+'Turbo Jav'!H131</f>
        <v>11</v>
      </c>
      <c r="I14" s="7">
        <f>+'Turbo Jav'!I131</f>
        <v>0</v>
      </c>
      <c r="J14" s="7">
        <f>+'Turbo Jav'!J131</f>
        <v>0</v>
      </c>
      <c r="K14" s="7">
        <f>+'Turbo Jav'!K131</f>
        <v>0</v>
      </c>
      <c r="L14" s="7">
        <f>+'Turbo Jav'!L131</f>
        <v>0</v>
      </c>
      <c r="M14" s="7">
        <f>+'Turbo Jav'!M131</f>
        <v>0</v>
      </c>
      <c r="N14" s="7">
        <f>+'Turbo Jav'!N131</f>
        <v>0</v>
      </c>
      <c r="O14" s="7">
        <f>+'Turbo Jav'!O131</f>
        <v>5</v>
      </c>
      <c r="P14" s="7">
        <f>+'Turbo Jav'!P131</f>
        <v>2</v>
      </c>
      <c r="Q14" s="7">
        <f>+'Turbo Jav'!Q131</f>
        <v>0</v>
      </c>
      <c r="R14" s="7">
        <f>+'Turbo Jav'!R131</f>
        <v>0</v>
      </c>
      <c r="S14" s="7">
        <f>+'Turbo Jav'!S131</f>
        <v>0</v>
      </c>
      <c r="T14" s="7">
        <f>+'Turbo Jav'!T131</f>
        <v>0</v>
      </c>
      <c r="U14" s="7">
        <f>+'Turbo Jav'!U131</f>
        <v>0</v>
      </c>
      <c r="V14" s="7">
        <f>+'Turbo Jav'!V131</f>
        <v>0</v>
      </c>
      <c r="W14" s="7">
        <f>+'Turbo Jav'!W131</f>
        <v>10</v>
      </c>
      <c r="X14" s="7">
        <f>+'Turbo Jav'!X131</f>
        <v>0</v>
      </c>
      <c r="Y14" s="7">
        <f>+'Turbo Jav'!Y131</f>
        <v>0</v>
      </c>
      <c r="Z14" s="84">
        <f t="shared" si="0"/>
        <v>39</v>
      </c>
    </row>
    <row r="15" spans="1:27" ht="14.25" customHeight="1" x14ac:dyDescent="0.25">
      <c r="A15" s="7" t="s">
        <v>895</v>
      </c>
      <c r="B15" s="7">
        <f>+'LONG JUMP'!B173</f>
        <v>0</v>
      </c>
      <c r="C15" s="7">
        <f>+'LONG JUMP'!C173</f>
        <v>0</v>
      </c>
      <c r="D15" s="7">
        <f>+'LONG JUMP'!D173</f>
        <v>0</v>
      </c>
      <c r="E15" s="7">
        <f>+'LONG JUMP'!E173</f>
        <v>0</v>
      </c>
      <c r="F15" s="7">
        <f>+'LONG JUMP'!F173</f>
        <v>17</v>
      </c>
      <c r="G15" s="7">
        <f>+'LONG JUMP'!G173</f>
        <v>8</v>
      </c>
      <c r="H15" s="7">
        <f>+'LONG JUMP'!H173</f>
        <v>0</v>
      </c>
      <c r="I15" s="7">
        <f>+'LONG JUMP'!I173</f>
        <v>0</v>
      </c>
      <c r="J15" s="7">
        <f>+'LONG JUMP'!J173</f>
        <v>4</v>
      </c>
      <c r="K15" s="7">
        <f>+'LONG JUMP'!K173</f>
        <v>0</v>
      </c>
      <c r="L15" s="7">
        <f>+'LONG JUMP'!L173</f>
        <v>0</v>
      </c>
      <c r="M15" s="7">
        <f>+'LONG JUMP'!M173</f>
        <v>0</v>
      </c>
      <c r="N15" s="7">
        <f>+'LONG JUMP'!N173</f>
        <v>0</v>
      </c>
      <c r="O15" s="7">
        <f>+'LONG JUMP'!O173</f>
        <v>0</v>
      </c>
      <c r="P15" s="7">
        <f>+'LONG JUMP'!P173</f>
        <v>0</v>
      </c>
      <c r="Q15" s="7">
        <f>+'LONG JUMP'!Q173</f>
        <v>0</v>
      </c>
      <c r="R15" s="7">
        <f>+'LONG JUMP'!R173</f>
        <v>0</v>
      </c>
      <c r="S15" s="7">
        <f>+'LONG JUMP'!S173</f>
        <v>10</v>
      </c>
      <c r="T15" s="7">
        <f>+'LONG JUMP'!T173</f>
        <v>0</v>
      </c>
      <c r="U15" s="7">
        <f>+'LONG JUMP'!U173</f>
        <v>0</v>
      </c>
      <c r="V15" s="7">
        <f>+'LONG JUMP'!V173</f>
        <v>0</v>
      </c>
      <c r="W15" s="7">
        <f>+'LONG JUMP'!W173</f>
        <v>0</v>
      </c>
      <c r="X15" s="7">
        <f>+'LONG JUMP'!X173</f>
        <v>0</v>
      </c>
      <c r="Y15" s="7">
        <f>+'LONG JUMP'!Y173</f>
        <v>0</v>
      </c>
      <c r="Z15" s="84">
        <f t="shared" si="0"/>
        <v>39</v>
      </c>
    </row>
    <row r="16" spans="1:27" ht="14.25" customHeight="1" x14ac:dyDescent="0.25">
      <c r="A16" s="125" t="s">
        <v>896</v>
      </c>
      <c r="B16" s="126">
        <f t="shared" ref="B16:Y16" si="1">SUM(B2:B15)</f>
        <v>31</v>
      </c>
      <c r="C16" s="126">
        <f t="shared" si="1"/>
        <v>0</v>
      </c>
      <c r="D16" s="126">
        <f t="shared" si="1"/>
        <v>0</v>
      </c>
      <c r="E16" s="126">
        <f t="shared" si="1"/>
        <v>0</v>
      </c>
      <c r="F16" s="198">
        <f t="shared" si="1"/>
        <v>151</v>
      </c>
      <c r="G16" s="126">
        <f t="shared" si="1"/>
        <v>39</v>
      </c>
      <c r="H16" s="200">
        <f t="shared" si="1"/>
        <v>43</v>
      </c>
      <c r="I16" s="126">
        <f t="shared" si="1"/>
        <v>0</v>
      </c>
      <c r="J16" s="126">
        <f t="shared" si="1"/>
        <v>41</v>
      </c>
      <c r="K16" s="126">
        <f t="shared" si="1"/>
        <v>3</v>
      </c>
      <c r="L16" s="126">
        <f t="shared" si="1"/>
        <v>0</v>
      </c>
      <c r="M16" s="126">
        <f t="shared" si="1"/>
        <v>0</v>
      </c>
      <c r="N16" s="126">
        <f t="shared" si="1"/>
        <v>0</v>
      </c>
      <c r="O16" s="199">
        <f t="shared" si="1"/>
        <v>60</v>
      </c>
      <c r="P16" s="126">
        <f t="shared" si="1"/>
        <v>38</v>
      </c>
      <c r="Q16" s="126">
        <f t="shared" si="1"/>
        <v>0</v>
      </c>
      <c r="R16" s="126">
        <f t="shared" si="1"/>
        <v>0</v>
      </c>
      <c r="S16" s="126">
        <f t="shared" si="1"/>
        <v>40</v>
      </c>
      <c r="T16" s="126">
        <f t="shared" si="1"/>
        <v>34</v>
      </c>
      <c r="U16" s="126">
        <f t="shared" si="1"/>
        <v>19</v>
      </c>
      <c r="V16" s="126">
        <f t="shared" si="1"/>
        <v>0</v>
      </c>
      <c r="W16" s="126">
        <f t="shared" si="1"/>
        <v>30</v>
      </c>
      <c r="X16" s="126">
        <f t="shared" si="1"/>
        <v>0</v>
      </c>
      <c r="Y16" s="126">
        <f t="shared" si="1"/>
        <v>0</v>
      </c>
      <c r="Z16" s="82"/>
    </row>
    <row r="17" spans="1:26" ht="14.25" customHeight="1" x14ac:dyDescent="0.25">
      <c r="Z17" s="82" t="s">
        <v>881</v>
      </c>
    </row>
    <row r="18" spans="1:26" ht="14.25" customHeight="1" x14ac:dyDescent="0.25">
      <c r="A18" s="7" t="s">
        <v>897</v>
      </c>
      <c r="B18" s="127">
        <f>+'100- All'!B183</f>
        <v>6</v>
      </c>
      <c r="C18" s="127">
        <f>+'100- All'!C183</f>
        <v>0</v>
      </c>
      <c r="D18" s="127">
        <f>+'100- All'!D183</f>
        <v>0</v>
      </c>
      <c r="E18" s="127">
        <f>+'100- All'!E183</f>
        <v>0</v>
      </c>
      <c r="F18" s="127">
        <f>+'100- All'!F183</f>
        <v>4</v>
      </c>
      <c r="G18" s="127">
        <f>+'100- All'!G183</f>
        <v>0</v>
      </c>
      <c r="H18" s="127">
        <f>+'100- All'!H183</f>
        <v>0</v>
      </c>
      <c r="I18" s="127">
        <f>+'100- All'!I183</f>
        <v>0</v>
      </c>
      <c r="J18" s="127">
        <f>+'100- All'!J183</f>
        <v>0</v>
      </c>
      <c r="K18" s="127">
        <f>+'100- All'!K183</f>
        <v>15</v>
      </c>
      <c r="L18" s="127">
        <f>+'100- All'!L183</f>
        <v>0</v>
      </c>
      <c r="M18" s="127">
        <f>+'100- All'!M183</f>
        <v>1</v>
      </c>
      <c r="N18" s="127">
        <f>+'100- All'!N183</f>
        <v>0</v>
      </c>
      <c r="O18" s="127">
        <f>+'100- All'!O183</f>
        <v>11</v>
      </c>
      <c r="P18" s="127">
        <f>+'100- All'!P183</f>
        <v>0</v>
      </c>
      <c r="Q18" s="127">
        <f>+'100- All'!Q183</f>
        <v>0</v>
      </c>
      <c r="R18" s="127">
        <f>+'100- All'!R183</f>
        <v>0</v>
      </c>
      <c r="S18" s="127">
        <f>+'100- All'!S183</f>
        <v>0</v>
      </c>
      <c r="T18" s="127">
        <f>+'100- All'!T183</f>
        <v>0</v>
      </c>
      <c r="U18" s="127">
        <f>+'100- All'!U183</f>
        <v>2</v>
      </c>
      <c r="V18" s="127">
        <f>+'100- All'!V183</f>
        <v>0</v>
      </c>
      <c r="W18" s="127">
        <f>+'100- All'!W183</f>
        <v>0</v>
      </c>
      <c r="X18" s="127">
        <f>+'100- All'!X183</f>
        <v>0</v>
      </c>
      <c r="Y18" s="127">
        <f>+'100- All'!Y183</f>
        <v>0</v>
      </c>
      <c r="Z18" s="128">
        <f t="shared" ref="Z18:Z31" si="2">SUM(B18:Y18)</f>
        <v>39</v>
      </c>
    </row>
    <row r="19" spans="1:26" ht="14.25" customHeight="1" x14ac:dyDescent="0.25">
      <c r="A19" s="7" t="s">
        <v>898</v>
      </c>
      <c r="B19" s="127">
        <f>'200-H'!B45</f>
        <v>0</v>
      </c>
      <c r="C19" s="127">
        <f>'200-H'!C45</f>
        <v>0</v>
      </c>
      <c r="D19" s="127">
        <f>'200-H'!D45</f>
        <v>0</v>
      </c>
      <c r="E19" s="127">
        <f>'200-H'!E45</f>
        <v>0</v>
      </c>
      <c r="F19" s="127">
        <f>'200-H'!F45</f>
        <v>4</v>
      </c>
      <c r="G19" s="127">
        <f>'200-H'!G45</f>
        <v>0</v>
      </c>
      <c r="H19" s="127">
        <f>'200-H'!H45</f>
        <v>0</v>
      </c>
      <c r="I19" s="127">
        <f>'200-H'!I45</f>
        <v>0</v>
      </c>
      <c r="J19" s="127">
        <f>'200-H'!J45</f>
        <v>5</v>
      </c>
      <c r="K19" s="127">
        <f>'200-H'!K45</f>
        <v>10</v>
      </c>
      <c r="L19" s="127">
        <f>'200-H'!L45</f>
        <v>0</v>
      </c>
      <c r="M19" s="127">
        <f>'200-H'!M45</f>
        <v>0</v>
      </c>
      <c r="N19" s="127">
        <f>'200-H'!N45</f>
        <v>0</v>
      </c>
      <c r="O19" s="127">
        <f>'200-H'!O45</f>
        <v>17</v>
      </c>
      <c r="P19" s="127">
        <f>'200-H'!P45</f>
        <v>0</v>
      </c>
      <c r="Q19" s="127">
        <f>'200-H'!Q45</f>
        <v>0</v>
      </c>
      <c r="R19" s="127">
        <f>'200-H'!R45</f>
        <v>0</v>
      </c>
      <c r="S19" s="127">
        <f>'200-H'!S45</f>
        <v>0</v>
      </c>
      <c r="T19" s="127">
        <f>'200-H'!T45</f>
        <v>0</v>
      </c>
      <c r="U19" s="127">
        <f>'200-H'!U45</f>
        <v>0</v>
      </c>
      <c r="V19" s="127">
        <f>'200-H'!V45</f>
        <v>0</v>
      </c>
      <c r="W19" s="127">
        <f>'200-H'!W45</f>
        <v>0</v>
      </c>
      <c r="X19" s="127">
        <f>'200-H'!X45</f>
        <v>0</v>
      </c>
      <c r="Y19" s="127">
        <f>'200-H'!Y45</f>
        <v>0</v>
      </c>
      <c r="Z19" s="128">
        <f t="shared" si="2"/>
        <v>36</v>
      </c>
    </row>
    <row r="20" spans="1:26" ht="14.25" customHeight="1" x14ac:dyDescent="0.25">
      <c r="A20" s="7" t="s">
        <v>899</v>
      </c>
      <c r="B20" s="127">
        <f>+'200 - All'!B144</f>
        <v>6</v>
      </c>
      <c r="C20" s="127">
        <f>+'200 - All'!C144</f>
        <v>0</v>
      </c>
      <c r="D20" s="127">
        <f>+'200 - All'!D144</f>
        <v>0</v>
      </c>
      <c r="E20" s="127">
        <f>+'200 - All'!E144</f>
        <v>0</v>
      </c>
      <c r="F20" s="127">
        <f>+'200 - All'!F144</f>
        <v>4</v>
      </c>
      <c r="G20" s="127">
        <f>+'200 - All'!G144</f>
        <v>0</v>
      </c>
      <c r="H20" s="127">
        <f>+'200 - All'!H144</f>
        <v>0</v>
      </c>
      <c r="I20" s="127">
        <f>+'200 - All'!I144</f>
        <v>0</v>
      </c>
      <c r="J20" s="127">
        <f>+'200 - All'!J144</f>
        <v>1</v>
      </c>
      <c r="K20" s="127">
        <f>+'200 - All'!K144</f>
        <v>18</v>
      </c>
      <c r="L20" s="127">
        <f>+'200 - All'!L144</f>
        <v>0</v>
      </c>
      <c r="M20" s="127">
        <f>+'200 - All'!M144</f>
        <v>3</v>
      </c>
      <c r="N20" s="127">
        <f>+'200 - All'!N144</f>
        <v>0</v>
      </c>
      <c r="O20" s="127">
        <f>+'200 - All'!O144</f>
        <v>0</v>
      </c>
      <c r="P20" s="127">
        <f>+'200 - All'!P144</f>
        <v>5</v>
      </c>
      <c r="Q20" s="127">
        <f>+'200 - All'!Q144</f>
        <v>0</v>
      </c>
      <c r="R20" s="127">
        <f>+'200 - All'!R144</f>
        <v>0</v>
      </c>
      <c r="S20" s="127">
        <f>+'200 - All'!S144</f>
        <v>0</v>
      </c>
      <c r="T20" s="127">
        <f>+'200 - All'!T144</f>
        <v>0</v>
      </c>
      <c r="U20" s="127">
        <f>+'200 - All'!U144</f>
        <v>2</v>
      </c>
      <c r="V20" s="127">
        <f>+'200 - All'!V144</f>
        <v>0</v>
      </c>
      <c r="W20" s="127">
        <f>+'200 - All'!W144</f>
        <v>0</v>
      </c>
      <c r="X20" s="127">
        <f>+'200 - All'!X144</f>
        <v>0</v>
      </c>
      <c r="Y20" s="127">
        <f>+'200 - All'!Y144</f>
        <v>0</v>
      </c>
      <c r="Z20" s="128">
        <f t="shared" si="2"/>
        <v>39</v>
      </c>
    </row>
    <row r="21" spans="1:26" ht="14.25" customHeight="1" x14ac:dyDescent="0.25">
      <c r="A21" s="7" t="s">
        <v>900</v>
      </c>
      <c r="B21" s="127">
        <f>+'400 - All'!B119</f>
        <v>0</v>
      </c>
      <c r="C21" s="127">
        <f>+'400 - All'!C119</f>
        <v>0</v>
      </c>
      <c r="D21" s="127">
        <f>+'400 - All'!D119</f>
        <v>0</v>
      </c>
      <c r="E21" s="127">
        <f>+'400 - All'!E119</f>
        <v>0</v>
      </c>
      <c r="F21" s="127">
        <f>+'400 - All'!F119</f>
        <v>7</v>
      </c>
      <c r="G21" s="127">
        <f>+'400 - All'!G119</f>
        <v>0</v>
      </c>
      <c r="H21" s="127">
        <f>+'400 - All'!H119</f>
        <v>0</v>
      </c>
      <c r="I21" s="127">
        <f>+'400 - All'!I119</f>
        <v>0</v>
      </c>
      <c r="J21" s="127">
        <f>+'400 - All'!J119</f>
        <v>0</v>
      </c>
      <c r="K21" s="127">
        <f>+'400 - All'!K119</f>
        <v>19</v>
      </c>
      <c r="L21" s="127">
        <f>+'400 - All'!L119</f>
        <v>0</v>
      </c>
      <c r="M21" s="127">
        <f>+'400 - All'!M119</f>
        <v>8</v>
      </c>
      <c r="N21" s="127">
        <f>+'400 - All'!N119</f>
        <v>0</v>
      </c>
      <c r="O21" s="127">
        <f>+'400 - All'!O119</f>
        <v>5</v>
      </c>
      <c r="P21" s="127">
        <f>+'400 - All'!P119</f>
        <v>0</v>
      </c>
      <c r="Q21" s="127">
        <f>+'400 - All'!Q119</f>
        <v>0</v>
      </c>
      <c r="R21" s="127">
        <f>+'400 - All'!R119</f>
        <v>0</v>
      </c>
      <c r="S21" s="127">
        <f>+'400 - All'!S119</f>
        <v>0</v>
      </c>
      <c r="T21" s="127">
        <f>+'400 - All'!T119</f>
        <v>0</v>
      </c>
      <c r="U21" s="127">
        <f>+'400 - All'!U119</f>
        <v>0</v>
      </c>
      <c r="V21" s="127">
        <f>+'400 - All'!V119</f>
        <v>0</v>
      </c>
      <c r="W21" s="127">
        <f>+'400 - All'!W119</f>
        <v>0</v>
      </c>
      <c r="X21" s="127">
        <f>+'400 - All'!X119</f>
        <v>0</v>
      </c>
      <c r="Y21" s="127">
        <f>+'400 - All'!Y119</f>
        <v>0</v>
      </c>
      <c r="Z21" s="128">
        <f t="shared" si="2"/>
        <v>39</v>
      </c>
    </row>
    <row r="22" spans="1:26" ht="14.25" customHeight="1" x14ac:dyDescent="0.25">
      <c r="A22" s="7" t="s">
        <v>901</v>
      </c>
      <c r="B22" s="127">
        <f>+'800 - ALL'!B71</f>
        <v>1</v>
      </c>
      <c r="C22" s="127">
        <f>+'800 - ALL'!C71</f>
        <v>0</v>
      </c>
      <c r="D22" s="127">
        <f>+'800 - ALL'!D71</f>
        <v>0</v>
      </c>
      <c r="E22" s="127">
        <f>+'800 - ALL'!E71</f>
        <v>0</v>
      </c>
      <c r="F22" s="127">
        <f>+'800 - ALL'!F71</f>
        <v>0</v>
      </c>
      <c r="G22" s="127">
        <f>+'800 - ALL'!G71</f>
        <v>0</v>
      </c>
      <c r="H22" s="127">
        <f>+'800 - ALL'!H71</f>
        <v>0</v>
      </c>
      <c r="I22" s="127">
        <f>+'800 - ALL'!I71</f>
        <v>0</v>
      </c>
      <c r="J22" s="127">
        <f>+'800 - ALL'!J71</f>
        <v>3</v>
      </c>
      <c r="K22" s="127">
        <f>+'800 - ALL'!K71</f>
        <v>8</v>
      </c>
      <c r="L22" s="127">
        <f>+'800 - ALL'!L71</f>
        <v>0</v>
      </c>
      <c r="M22" s="127">
        <f>+'800 - ALL'!M71</f>
        <v>15</v>
      </c>
      <c r="N22" s="127">
        <f>+'800 - ALL'!N71</f>
        <v>0</v>
      </c>
      <c r="O22" s="127">
        <f>+'800 - ALL'!O71</f>
        <v>4</v>
      </c>
      <c r="P22" s="127">
        <f>+'800 - ALL'!P71</f>
        <v>8</v>
      </c>
      <c r="Q22" s="127">
        <f>+'800 - ALL'!Q71</f>
        <v>0</v>
      </c>
      <c r="R22" s="127">
        <f>+'800 - ALL'!R71</f>
        <v>0</v>
      </c>
      <c r="S22" s="127">
        <f>+'800 - ALL'!S71</f>
        <v>0</v>
      </c>
      <c r="T22" s="127">
        <f>+'800 - ALL'!T71</f>
        <v>0</v>
      </c>
      <c r="U22" s="127">
        <f>+'800 - ALL'!U71</f>
        <v>0</v>
      </c>
      <c r="V22" s="127">
        <f>+'800 - ALL'!V71</f>
        <v>0</v>
      </c>
      <c r="W22" s="127">
        <f>+'800 - ALL'!W71</f>
        <v>0</v>
      </c>
      <c r="X22" s="127">
        <f>+'800 - ALL'!X71</f>
        <v>0</v>
      </c>
      <c r="Y22" s="127">
        <f>+'800 - ALL'!Y71</f>
        <v>0</v>
      </c>
      <c r="Z22" s="128">
        <f t="shared" si="2"/>
        <v>39</v>
      </c>
    </row>
    <row r="23" spans="1:26" ht="14.25" customHeight="1" x14ac:dyDescent="0.25">
      <c r="A23" s="7" t="s">
        <v>902</v>
      </c>
      <c r="B23" s="127">
        <f>+'1600mm - ALL'!B58</f>
        <v>5</v>
      </c>
      <c r="C23" s="127">
        <f>+'1600mm - ALL'!C58</f>
        <v>0</v>
      </c>
      <c r="D23" s="127">
        <f>+'1600mm - ALL'!D58</f>
        <v>0</v>
      </c>
      <c r="E23" s="127">
        <f>+'1600mm - ALL'!E58</f>
        <v>0</v>
      </c>
      <c r="F23" s="127">
        <f>+'1600mm - ALL'!F58</f>
        <v>14</v>
      </c>
      <c r="G23" s="127">
        <f>+'1600mm - ALL'!G58</f>
        <v>0</v>
      </c>
      <c r="H23" s="127">
        <f>+'1600mm - ALL'!H58</f>
        <v>0</v>
      </c>
      <c r="I23" s="127">
        <f>+'1600mm - ALL'!I58</f>
        <v>0</v>
      </c>
      <c r="J23" s="127">
        <f>+'1600mm - ALL'!J58</f>
        <v>1</v>
      </c>
      <c r="K23" s="127">
        <f>+'1600mm - ALL'!K58</f>
        <v>0</v>
      </c>
      <c r="L23" s="127">
        <f>+'1600mm - ALL'!L58</f>
        <v>0</v>
      </c>
      <c r="M23" s="127">
        <f>+'1600mm - ALL'!M58</f>
        <v>4</v>
      </c>
      <c r="N23" s="127">
        <f>+'1600mm - ALL'!N58</f>
        <v>0</v>
      </c>
      <c r="O23" s="127">
        <f>+'1600mm - ALL'!O58</f>
        <v>10</v>
      </c>
      <c r="P23" s="127">
        <f>+'1600mm - ALL'!P58</f>
        <v>0</v>
      </c>
      <c r="Q23" s="127">
        <f>+'1600mm - ALL'!Q58</f>
        <v>0</v>
      </c>
      <c r="R23" s="127">
        <f>+'1600mm - ALL'!R58</f>
        <v>0</v>
      </c>
      <c r="S23" s="127">
        <f>+'1600mm - ALL'!S58</f>
        <v>0</v>
      </c>
      <c r="T23" s="127">
        <f>+'1600mm - ALL'!T58</f>
        <v>0</v>
      </c>
      <c r="U23" s="127">
        <f>+'1600mm - ALL'!U58</f>
        <v>5</v>
      </c>
      <c r="V23" s="127">
        <f>+'1600mm - ALL'!V58</f>
        <v>0</v>
      </c>
      <c r="W23" s="127">
        <f>+'1600mm - ALL'!W58</f>
        <v>0</v>
      </c>
      <c r="X23" s="127">
        <f>+'1600mm - ALL'!X58</f>
        <v>0</v>
      </c>
      <c r="Y23" s="127">
        <f>+'1600mm - ALL'!Y58</f>
        <v>0</v>
      </c>
      <c r="Z23" s="128">
        <f t="shared" si="2"/>
        <v>39</v>
      </c>
    </row>
    <row r="24" spans="1:26" ht="14.25" customHeight="1" x14ac:dyDescent="0.25">
      <c r="A24" s="7" t="s">
        <v>903</v>
      </c>
      <c r="B24" s="127">
        <f>+'3200-ALL'!B33</f>
        <v>0</v>
      </c>
      <c r="C24" s="127">
        <f>+'3200-ALL'!C33</f>
        <v>0</v>
      </c>
      <c r="D24" s="127">
        <f>+'3200-ALL'!D33</f>
        <v>0</v>
      </c>
      <c r="E24" s="127">
        <f>+'3200-ALL'!E33</f>
        <v>6</v>
      </c>
      <c r="F24" s="127">
        <f>+'3200-ALL'!F33</f>
        <v>18</v>
      </c>
      <c r="G24" s="127">
        <f>+'3200-ALL'!G33</f>
        <v>0</v>
      </c>
      <c r="H24" s="127">
        <f>+'3200-ALL'!H33</f>
        <v>0</v>
      </c>
      <c r="I24" s="127">
        <f>+'3200-ALL'!I33</f>
        <v>0</v>
      </c>
      <c r="J24" s="127">
        <f>+'3200-ALL'!J33</f>
        <v>0</v>
      </c>
      <c r="K24" s="127">
        <f>+'3200-ALL'!K33</f>
        <v>9</v>
      </c>
      <c r="L24" s="127">
        <f>+'3200-ALL'!L33</f>
        <v>0</v>
      </c>
      <c r="M24" s="127">
        <f>+'3200-ALL'!M33</f>
        <v>0</v>
      </c>
      <c r="N24" s="127">
        <f>+'3200-ALL'!N33</f>
        <v>0</v>
      </c>
      <c r="O24" s="127">
        <f>+'3200-ALL'!O33</f>
        <v>0</v>
      </c>
      <c r="P24" s="127">
        <f>+'3200-ALL'!P33</f>
        <v>0</v>
      </c>
      <c r="Q24" s="127">
        <f>+'3200-ALL'!Q33</f>
        <v>0</v>
      </c>
      <c r="R24" s="127">
        <f>+'3200-ALL'!R33</f>
        <v>0</v>
      </c>
      <c r="S24" s="127">
        <f>+'3200-ALL'!S33</f>
        <v>0</v>
      </c>
      <c r="T24" s="127">
        <f>+'3200-ALL'!T33</f>
        <v>0</v>
      </c>
      <c r="U24" s="127">
        <f>+'3200-ALL'!U33</f>
        <v>0</v>
      </c>
      <c r="V24" s="127">
        <f>+'3200-ALL'!V33</f>
        <v>0</v>
      </c>
      <c r="W24" s="127">
        <f>+'3200-ALL'!W33</f>
        <v>0</v>
      </c>
      <c r="X24" s="127">
        <f>+'3200-ALL'!X33</f>
        <v>0</v>
      </c>
      <c r="Y24" s="127">
        <f>+'3200-ALL'!Y33</f>
        <v>0</v>
      </c>
      <c r="Z24" s="128">
        <f t="shared" si="2"/>
        <v>33</v>
      </c>
    </row>
    <row r="25" spans="1:26" ht="14.25" customHeight="1" x14ac:dyDescent="0.25">
      <c r="A25" s="7" t="s">
        <v>904</v>
      </c>
      <c r="B25" s="7">
        <f>+'4X800r'!B26</f>
        <v>10</v>
      </c>
      <c r="C25" s="7">
        <f>+'4X800r'!C26</f>
        <v>0</v>
      </c>
      <c r="D25" s="7">
        <f>+'4X800r'!D26</f>
        <v>0</v>
      </c>
      <c r="E25" s="7">
        <f>+'4X800r'!E26</f>
        <v>0</v>
      </c>
      <c r="F25" s="7">
        <f>+'4X800r'!F26</f>
        <v>6</v>
      </c>
      <c r="G25" s="7">
        <f>+'4X800r'!G26</f>
        <v>0</v>
      </c>
      <c r="H25" s="7">
        <f>+'4X800r'!H26</f>
        <v>0</v>
      </c>
      <c r="I25" s="7">
        <f>+'4X800r'!I26</f>
        <v>0</v>
      </c>
      <c r="J25" s="7">
        <f>+'4X800r'!J26</f>
        <v>5</v>
      </c>
      <c r="K25" s="7">
        <f>+'4X800r'!K26</f>
        <v>0</v>
      </c>
      <c r="L25" s="7">
        <f>+'4X800r'!L26</f>
        <v>0</v>
      </c>
      <c r="M25" s="7">
        <f>+'4X800r'!M26</f>
        <v>0</v>
      </c>
      <c r="N25" s="7">
        <f>+'4X800r'!N26</f>
        <v>0</v>
      </c>
      <c r="O25" s="7">
        <f>+'4X800r'!O26</f>
        <v>8</v>
      </c>
      <c r="P25" s="7">
        <f>+'4X800r'!P26</f>
        <v>0</v>
      </c>
      <c r="Q25" s="7">
        <f>+'4X800r'!Q26</f>
        <v>0</v>
      </c>
      <c r="R25" s="7">
        <f>+'4X800r'!R26</f>
        <v>0</v>
      </c>
      <c r="S25" s="7">
        <f>+'4X800r'!S26</f>
        <v>0</v>
      </c>
      <c r="T25" s="7">
        <f>+'4X800r'!T26</f>
        <v>0</v>
      </c>
      <c r="U25" s="7">
        <f>+'4X800r'!U26</f>
        <v>0</v>
      </c>
      <c r="V25" s="7">
        <f>+'4X800r'!V26</f>
        <v>0</v>
      </c>
      <c r="W25" s="7">
        <f>+'4X800r'!W26</f>
        <v>0</v>
      </c>
      <c r="X25" s="7">
        <f>+'4X800r'!X26</f>
        <v>0</v>
      </c>
      <c r="Y25" s="7">
        <f>+'4X800r'!Y26</f>
        <v>0</v>
      </c>
      <c r="Z25" s="84">
        <f t="shared" si="2"/>
        <v>29</v>
      </c>
    </row>
    <row r="26" spans="1:26" ht="14.25" customHeight="1" x14ac:dyDescent="0.25">
      <c r="A26" s="7" t="s">
        <v>905</v>
      </c>
      <c r="B26" s="127">
        <f>+'4x100 - ALL'!B56</f>
        <v>0</v>
      </c>
      <c r="C26" s="127">
        <f>+'4x100 - ALL'!C56</f>
        <v>0</v>
      </c>
      <c r="D26" s="127">
        <f>+'4x100 - ALL'!D56</f>
        <v>0</v>
      </c>
      <c r="E26" s="127">
        <f>+'4x100 - ALL'!E56</f>
        <v>3</v>
      </c>
      <c r="F26" s="127">
        <f>+'4x100 - ALL'!F56</f>
        <v>8</v>
      </c>
      <c r="G26" s="127">
        <f>+'4x100 - ALL'!G56</f>
        <v>0</v>
      </c>
      <c r="H26" s="127">
        <f>+'4x100 - ALL'!H56</f>
        <v>0</v>
      </c>
      <c r="I26" s="127">
        <f>+'4x100 - ALL'!I56</f>
        <v>0</v>
      </c>
      <c r="J26" s="127">
        <f>+'4x100 - ALL'!J56</f>
        <v>4</v>
      </c>
      <c r="K26" s="127">
        <f>+'4x100 - ALL'!K56</f>
        <v>10</v>
      </c>
      <c r="L26" s="127">
        <f>+'4x100 - ALL'!L56</f>
        <v>0</v>
      </c>
      <c r="M26" s="127">
        <f>+'4x100 - ALL'!M56</f>
        <v>6</v>
      </c>
      <c r="N26" s="127">
        <f>+'4x100 - ALL'!N56</f>
        <v>0</v>
      </c>
      <c r="O26" s="127">
        <f>+'4x100 - ALL'!O56</f>
        <v>5</v>
      </c>
      <c r="P26" s="127">
        <f>+'4x100 - ALL'!P56</f>
        <v>0</v>
      </c>
      <c r="Q26" s="127">
        <f>+'4x100 - ALL'!Q56</f>
        <v>0</v>
      </c>
      <c r="R26" s="127">
        <f>+'4x100 - ALL'!R56</f>
        <v>0</v>
      </c>
      <c r="S26" s="127">
        <f>+'4x100 - ALL'!S56</f>
        <v>0</v>
      </c>
      <c r="T26" s="127">
        <f>+'4x100 - ALL'!T56</f>
        <v>0</v>
      </c>
      <c r="U26" s="127">
        <f>+'4x100 - ALL'!U56</f>
        <v>0</v>
      </c>
      <c r="V26" s="127">
        <f>+'4x100 - ALL'!V56</f>
        <v>0</v>
      </c>
      <c r="W26" s="127">
        <f>+'4x100 - ALL'!W56</f>
        <v>2</v>
      </c>
      <c r="X26" s="127">
        <f>+'4x100 - ALL'!X56</f>
        <v>0</v>
      </c>
      <c r="Y26" s="127">
        <f>+'4x100 - ALL'!Y56</f>
        <v>0</v>
      </c>
      <c r="Z26" s="128">
        <f t="shared" si="2"/>
        <v>38</v>
      </c>
    </row>
    <row r="27" spans="1:26" ht="14.25" customHeight="1" x14ac:dyDescent="0.25">
      <c r="A27" s="7" t="s">
        <v>906</v>
      </c>
      <c r="B27" s="127">
        <f>+'4x400 - ALL'!B37</f>
        <v>4</v>
      </c>
      <c r="C27" s="127">
        <f>+'4x400 - ALL'!C37</f>
        <v>0</v>
      </c>
      <c r="D27" s="127">
        <f>+'4x400 - ALL'!D37</f>
        <v>0</v>
      </c>
      <c r="E27" s="127">
        <f>+'4x400 - ALL'!E37</f>
        <v>0</v>
      </c>
      <c r="F27" s="127">
        <f>+'4x400 - ALL'!F37</f>
        <v>6</v>
      </c>
      <c r="G27" s="127">
        <f>+'4x400 - ALL'!G37</f>
        <v>0</v>
      </c>
      <c r="H27" s="127">
        <f>+'4x400 - ALL'!H37</f>
        <v>0</v>
      </c>
      <c r="I27" s="127">
        <f>+'4x400 - ALL'!I37</f>
        <v>0</v>
      </c>
      <c r="J27" s="127">
        <f>+'4x400 - ALL'!J37</f>
        <v>5</v>
      </c>
      <c r="K27" s="127">
        <f>+'4x400 - ALL'!K37</f>
        <v>10</v>
      </c>
      <c r="L27" s="127">
        <f>+'4x400 - ALL'!L37</f>
        <v>0</v>
      </c>
      <c r="M27" s="127">
        <f>+'4x400 - ALL'!M37</f>
        <v>0</v>
      </c>
      <c r="N27" s="127">
        <f>+'4x400 - ALL'!N37</f>
        <v>0</v>
      </c>
      <c r="O27" s="127">
        <f>+'4x400 - ALL'!O37</f>
        <v>3</v>
      </c>
      <c r="P27" s="127">
        <f>+'4x400 - ALL'!P37</f>
        <v>8</v>
      </c>
      <c r="Q27" s="127">
        <f>+'4x400 - ALL'!Q37</f>
        <v>0</v>
      </c>
      <c r="R27" s="127">
        <f>+'4x400 - ALL'!R37</f>
        <v>0</v>
      </c>
      <c r="S27" s="127">
        <f>+'4x400 - ALL'!S37</f>
        <v>0</v>
      </c>
      <c r="T27" s="127">
        <f>+'4x400 - ALL'!T37</f>
        <v>0</v>
      </c>
      <c r="U27" s="127">
        <f>+'4x400 - ALL'!U37</f>
        <v>0</v>
      </c>
      <c r="V27" s="127">
        <f>+'4x400 - ALL'!V37</f>
        <v>0</v>
      </c>
      <c r="W27" s="127">
        <f>+'4x400 - ALL'!W37</f>
        <v>0</v>
      </c>
      <c r="X27" s="127">
        <f>+'4x400 - ALL'!X37</f>
        <v>0</v>
      </c>
      <c r="Y27" s="127">
        <f>+'4x400 - ALL'!Y37</f>
        <v>0</v>
      </c>
      <c r="Z27" s="128">
        <f t="shared" si="2"/>
        <v>36</v>
      </c>
    </row>
    <row r="28" spans="1:26" ht="14.25" customHeight="1" x14ac:dyDescent="0.25">
      <c r="A28" s="7" t="s">
        <v>907</v>
      </c>
      <c r="B28" s="127">
        <f>+'SHOT PUT'!B91</f>
        <v>5</v>
      </c>
      <c r="C28" s="127">
        <f>+'SHOT PUT'!C91</f>
        <v>0</v>
      </c>
      <c r="D28" s="127">
        <f>+'SHOT PUT'!D91</f>
        <v>0</v>
      </c>
      <c r="E28" s="127">
        <f>+'SHOT PUT'!E91</f>
        <v>0</v>
      </c>
      <c r="F28" s="127">
        <f>+'SHOT PUT'!F91</f>
        <v>7</v>
      </c>
      <c r="G28" s="127">
        <f>+'SHOT PUT'!G91</f>
        <v>0</v>
      </c>
      <c r="H28" s="127">
        <f>+'SHOT PUT'!H91</f>
        <v>0</v>
      </c>
      <c r="I28" s="127">
        <f>+'SHOT PUT'!I91</f>
        <v>0</v>
      </c>
      <c r="J28" s="127">
        <f>+'SHOT PUT'!J91</f>
        <v>25</v>
      </c>
      <c r="K28" s="127">
        <f>+'SHOT PUT'!K91</f>
        <v>0</v>
      </c>
      <c r="L28" s="127">
        <f>+'SHOT PUT'!L91</f>
        <v>0</v>
      </c>
      <c r="M28" s="127">
        <f>+'SHOT PUT'!M91</f>
        <v>0</v>
      </c>
      <c r="N28" s="127">
        <f>+'SHOT PUT'!N91</f>
        <v>0</v>
      </c>
      <c r="O28" s="127">
        <f>+'SHOT PUT'!O91</f>
        <v>2</v>
      </c>
      <c r="P28" s="127">
        <f>+'SHOT PUT'!P91</f>
        <v>0</v>
      </c>
      <c r="Q28" s="127">
        <f>+'SHOT PUT'!Q91</f>
        <v>0</v>
      </c>
      <c r="R28" s="127">
        <f>+'SHOT PUT'!R91</f>
        <v>0</v>
      </c>
      <c r="S28" s="127">
        <f>+'SHOT PUT'!S91</f>
        <v>0</v>
      </c>
      <c r="T28" s="127">
        <f>+'SHOT PUT'!T91</f>
        <v>0</v>
      </c>
      <c r="U28" s="127">
        <f>+'SHOT PUT'!U91</f>
        <v>0</v>
      </c>
      <c r="V28" s="127">
        <f>+'SHOT PUT'!V91</f>
        <v>0</v>
      </c>
      <c r="W28" s="127">
        <f>+'SHOT PUT'!W91</f>
        <v>0</v>
      </c>
      <c r="X28" s="127">
        <f>+'SHOT PUT'!X91</f>
        <v>0</v>
      </c>
      <c r="Y28" s="127">
        <f>+'SHOT PUT'!Y91</f>
        <v>0</v>
      </c>
      <c r="Z28" s="128">
        <f t="shared" si="2"/>
        <v>39</v>
      </c>
    </row>
    <row r="29" spans="1:26" ht="14.25" customHeight="1" x14ac:dyDescent="0.25">
      <c r="A29" s="7" t="s">
        <v>908</v>
      </c>
      <c r="B29" s="127">
        <f>DISCUS!B59</f>
        <v>0</v>
      </c>
      <c r="C29" s="127">
        <f>DISCUS!C59</f>
        <v>0</v>
      </c>
      <c r="D29" s="127">
        <f>DISCUS!D59</f>
        <v>0</v>
      </c>
      <c r="E29" s="127">
        <f>DISCUS!E59</f>
        <v>0</v>
      </c>
      <c r="F29" s="127">
        <f>DISCUS!F59</f>
        <v>6</v>
      </c>
      <c r="G29" s="127">
        <f>DISCUS!G59</f>
        <v>0</v>
      </c>
      <c r="H29" s="127">
        <f>DISCUS!H59</f>
        <v>0</v>
      </c>
      <c r="I29" s="127">
        <f>DISCUS!I59</f>
        <v>0</v>
      </c>
      <c r="J29" s="127">
        <f>DISCUS!J59</f>
        <v>12</v>
      </c>
      <c r="K29" s="127">
        <f>DISCUS!K59</f>
        <v>0</v>
      </c>
      <c r="L29" s="127">
        <f>DISCUS!L59</f>
        <v>0</v>
      </c>
      <c r="M29" s="127">
        <f>DISCUS!M59</f>
        <v>4</v>
      </c>
      <c r="N29" s="127">
        <f>DISCUS!N59</f>
        <v>0</v>
      </c>
      <c r="O29" s="127">
        <f>DISCUS!O59</f>
        <v>0</v>
      </c>
      <c r="P29" s="127">
        <f>DISCUS!P59</f>
        <v>0</v>
      </c>
      <c r="Q29" s="127">
        <f>DISCUS!Q59</f>
        <v>0</v>
      </c>
      <c r="R29" s="127">
        <f>DISCUS!R59</f>
        <v>0</v>
      </c>
      <c r="S29" s="127">
        <f>DISCUS!S59</f>
        <v>0</v>
      </c>
      <c r="T29" s="127">
        <f>DISCUS!T59</f>
        <v>0</v>
      </c>
      <c r="U29" s="127">
        <f>DISCUS!U59</f>
        <v>0</v>
      </c>
      <c r="V29" s="127">
        <f>DISCUS!V59</f>
        <v>0</v>
      </c>
      <c r="W29" s="127">
        <f>DISCUS!W59</f>
        <v>16</v>
      </c>
      <c r="X29" s="127">
        <f>DISCUS!X59</f>
        <v>0</v>
      </c>
      <c r="Y29" s="127">
        <f>DISCUS!Y59</f>
        <v>0</v>
      </c>
      <c r="Z29" s="128">
        <f t="shared" si="2"/>
        <v>38</v>
      </c>
    </row>
    <row r="30" spans="1:26" ht="14.25" customHeight="1" x14ac:dyDescent="0.25">
      <c r="A30" s="7" t="s">
        <v>909</v>
      </c>
      <c r="B30" s="127">
        <f>+'Turbo Jav'!B132</f>
        <v>0</v>
      </c>
      <c r="C30" s="127">
        <f>+'Turbo Jav'!C132</f>
        <v>0</v>
      </c>
      <c r="D30" s="127">
        <f>+'Turbo Jav'!D132</f>
        <v>0</v>
      </c>
      <c r="E30" s="127">
        <f>+'Turbo Jav'!E132</f>
        <v>8</v>
      </c>
      <c r="F30" s="127">
        <f>+'Turbo Jav'!F132</f>
        <v>8</v>
      </c>
      <c r="G30" s="127">
        <f>+'Turbo Jav'!G132</f>
        <v>0</v>
      </c>
      <c r="H30" s="127">
        <f>+'Turbo Jav'!H132</f>
        <v>0</v>
      </c>
      <c r="I30" s="127">
        <f>+'Turbo Jav'!I132</f>
        <v>0</v>
      </c>
      <c r="J30" s="127">
        <f>+'Turbo Jav'!J132</f>
        <v>18</v>
      </c>
      <c r="K30" s="127">
        <f>+'Turbo Jav'!K132</f>
        <v>0</v>
      </c>
      <c r="L30" s="127">
        <f>+'Turbo Jav'!L132</f>
        <v>0</v>
      </c>
      <c r="M30" s="127">
        <f>+'Turbo Jav'!M132</f>
        <v>1</v>
      </c>
      <c r="N30" s="127">
        <f>+'Turbo Jav'!N132</f>
        <v>0</v>
      </c>
      <c r="O30" s="127">
        <f>+'Turbo Jav'!O132</f>
        <v>4</v>
      </c>
      <c r="P30" s="127">
        <f>+'Turbo Jav'!P132</f>
        <v>0</v>
      </c>
      <c r="Q30" s="127">
        <f>+'Turbo Jav'!Q132</f>
        <v>0</v>
      </c>
      <c r="R30" s="127">
        <f>+'Turbo Jav'!R132</f>
        <v>0</v>
      </c>
      <c r="S30" s="127">
        <f>+'Turbo Jav'!S132</f>
        <v>0</v>
      </c>
      <c r="T30" s="127">
        <f>+'Turbo Jav'!T132</f>
        <v>0</v>
      </c>
      <c r="U30" s="127">
        <f>+'Turbo Jav'!U132</f>
        <v>0</v>
      </c>
      <c r="V30" s="127">
        <f>+'Turbo Jav'!V132</f>
        <v>0</v>
      </c>
      <c r="W30" s="127">
        <f>+'Turbo Jav'!W132</f>
        <v>0</v>
      </c>
      <c r="X30" s="127">
        <f>+'Turbo Jav'!X132</f>
        <v>0</v>
      </c>
      <c r="Y30" s="127">
        <f>+'Turbo Jav'!Y132</f>
        <v>0</v>
      </c>
      <c r="Z30" s="128">
        <f t="shared" si="2"/>
        <v>39</v>
      </c>
    </row>
    <row r="31" spans="1:26" ht="14.25" customHeight="1" x14ac:dyDescent="0.25">
      <c r="A31" s="7" t="s">
        <v>910</v>
      </c>
      <c r="B31" s="7">
        <f>+'LONG JUMP'!B174</f>
        <v>0</v>
      </c>
      <c r="C31" s="7">
        <f>+'LONG JUMP'!C174</f>
        <v>0</v>
      </c>
      <c r="D31" s="7">
        <f>+'LONG JUMP'!D174</f>
        <v>0</v>
      </c>
      <c r="E31" s="7">
        <f>+'LONG JUMP'!E174</f>
        <v>7</v>
      </c>
      <c r="F31" s="7">
        <f>+'LONG JUMP'!F174</f>
        <v>8.5</v>
      </c>
      <c r="G31" s="7">
        <f>+'LONG JUMP'!G174</f>
        <v>0</v>
      </c>
      <c r="H31" s="7">
        <f>+'LONG JUMP'!H174</f>
        <v>0</v>
      </c>
      <c r="I31" s="7">
        <f>+'LONG JUMP'!I174</f>
        <v>0</v>
      </c>
      <c r="J31" s="7">
        <f>+'LONG JUMP'!J174</f>
        <v>7</v>
      </c>
      <c r="K31" s="7">
        <f>+'LONG JUMP'!K174</f>
        <v>0</v>
      </c>
      <c r="L31" s="7">
        <f>+'LONG JUMP'!L174</f>
        <v>0</v>
      </c>
      <c r="M31" s="7">
        <f>+'LONG JUMP'!M174</f>
        <v>5</v>
      </c>
      <c r="N31" s="7">
        <f>+'LONG JUMP'!N174</f>
        <v>0</v>
      </c>
      <c r="O31" s="7">
        <f>+'LONG JUMP'!O174</f>
        <v>11.5</v>
      </c>
      <c r="P31" s="7">
        <f>+'LONG JUMP'!P174</f>
        <v>0</v>
      </c>
      <c r="Q31" s="7">
        <f>+'LONG JUMP'!Q174</f>
        <v>0</v>
      </c>
      <c r="R31" s="7">
        <f>+'LONG JUMP'!R174</f>
        <v>0</v>
      </c>
      <c r="S31" s="7">
        <f>+'LONG JUMP'!S174</f>
        <v>0</v>
      </c>
      <c r="T31" s="7">
        <f>+'LONG JUMP'!T174</f>
        <v>0</v>
      </c>
      <c r="U31" s="7">
        <f>+'LONG JUMP'!U174</f>
        <v>0</v>
      </c>
      <c r="V31" s="7">
        <f>+'LONG JUMP'!V174</f>
        <v>0</v>
      </c>
      <c r="W31" s="7">
        <f>+'LONG JUMP'!W174</f>
        <v>0</v>
      </c>
      <c r="X31" s="7">
        <f>+'LONG JUMP'!X174</f>
        <v>0</v>
      </c>
      <c r="Y31" s="7">
        <f>+'LONG JUMP'!Y174</f>
        <v>0</v>
      </c>
      <c r="Z31" s="84">
        <f t="shared" si="2"/>
        <v>39</v>
      </c>
    </row>
    <row r="32" spans="1:26" ht="14.25" customHeight="1" x14ac:dyDescent="0.25">
      <c r="A32" s="125" t="s">
        <v>911</v>
      </c>
      <c r="B32" s="126">
        <f t="shared" ref="B32:Y32" si="3">SUM(B18:B31)</f>
        <v>37</v>
      </c>
      <c r="C32" s="126">
        <f t="shared" si="3"/>
        <v>0</v>
      </c>
      <c r="D32" s="126">
        <f t="shared" si="3"/>
        <v>0</v>
      </c>
      <c r="E32" s="126">
        <f t="shared" si="3"/>
        <v>24</v>
      </c>
      <c r="F32" s="198">
        <f t="shared" si="3"/>
        <v>100.5</v>
      </c>
      <c r="G32" s="126">
        <f t="shared" si="3"/>
        <v>0</v>
      </c>
      <c r="H32" s="126">
        <f t="shared" si="3"/>
        <v>0</v>
      </c>
      <c r="I32" s="126">
        <f t="shared" si="3"/>
        <v>0</v>
      </c>
      <c r="J32" s="126">
        <f t="shared" si="3"/>
        <v>86</v>
      </c>
      <c r="K32" s="201">
        <f t="shared" si="3"/>
        <v>99</v>
      </c>
      <c r="L32" s="126">
        <f t="shared" si="3"/>
        <v>0</v>
      </c>
      <c r="M32" s="126">
        <f t="shared" si="3"/>
        <v>47</v>
      </c>
      <c r="N32" s="126">
        <f t="shared" si="3"/>
        <v>0</v>
      </c>
      <c r="O32" s="202">
        <f t="shared" si="3"/>
        <v>80.5</v>
      </c>
      <c r="P32" s="126">
        <f t="shared" si="3"/>
        <v>21</v>
      </c>
      <c r="Q32" s="126">
        <f t="shared" si="3"/>
        <v>0</v>
      </c>
      <c r="R32" s="126">
        <f t="shared" si="3"/>
        <v>0</v>
      </c>
      <c r="S32" s="126">
        <f t="shared" si="3"/>
        <v>0</v>
      </c>
      <c r="T32" s="126">
        <f t="shared" si="3"/>
        <v>0</v>
      </c>
      <c r="U32" s="126">
        <f t="shared" si="3"/>
        <v>9</v>
      </c>
      <c r="V32" s="126">
        <f t="shared" si="3"/>
        <v>0</v>
      </c>
      <c r="W32" s="126">
        <f t="shared" si="3"/>
        <v>18</v>
      </c>
      <c r="X32" s="126">
        <f t="shared" si="3"/>
        <v>0</v>
      </c>
      <c r="Y32" s="126">
        <f t="shared" si="3"/>
        <v>0</v>
      </c>
      <c r="Z32" s="84"/>
    </row>
    <row r="33" spans="1:26" ht="14.25" customHeight="1" x14ac:dyDescent="0.25">
      <c r="Z33" s="82" t="s">
        <v>881</v>
      </c>
    </row>
    <row r="34" spans="1:26" ht="14.25" customHeight="1" x14ac:dyDescent="0.25">
      <c r="A34" s="129" t="s">
        <v>912</v>
      </c>
      <c r="B34" s="7">
        <f>+'100-110m hurdles'!B23</f>
        <v>4</v>
      </c>
      <c r="C34" s="7">
        <f>+'100-110m hurdles'!C23</f>
        <v>0</v>
      </c>
      <c r="D34" s="7">
        <f>+'100-110m hurdles'!D23</f>
        <v>0</v>
      </c>
      <c r="E34" s="7">
        <f>+'100-110m hurdles'!E23</f>
        <v>0</v>
      </c>
      <c r="F34" s="7">
        <f>+'100-110m hurdles'!F23</f>
        <v>15</v>
      </c>
      <c r="G34" s="7">
        <f>+'100-110m hurdles'!G23</f>
        <v>0</v>
      </c>
      <c r="H34" s="7">
        <f>+'100-110m hurdles'!H23</f>
        <v>0</v>
      </c>
      <c r="I34" s="7">
        <f>+'100-110m hurdles'!I23</f>
        <v>0</v>
      </c>
      <c r="J34" s="7">
        <f>+'100-110m hurdles'!J23</f>
        <v>7</v>
      </c>
      <c r="K34" s="7">
        <f>+'100-110m hurdles'!K23</f>
        <v>0</v>
      </c>
      <c r="L34" s="7">
        <f>+'100-110m hurdles'!L23</f>
        <v>0</v>
      </c>
      <c r="M34" s="7">
        <f>+'100-110m hurdles'!M23</f>
        <v>0</v>
      </c>
      <c r="N34" s="7">
        <f>+'100-110m hurdles'!N23</f>
        <v>0</v>
      </c>
      <c r="O34" s="7">
        <f>+'100-110m hurdles'!O23</f>
        <v>13</v>
      </c>
      <c r="P34" s="7">
        <f>+'100-110m hurdles'!P23</f>
        <v>0</v>
      </c>
      <c r="Q34" s="7">
        <f>+'100-110m hurdles'!Q23</f>
        <v>0</v>
      </c>
      <c r="R34" s="7">
        <f>+'100-110m hurdles'!R23</f>
        <v>0</v>
      </c>
      <c r="S34" s="7">
        <f>+'100-110m hurdles'!S23</f>
        <v>0</v>
      </c>
      <c r="T34" s="7">
        <f>+'100-110m hurdles'!T23</f>
        <v>0</v>
      </c>
      <c r="U34" s="7">
        <f>+'100-110m hurdles'!U23</f>
        <v>0</v>
      </c>
      <c r="V34" s="7">
        <f>+'100-110m hurdles'!V23</f>
        <v>0</v>
      </c>
      <c r="W34" s="7">
        <f>+'100-110m hurdles'!W23</f>
        <v>0</v>
      </c>
      <c r="X34" s="7">
        <f>+'100-110m hurdles'!X23</f>
        <v>0</v>
      </c>
      <c r="Y34" s="7">
        <f>+'100-110m hurdles'!Y23</f>
        <v>0</v>
      </c>
      <c r="Z34" s="84">
        <f t="shared" ref="Z34:Z49" si="4">SUM(B34:Y34)</f>
        <v>39</v>
      </c>
    </row>
    <row r="35" spans="1:26" ht="14.25" customHeight="1" x14ac:dyDescent="0.25">
      <c r="A35" s="7" t="s">
        <v>913</v>
      </c>
      <c r="B35" s="7">
        <f>'200-H'!B46</f>
        <v>0</v>
      </c>
      <c r="C35" s="7">
        <f>'200-H'!C46</f>
        <v>0</v>
      </c>
      <c r="D35" s="7">
        <f>'200-H'!D46</f>
        <v>0</v>
      </c>
      <c r="E35" s="7">
        <f>'200-H'!E46</f>
        <v>0</v>
      </c>
      <c r="F35" s="7">
        <f>'200-H'!F46</f>
        <v>20</v>
      </c>
      <c r="G35" s="7">
        <f>'200-H'!G46</f>
        <v>0</v>
      </c>
      <c r="H35" s="7">
        <f>'200-H'!H46</f>
        <v>0</v>
      </c>
      <c r="I35" s="7">
        <f>'200-H'!I46</f>
        <v>0</v>
      </c>
      <c r="J35" s="7">
        <f>'200-H'!J46</f>
        <v>4</v>
      </c>
      <c r="K35" s="7">
        <f>'200-H'!K46</f>
        <v>0</v>
      </c>
      <c r="L35" s="7">
        <f>'200-H'!L46</f>
        <v>0</v>
      </c>
      <c r="M35" s="7">
        <f>'200-H'!M46</f>
        <v>6</v>
      </c>
      <c r="N35" s="7">
        <f>'200-H'!N46</f>
        <v>0</v>
      </c>
      <c r="O35" s="7">
        <f>'200-H'!O46</f>
        <v>8</v>
      </c>
      <c r="P35" s="7">
        <f>'200-H'!P46</f>
        <v>1</v>
      </c>
      <c r="Q35" s="7">
        <f>'200-H'!Q46</f>
        <v>0</v>
      </c>
      <c r="R35" s="7">
        <f>'200-H'!R46</f>
        <v>0</v>
      </c>
      <c r="S35" s="7">
        <f>'200-H'!S46</f>
        <v>0</v>
      </c>
      <c r="T35" s="7">
        <f>'200-H'!T46</f>
        <v>0</v>
      </c>
      <c r="U35" s="7">
        <f>'200-H'!U46</f>
        <v>0</v>
      </c>
      <c r="V35" s="7">
        <f>'200-H'!V46</f>
        <v>0</v>
      </c>
      <c r="W35" s="7">
        <f>'200-H'!W46</f>
        <v>0</v>
      </c>
      <c r="X35" s="7">
        <f>'200-H'!X46</f>
        <v>0</v>
      </c>
      <c r="Y35" s="7">
        <f>'200-H'!Y46</f>
        <v>0</v>
      </c>
      <c r="Z35" s="84">
        <f t="shared" si="4"/>
        <v>39</v>
      </c>
    </row>
    <row r="36" spans="1:26" ht="14.25" customHeight="1" x14ac:dyDescent="0.25">
      <c r="A36" s="7" t="s">
        <v>914</v>
      </c>
      <c r="B36" s="7">
        <f>+'100- All'!B184</f>
        <v>0</v>
      </c>
      <c r="C36" s="7">
        <f>+'100- All'!C184</f>
        <v>0</v>
      </c>
      <c r="D36" s="7">
        <f>+'100- All'!D184</f>
        <v>0</v>
      </c>
      <c r="E36" s="7">
        <f>+'100- All'!E184</f>
        <v>0</v>
      </c>
      <c r="F36" s="7">
        <f>+'100- All'!F184</f>
        <v>3</v>
      </c>
      <c r="G36" s="7">
        <f>+'100- All'!G184</f>
        <v>18</v>
      </c>
      <c r="H36" s="7">
        <f>+'100- All'!H184</f>
        <v>0</v>
      </c>
      <c r="I36" s="7">
        <f>+'100- All'!I184</f>
        <v>0</v>
      </c>
      <c r="J36" s="7">
        <f>+'100- All'!J184</f>
        <v>4</v>
      </c>
      <c r="K36" s="7">
        <f>+'100- All'!K184</f>
        <v>11</v>
      </c>
      <c r="L36" s="7">
        <f>+'100- All'!L184</f>
        <v>0</v>
      </c>
      <c r="M36" s="7">
        <f>+'100- All'!M184</f>
        <v>0</v>
      </c>
      <c r="N36" s="7">
        <f>+'100- All'!N184</f>
        <v>0</v>
      </c>
      <c r="O36" s="7">
        <f>+'100- All'!O184</f>
        <v>3</v>
      </c>
      <c r="P36" s="7">
        <f>+'100- All'!P184</f>
        <v>0</v>
      </c>
      <c r="Q36" s="7">
        <f>+'100- All'!Q184</f>
        <v>0</v>
      </c>
      <c r="R36" s="7">
        <f>+'100- All'!R184</f>
        <v>0</v>
      </c>
      <c r="S36" s="7">
        <f>+'100- All'!S184</f>
        <v>0</v>
      </c>
      <c r="T36" s="7">
        <f>+'100- All'!T184</f>
        <v>0</v>
      </c>
      <c r="U36" s="7">
        <f>+'100- All'!U184</f>
        <v>0</v>
      </c>
      <c r="V36" s="7">
        <f>+'100- All'!V184</f>
        <v>0</v>
      </c>
      <c r="W36" s="7">
        <f>+'100- All'!W184</f>
        <v>0</v>
      </c>
      <c r="X36" s="7">
        <f>+'100- All'!X184</f>
        <v>0</v>
      </c>
      <c r="Y36" s="7">
        <f>+'100- All'!Y184</f>
        <v>0</v>
      </c>
      <c r="Z36" s="84">
        <f t="shared" si="4"/>
        <v>39</v>
      </c>
    </row>
    <row r="37" spans="1:26" ht="14.25" customHeight="1" x14ac:dyDescent="0.25">
      <c r="A37" s="7" t="s">
        <v>915</v>
      </c>
      <c r="B37" s="7">
        <f>+'200 - All'!B145</f>
        <v>0</v>
      </c>
      <c r="C37" s="7">
        <f>+'200 - All'!C145</f>
        <v>0</v>
      </c>
      <c r="D37" s="7">
        <f>+'200 - All'!D145</f>
        <v>0</v>
      </c>
      <c r="E37" s="7">
        <f>+'200 - All'!E145</f>
        <v>0</v>
      </c>
      <c r="F37" s="7">
        <f>+'200 - All'!F145</f>
        <v>3</v>
      </c>
      <c r="G37" s="7">
        <f>+'200 - All'!G145</f>
        <v>18</v>
      </c>
      <c r="H37" s="7">
        <f>+'200 - All'!H145</f>
        <v>0</v>
      </c>
      <c r="I37" s="7">
        <f>+'200 - All'!I145</f>
        <v>0</v>
      </c>
      <c r="J37" s="7">
        <f>+'200 - All'!J145</f>
        <v>0</v>
      </c>
      <c r="K37" s="7">
        <f>+'200 - All'!K145</f>
        <v>11</v>
      </c>
      <c r="L37" s="7">
        <f>+'200 - All'!L145</f>
        <v>0</v>
      </c>
      <c r="M37" s="7">
        <f>+'200 - All'!M145</f>
        <v>0</v>
      </c>
      <c r="N37" s="7">
        <f>+'200 - All'!N145</f>
        <v>0</v>
      </c>
      <c r="O37" s="7">
        <f>+'200 - All'!O145</f>
        <v>7</v>
      </c>
      <c r="P37" s="7">
        <f>+'200 - All'!P145</f>
        <v>0</v>
      </c>
      <c r="Q37" s="7">
        <f>+'200 - All'!Q145</f>
        <v>0</v>
      </c>
      <c r="R37" s="7">
        <f>+'200 - All'!R145</f>
        <v>0</v>
      </c>
      <c r="S37" s="7">
        <f>+'200 - All'!S145</f>
        <v>0</v>
      </c>
      <c r="T37" s="7">
        <f>+'200 - All'!T145</f>
        <v>0</v>
      </c>
      <c r="U37" s="7">
        <f>+'200 - All'!U145</f>
        <v>0</v>
      </c>
      <c r="V37" s="7">
        <f>+'200 - All'!V145</f>
        <v>0</v>
      </c>
      <c r="W37" s="7">
        <f>+'200 - All'!W145</f>
        <v>0</v>
      </c>
      <c r="X37" s="7">
        <f>+'200 - All'!X145</f>
        <v>0</v>
      </c>
      <c r="Y37" s="7">
        <f>+'200 - All'!Y145</f>
        <v>0</v>
      </c>
      <c r="Z37" s="84">
        <f t="shared" si="4"/>
        <v>39</v>
      </c>
    </row>
    <row r="38" spans="1:26" ht="14.25" customHeight="1" x14ac:dyDescent="0.25">
      <c r="A38" s="7" t="s">
        <v>916</v>
      </c>
      <c r="B38" s="7">
        <f>+'400 - All'!B120</f>
        <v>0</v>
      </c>
      <c r="C38" s="7">
        <f>+'400 - All'!C120</f>
        <v>0</v>
      </c>
      <c r="D38" s="7">
        <f>+'400 - All'!D120</f>
        <v>0</v>
      </c>
      <c r="E38" s="7">
        <f>+'400 - All'!E120</f>
        <v>0</v>
      </c>
      <c r="F38" s="7">
        <f>+'400 - All'!F120</f>
        <v>28</v>
      </c>
      <c r="G38" s="7">
        <f>+'400 - All'!G120</f>
        <v>0</v>
      </c>
      <c r="H38" s="7">
        <f>+'400 - All'!H120</f>
        <v>0</v>
      </c>
      <c r="I38" s="7">
        <f>+'400 - All'!I120</f>
        <v>0</v>
      </c>
      <c r="J38" s="7">
        <f>+'400 - All'!J120</f>
        <v>9</v>
      </c>
      <c r="K38" s="7">
        <f>+'400 - All'!K120</f>
        <v>2</v>
      </c>
      <c r="L38" s="7">
        <f>+'400 - All'!L120</f>
        <v>0</v>
      </c>
      <c r="M38" s="7">
        <f>+'400 - All'!M120</f>
        <v>0</v>
      </c>
      <c r="N38" s="7">
        <f>+'400 - All'!N120</f>
        <v>0</v>
      </c>
      <c r="O38" s="7">
        <f>+'400 - All'!O120</f>
        <v>0</v>
      </c>
      <c r="P38" s="7">
        <f>+'400 - All'!P120</f>
        <v>0</v>
      </c>
      <c r="Q38" s="7">
        <f>+'400 - All'!Q120</f>
        <v>0</v>
      </c>
      <c r="R38" s="7">
        <f>+'400 - All'!R120</f>
        <v>0</v>
      </c>
      <c r="S38" s="7">
        <f>+'400 - All'!S120</f>
        <v>0</v>
      </c>
      <c r="T38" s="7">
        <f>+'400 - All'!T120</f>
        <v>0</v>
      </c>
      <c r="U38" s="7">
        <f>+'400 - All'!U120</f>
        <v>0</v>
      </c>
      <c r="V38" s="7">
        <f>+'400 - All'!V120</f>
        <v>0</v>
      </c>
      <c r="W38" s="7">
        <f>+'400 - All'!W120</f>
        <v>0</v>
      </c>
      <c r="X38" s="7">
        <f>+'400 - All'!X120</f>
        <v>0</v>
      </c>
      <c r="Y38" s="7">
        <f>+'400 - All'!Y120</f>
        <v>0</v>
      </c>
      <c r="Z38" s="84">
        <f t="shared" si="4"/>
        <v>39</v>
      </c>
    </row>
    <row r="39" spans="1:26" ht="14.25" customHeight="1" x14ac:dyDescent="0.25">
      <c r="A39" s="7" t="s">
        <v>917</v>
      </c>
      <c r="B39" s="7">
        <f>+'800 - ALL'!B72</f>
        <v>3</v>
      </c>
      <c r="C39" s="7">
        <f>+'800 - ALL'!C72</f>
        <v>0</v>
      </c>
      <c r="D39" s="7">
        <f>+'800 - ALL'!D72</f>
        <v>0</v>
      </c>
      <c r="E39" s="7">
        <f>+'800 - ALL'!E72</f>
        <v>0</v>
      </c>
      <c r="F39" s="7">
        <f>+'800 - ALL'!F72</f>
        <v>0</v>
      </c>
      <c r="G39" s="7">
        <f>+'800 - ALL'!G72</f>
        <v>0</v>
      </c>
      <c r="H39" s="7">
        <f>+'800 - ALL'!H72</f>
        <v>0</v>
      </c>
      <c r="I39" s="7">
        <f>+'800 - ALL'!I72</f>
        <v>0</v>
      </c>
      <c r="J39" s="7">
        <f>+'800 - ALL'!J72</f>
        <v>14</v>
      </c>
      <c r="K39" s="7">
        <f>+'800 - ALL'!K72</f>
        <v>4</v>
      </c>
      <c r="L39" s="7">
        <f>+'800 - ALL'!L72</f>
        <v>0</v>
      </c>
      <c r="M39" s="7">
        <f>+'800 - ALL'!M72</f>
        <v>10</v>
      </c>
      <c r="N39" s="7">
        <f>+'800 - ALL'!N72</f>
        <v>0</v>
      </c>
      <c r="O39" s="7">
        <f>+'800 - ALL'!O72</f>
        <v>8</v>
      </c>
      <c r="P39" s="7">
        <f>+'800 - ALL'!P72</f>
        <v>0</v>
      </c>
      <c r="Q39" s="7">
        <f>+'800 - ALL'!Q72</f>
        <v>0</v>
      </c>
      <c r="R39" s="7">
        <f>+'800 - ALL'!R72</f>
        <v>0</v>
      </c>
      <c r="S39" s="7">
        <f>+'800 - ALL'!S72</f>
        <v>0</v>
      </c>
      <c r="T39" s="7">
        <f>+'800 - ALL'!T72</f>
        <v>0</v>
      </c>
      <c r="U39" s="7">
        <f>+'800 - ALL'!U72</f>
        <v>0</v>
      </c>
      <c r="V39" s="7">
        <f>+'800 - ALL'!V72</f>
        <v>0</v>
      </c>
      <c r="W39" s="7">
        <f>+'800 - ALL'!W72</f>
        <v>0</v>
      </c>
      <c r="X39" s="7">
        <f>+'800 - ALL'!X72</f>
        <v>0</v>
      </c>
      <c r="Y39" s="7">
        <f>+'800 - ALL'!Y72</f>
        <v>0</v>
      </c>
      <c r="Z39" s="84">
        <f t="shared" si="4"/>
        <v>39</v>
      </c>
    </row>
    <row r="40" spans="1:26" ht="14.25" customHeight="1" x14ac:dyDescent="0.25">
      <c r="A40" s="7" t="s">
        <v>918</v>
      </c>
      <c r="B40" s="7">
        <f>+'1600mm - ALL'!B59</f>
        <v>2</v>
      </c>
      <c r="C40" s="7">
        <f>+'1600mm - ALL'!C59</f>
        <v>0</v>
      </c>
      <c r="D40" s="7">
        <f>+'1600mm - ALL'!D59</f>
        <v>0</v>
      </c>
      <c r="E40" s="7">
        <f>+'1600mm - ALL'!E59</f>
        <v>0</v>
      </c>
      <c r="F40" s="7">
        <f>+'1600mm - ALL'!F59</f>
        <v>3</v>
      </c>
      <c r="G40" s="7">
        <f>+'1600mm - ALL'!G59</f>
        <v>0</v>
      </c>
      <c r="H40" s="7">
        <f>+'1600mm - ALL'!H59</f>
        <v>0</v>
      </c>
      <c r="I40" s="7">
        <f>+'1600mm - ALL'!I59</f>
        <v>0</v>
      </c>
      <c r="J40" s="7">
        <f>+'1600mm - ALL'!J59</f>
        <v>5</v>
      </c>
      <c r="K40" s="7">
        <f>+'1600mm - ALL'!K59</f>
        <v>0</v>
      </c>
      <c r="L40" s="7">
        <f>+'1600mm - ALL'!L59</f>
        <v>0</v>
      </c>
      <c r="M40" s="7">
        <f>+'1600mm - ALL'!M59</f>
        <v>10</v>
      </c>
      <c r="N40" s="7">
        <f>+'1600mm - ALL'!N59</f>
        <v>0</v>
      </c>
      <c r="O40" s="7">
        <f>+'1600mm - ALL'!O59</f>
        <v>19</v>
      </c>
      <c r="P40" s="7">
        <f>+'1600mm - ALL'!P59</f>
        <v>0</v>
      </c>
      <c r="Q40" s="7">
        <f>+'1600mm - ALL'!Q59</f>
        <v>0</v>
      </c>
      <c r="R40" s="7">
        <f>+'1600mm - ALL'!R59</f>
        <v>0</v>
      </c>
      <c r="S40" s="7">
        <f>+'1600mm - ALL'!S59</f>
        <v>0</v>
      </c>
      <c r="T40" s="7">
        <f>+'1600mm - ALL'!T59</f>
        <v>0</v>
      </c>
      <c r="U40" s="7">
        <f>+'1600mm - ALL'!U59</f>
        <v>0</v>
      </c>
      <c r="V40" s="7">
        <f>+'1600mm - ALL'!V59</f>
        <v>0</v>
      </c>
      <c r="W40" s="7">
        <f>+'1600mm - ALL'!W59</f>
        <v>0</v>
      </c>
      <c r="X40" s="7">
        <f>+'1600mm - ALL'!X59</f>
        <v>0</v>
      </c>
      <c r="Y40" s="7">
        <f>+'1600mm - ALL'!Y59</f>
        <v>0</v>
      </c>
      <c r="Z40" s="84">
        <f t="shared" si="4"/>
        <v>39</v>
      </c>
    </row>
    <row r="41" spans="1:26" ht="14.25" customHeight="1" x14ac:dyDescent="0.25">
      <c r="A41" s="7" t="s">
        <v>919</v>
      </c>
      <c r="B41" s="7">
        <f>+'3200-ALL'!B34</f>
        <v>0</v>
      </c>
      <c r="C41" s="7">
        <f>+'3200-ALL'!C34</f>
        <v>0</v>
      </c>
      <c r="D41" s="7">
        <f>+'3200-ALL'!D34</f>
        <v>0</v>
      </c>
      <c r="E41" s="7">
        <f>+'3200-ALL'!E34</f>
        <v>0</v>
      </c>
      <c r="F41" s="7">
        <f>+'3200-ALL'!F34</f>
        <v>6</v>
      </c>
      <c r="G41" s="7">
        <f>+'3200-ALL'!G34</f>
        <v>0</v>
      </c>
      <c r="H41" s="7">
        <f>+'3200-ALL'!H34</f>
        <v>0</v>
      </c>
      <c r="I41" s="7">
        <f>+'3200-ALL'!I34</f>
        <v>0</v>
      </c>
      <c r="J41" s="7">
        <f>+'3200-ALL'!J34</f>
        <v>0</v>
      </c>
      <c r="K41" s="7">
        <f>+'3200-ALL'!K34</f>
        <v>0</v>
      </c>
      <c r="L41" s="7">
        <f>+'3200-ALL'!L34</f>
        <v>0</v>
      </c>
      <c r="M41" s="7">
        <f>+'3200-ALL'!M34</f>
        <v>0</v>
      </c>
      <c r="N41" s="7">
        <f>+'3200-ALL'!N34</f>
        <v>0</v>
      </c>
      <c r="O41" s="7">
        <f>+'3200-ALL'!O34</f>
        <v>23</v>
      </c>
      <c r="P41" s="7">
        <f>+'3200-ALL'!P34</f>
        <v>0</v>
      </c>
      <c r="Q41" s="7">
        <f>+'3200-ALL'!Q34</f>
        <v>0</v>
      </c>
      <c r="R41" s="7">
        <f>+'3200-ALL'!R34</f>
        <v>0</v>
      </c>
      <c r="S41" s="7">
        <f>+'3200-ALL'!S34</f>
        <v>0</v>
      </c>
      <c r="T41" s="7">
        <f>+'3200-ALL'!T34</f>
        <v>0</v>
      </c>
      <c r="U41" s="7">
        <f>+'3200-ALL'!U34</f>
        <v>0</v>
      </c>
      <c r="V41" s="7">
        <f>+'3200-ALL'!V34</f>
        <v>0</v>
      </c>
      <c r="W41" s="7">
        <f>+'3200-ALL'!W34</f>
        <v>0</v>
      </c>
      <c r="X41" s="7">
        <f>+'3200-ALL'!X34</f>
        <v>0</v>
      </c>
      <c r="Y41" s="7">
        <f>+'3200-ALL'!Y34</f>
        <v>0</v>
      </c>
      <c r="Z41" s="84">
        <f t="shared" si="4"/>
        <v>29</v>
      </c>
    </row>
    <row r="42" spans="1:26" ht="14.25" customHeight="1" x14ac:dyDescent="0.25">
      <c r="A42" s="7" t="s">
        <v>920</v>
      </c>
      <c r="B42" s="7">
        <f>+'4X800r'!B27</f>
        <v>4</v>
      </c>
      <c r="C42" s="7">
        <f>+'4X800r'!C27</f>
        <v>0</v>
      </c>
      <c r="D42" s="7">
        <f>+'4X800r'!D27</f>
        <v>0</v>
      </c>
      <c r="E42" s="7">
        <f>+'4X800r'!E27</f>
        <v>0</v>
      </c>
      <c r="F42" s="7">
        <f>+'4X800r'!F27</f>
        <v>6</v>
      </c>
      <c r="G42" s="7">
        <f>+'4X800r'!G27</f>
        <v>0</v>
      </c>
      <c r="H42" s="7">
        <f>+'4X800r'!H27</f>
        <v>0</v>
      </c>
      <c r="I42" s="7">
        <f>+'4X800r'!I27</f>
        <v>0</v>
      </c>
      <c r="J42" s="7">
        <f>+'4X800r'!J27</f>
        <v>8</v>
      </c>
      <c r="K42" s="7">
        <f>+'4X800r'!K27</f>
        <v>0</v>
      </c>
      <c r="L42" s="7">
        <f>+'4X800r'!L27</f>
        <v>0</v>
      </c>
      <c r="M42" s="7">
        <f>+'4X800r'!M27</f>
        <v>0</v>
      </c>
      <c r="N42" s="7">
        <f>+'4X800r'!N27</f>
        <v>0</v>
      </c>
      <c r="O42" s="7">
        <f>+'4X800r'!O27</f>
        <v>10</v>
      </c>
      <c r="P42" s="7">
        <f>+'4X800r'!P27</f>
        <v>5</v>
      </c>
      <c r="Q42" s="7">
        <f>+'4X800r'!Q27</f>
        <v>0</v>
      </c>
      <c r="R42" s="7">
        <f>+'4X800r'!R27</f>
        <v>0</v>
      </c>
      <c r="S42" s="7">
        <f>+'4X800r'!S27</f>
        <v>0</v>
      </c>
      <c r="T42" s="7">
        <f>+'4X800r'!T27</f>
        <v>0</v>
      </c>
      <c r="U42" s="7">
        <f>+'4X800r'!U27</f>
        <v>0</v>
      </c>
      <c r="V42" s="7">
        <f>+'4X800r'!V27</f>
        <v>0</v>
      </c>
      <c r="W42" s="7">
        <f>+'4X800r'!W27</f>
        <v>0</v>
      </c>
      <c r="X42" s="7">
        <f>+'4X800r'!X27</f>
        <v>0</v>
      </c>
      <c r="Y42" s="7">
        <f>+'4X800r'!Y27</f>
        <v>0</v>
      </c>
      <c r="Z42" s="84">
        <f t="shared" si="4"/>
        <v>33</v>
      </c>
    </row>
    <row r="43" spans="1:26" ht="14.25" customHeight="1" x14ac:dyDescent="0.25">
      <c r="A43" s="7" t="s">
        <v>921</v>
      </c>
      <c r="B43" s="7">
        <f>+'4x100 - ALL'!B57</f>
        <v>2</v>
      </c>
      <c r="C43" s="7">
        <f>+'4x100 - ALL'!C57</f>
        <v>0</v>
      </c>
      <c r="D43" s="7">
        <f>+'4x100 - ALL'!D57</f>
        <v>0</v>
      </c>
      <c r="E43" s="7">
        <f>+'4x100 - ALL'!E57</f>
        <v>0</v>
      </c>
      <c r="F43" s="7">
        <f>+'4x100 - ALL'!F57</f>
        <v>6</v>
      </c>
      <c r="G43" s="7">
        <f>+'4x100 - ALL'!G57</f>
        <v>11</v>
      </c>
      <c r="H43" s="7">
        <f>+'4x100 - ALL'!H57</f>
        <v>0</v>
      </c>
      <c r="I43" s="7">
        <f>+'4x100 - ALL'!I57</f>
        <v>0</v>
      </c>
      <c r="J43" s="7">
        <f>+'4x100 - ALL'!J57</f>
        <v>5</v>
      </c>
      <c r="K43" s="7">
        <f>+'4x100 - ALL'!K57</f>
        <v>4</v>
      </c>
      <c r="L43" s="7">
        <f>+'4x100 - ALL'!L57</f>
        <v>0</v>
      </c>
      <c r="M43" s="7">
        <f>+'4x100 - ALL'!M57</f>
        <v>3</v>
      </c>
      <c r="N43" s="7">
        <f>+'4x100 - ALL'!N57</f>
        <v>0</v>
      </c>
      <c r="O43" s="7">
        <f>+'4x100 - ALL'!O57</f>
        <v>8</v>
      </c>
      <c r="P43" s="7">
        <f>+'4x100 - ALL'!P57</f>
        <v>0</v>
      </c>
      <c r="Q43" s="7">
        <f>+'4x100 - ALL'!Q57</f>
        <v>0</v>
      </c>
      <c r="R43" s="7">
        <f>+'4x100 - ALL'!R57</f>
        <v>0</v>
      </c>
      <c r="S43" s="7">
        <f>+'4x100 - ALL'!S57</f>
        <v>0</v>
      </c>
      <c r="T43" s="7">
        <f>+'4x100 - ALL'!T57</f>
        <v>0</v>
      </c>
      <c r="U43" s="7">
        <f>+'4x100 - ALL'!U57</f>
        <v>0</v>
      </c>
      <c r="V43" s="7">
        <f>+'4x100 - ALL'!V57</f>
        <v>0</v>
      </c>
      <c r="W43" s="7">
        <f>+'4x100 - ALL'!W57</f>
        <v>0</v>
      </c>
      <c r="X43" s="7">
        <f>+'4x100 - ALL'!X57</f>
        <v>0</v>
      </c>
      <c r="Y43" s="7">
        <f>+'4x100 - ALL'!Y57</f>
        <v>0</v>
      </c>
      <c r="Z43" s="84">
        <f t="shared" si="4"/>
        <v>39</v>
      </c>
    </row>
    <row r="44" spans="1:26" ht="14.25" customHeight="1" x14ac:dyDescent="0.25">
      <c r="A44" s="7" t="s">
        <v>922</v>
      </c>
      <c r="B44" s="7">
        <f>+'4x400 - ALL'!B38</f>
        <v>0</v>
      </c>
      <c r="C44" s="7">
        <f>+'4x400 - ALL'!C38</f>
        <v>0</v>
      </c>
      <c r="D44" s="7">
        <f>+'4x400 - ALL'!D38</f>
        <v>0</v>
      </c>
      <c r="E44" s="7">
        <f>+'4x400 - ALL'!E38</f>
        <v>0</v>
      </c>
      <c r="F44" s="7">
        <f>+'4x400 - ALL'!F38</f>
        <v>4</v>
      </c>
      <c r="G44" s="7">
        <f>+'4x400 - ALL'!G38</f>
        <v>5</v>
      </c>
      <c r="H44" s="7">
        <f>+'4x400 - ALL'!H38</f>
        <v>0</v>
      </c>
      <c r="I44" s="7">
        <f>+'4x400 - ALL'!I38</f>
        <v>0</v>
      </c>
      <c r="J44" s="7">
        <f>+'4x400 - ALL'!J38</f>
        <v>13</v>
      </c>
      <c r="K44" s="7">
        <f>+'4x400 - ALL'!K38</f>
        <v>6</v>
      </c>
      <c r="L44" s="7">
        <f>+'4x400 - ALL'!L38</f>
        <v>0</v>
      </c>
      <c r="M44" s="7">
        <f>+'4x400 - ALL'!M38</f>
        <v>8</v>
      </c>
      <c r="N44" s="7">
        <f>+'4x400 - ALL'!N38</f>
        <v>0</v>
      </c>
      <c r="O44" s="7">
        <f>+'4x400 - ALL'!O38</f>
        <v>2</v>
      </c>
      <c r="P44" s="7">
        <f>+'4x400 - ALL'!P38</f>
        <v>1</v>
      </c>
      <c r="Q44" s="7">
        <f>+'4x400 - ALL'!Q38</f>
        <v>0</v>
      </c>
      <c r="R44" s="7">
        <f>+'4x400 - ALL'!R38</f>
        <v>0</v>
      </c>
      <c r="S44" s="7">
        <f>+'4x400 - ALL'!S38</f>
        <v>0</v>
      </c>
      <c r="T44" s="7">
        <f>+'4x400 - ALL'!T38</f>
        <v>0</v>
      </c>
      <c r="U44" s="7">
        <f>+'4x400 - ALL'!U38</f>
        <v>0</v>
      </c>
      <c r="V44" s="7">
        <f>+'4x400 - ALL'!V38</f>
        <v>0</v>
      </c>
      <c r="W44" s="7">
        <f>+'4x400 - ALL'!W38</f>
        <v>0</v>
      </c>
      <c r="X44" s="7">
        <f>+'4x400 - ALL'!X38</f>
        <v>0</v>
      </c>
      <c r="Y44" s="7">
        <f>+'4x400 - ALL'!Y38</f>
        <v>0</v>
      </c>
      <c r="Z44" s="84">
        <f t="shared" si="4"/>
        <v>39</v>
      </c>
    </row>
    <row r="45" spans="1:26" ht="14.25" customHeight="1" x14ac:dyDescent="0.25">
      <c r="A45" s="7" t="s">
        <v>923</v>
      </c>
      <c r="B45" s="7">
        <f>+'TRIPLE JUMP'!B20</f>
        <v>0</v>
      </c>
      <c r="C45" s="7">
        <f>+'TRIPLE JUMP'!C20</f>
        <v>0</v>
      </c>
      <c r="D45" s="7">
        <f>+'TRIPLE JUMP'!D20</f>
        <v>0</v>
      </c>
      <c r="E45" s="7">
        <f>+'TRIPLE JUMP'!E20</f>
        <v>0</v>
      </c>
      <c r="F45" s="7">
        <f>+'TRIPLE JUMP'!F20</f>
        <v>3</v>
      </c>
      <c r="G45" s="7">
        <f>+'TRIPLE JUMP'!G20</f>
        <v>18</v>
      </c>
      <c r="H45" s="7">
        <f>+'TRIPLE JUMP'!H20</f>
        <v>0</v>
      </c>
      <c r="I45" s="7">
        <f>+'TRIPLE JUMP'!I20</f>
        <v>0</v>
      </c>
      <c r="J45" s="7">
        <f>+'TRIPLE JUMP'!J20</f>
        <v>0</v>
      </c>
      <c r="K45" s="7">
        <f>+'TRIPLE JUMP'!K20</f>
        <v>0</v>
      </c>
      <c r="L45" s="7">
        <f>+'TRIPLE JUMP'!L20</f>
        <v>0</v>
      </c>
      <c r="M45" s="7">
        <f>+'TRIPLE JUMP'!M20</f>
        <v>0</v>
      </c>
      <c r="N45" s="7">
        <f>+'TRIPLE JUMP'!N20</f>
        <v>0</v>
      </c>
      <c r="O45" s="7">
        <f>+'TRIPLE JUMP'!O20</f>
        <v>5</v>
      </c>
      <c r="P45" s="7">
        <f>+'TRIPLE JUMP'!P20</f>
        <v>0</v>
      </c>
      <c r="Q45" s="7">
        <f>+'TRIPLE JUMP'!Q20</f>
        <v>0</v>
      </c>
      <c r="R45" s="7">
        <f>+'TRIPLE JUMP'!R20</f>
        <v>0</v>
      </c>
      <c r="S45" s="7">
        <f>+'TRIPLE JUMP'!S20</f>
        <v>10</v>
      </c>
      <c r="T45" s="7">
        <f>+'TRIPLE JUMP'!T20</f>
        <v>0</v>
      </c>
      <c r="U45" s="7">
        <f>+'TRIPLE JUMP'!U20</f>
        <v>0</v>
      </c>
      <c r="V45" s="7">
        <f>+'TRIPLE JUMP'!V20</f>
        <v>0</v>
      </c>
      <c r="W45" s="7">
        <f>+'TRIPLE JUMP'!W20</f>
        <v>0</v>
      </c>
      <c r="X45" s="7">
        <f>+'TRIPLE JUMP'!X20</f>
        <v>0</v>
      </c>
      <c r="Y45" s="7">
        <f>+'TRIPLE JUMP'!Y20</f>
        <v>0</v>
      </c>
      <c r="Z45" s="84">
        <f t="shared" si="4"/>
        <v>36</v>
      </c>
    </row>
    <row r="46" spans="1:26" ht="14.25" customHeight="1" x14ac:dyDescent="0.25">
      <c r="A46" s="7" t="s">
        <v>924</v>
      </c>
      <c r="B46" s="7">
        <f>+'SHOT PUT'!B92</f>
        <v>0</v>
      </c>
      <c r="C46" s="7">
        <f>+'SHOT PUT'!C92</f>
        <v>0</v>
      </c>
      <c r="D46" s="7">
        <f>+'SHOT PUT'!D92</f>
        <v>0</v>
      </c>
      <c r="E46" s="7">
        <f>+'SHOT PUT'!E92</f>
        <v>0</v>
      </c>
      <c r="F46" s="7">
        <f>+'SHOT PUT'!F92</f>
        <v>4</v>
      </c>
      <c r="G46" s="7">
        <f>+'SHOT PUT'!G92</f>
        <v>1</v>
      </c>
      <c r="H46" s="7">
        <f>+'SHOT PUT'!H92</f>
        <v>2</v>
      </c>
      <c r="I46" s="7">
        <f>+'SHOT PUT'!I92</f>
        <v>0</v>
      </c>
      <c r="J46" s="7">
        <f>+'SHOT PUT'!J92</f>
        <v>6</v>
      </c>
      <c r="K46" s="7">
        <f>+'SHOT PUT'!K92</f>
        <v>3</v>
      </c>
      <c r="L46" s="7">
        <f>+'SHOT PUT'!L92</f>
        <v>0</v>
      </c>
      <c r="M46" s="7">
        <f>+'SHOT PUT'!M92</f>
        <v>8</v>
      </c>
      <c r="N46" s="7">
        <f>+'SHOT PUT'!N92</f>
        <v>0</v>
      </c>
      <c r="O46" s="7">
        <f>+'SHOT PUT'!O92</f>
        <v>15</v>
      </c>
      <c r="P46" s="7">
        <f>+'SHOT PUT'!P92</f>
        <v>0</v>
      </c>
      <c r="Q46" s="7">
        <f>+'SHOT PUT'!Q92</f>
        <v>0</v>
      </c>
      <c r="R46" s="7">
        <f>+'SHOT PUT'!R92</f>
        <v>0</v>
      </c>
      <c r="S46" s="7">
        <f>+'SHOT PUT'!S92</f>
        <v>0</v>
      </c>
      <c r="T46" s="7">
        <f>+'SHOT PUT'!T92</f>
        <v>0</v>
      </c>
      <c r="U46" s="7">
        <f>+'SHOT PUT'!U92</f>
        <v>0</v>
      </c>
      <c r="V46" s="7">
        <f>+'SHOT PUT'!V92</f>
        <v>0</v>
      </c>
      <c r="W46" s="7">
        <f>+'SHOT PUT'!W92</f>
        <v>0</v>
      </c>
      <c r="X46" s="7">
        <f>+'SHOT PUT'!X92</f>
        <v>0</v>
      </c>
      <c r="Y46" s="7">
        <f>+'SHOT PUT'!Y92</f>
        <v>0</v>
      </c>
      <c r="Z46" s="84">
        <f t="shared" si="4"/>
        <v>39</v>
      </c>
    </row>
    <row r="47" spans="1:26" ht="14.25" customHeight="1" x14ac:dyDescent="0.25">
      <c r="A47" s="7" t="s">
        <v>925</v>
      </c>
      <c r="B47" s="7">
        <f>+DISCUS!B56</f>
        <v>0</v>
      </c>
      <c r="C47" s="7">
        <f>+DISCUS!C56</f>
        <v>0</v>
      </c>
      <c r="D47" s="7">
        <f>+DISCUS!D56</f>
        <v>0</v>
      </c>
      <c r="E47" s="7">
        <f>+DISCUS!E56</f>
        <v>0</v>
      </c>
      <c r="F47" s="7">
        <f>+DISCUS!F56</f>
        <v>8</v>
      </c>
      <c r="G47" s="7">
        <f>+DISCUS!G56</f>
        <v>0</v>
      </c>
      <c r="H47" s="7">
        <f>+DISCUS!H56</f>
        <v>10</v>
      </c>
      <c r="I47" s="7">
        <f>+DISCUS!I56</f>
        <v>0</v>
      </c>
      <c r="J47" s="7">
        <f>+DISCUS!J56</f>
        <v>10</v>
      </c>
      <c r="K47" s="7">
        <f>+DISCUS!K56</f>
        <v>0</v>
      </c>
      <c r="L47" s="7">
        <f>+DISCUS!L56</f>
        <v>0</v>
      </c>
      <c r="M47" s="7">
        <f>+DISCUS!M56</f>
        <v>0</v>
      </c>
      <c r="N47" s="7">
        <f>+DISCUS!N56</f>
        <v>0</v>
      </c>
      <c r="O47" s="7">
        <f>+DISCUS!O56</f>
        <v>7</v>
      </c>
      <c r="P47" s="7">
        <f>+DISCUS!P56</f>
        <v>4</v>
      </c>
      <c r="Q47" s="7">
        <f>+DISCUS!Q56</f>
        <v>0</v>
      </c>
      <c r="R47" s="7">
        <f>+DISCUS!R56</f>
        <v>0</v>
      </c>
      <c r="S47" s="7">
        <f>+DISCUS!S56</f>
        <v>0</v>
      </c>
      <c r="T47" s="7">
        <f>+DISCUS!T56</f>
        <v>0</v>
      </c>
      <c r="U47" s="7">
        <f>+DISCUS!U56</f>
        <v>0</v>
      </c>
      <c r="V47" s="7">
        <f>+DISCUS!V56</f>
        <v>0</v>
      </c>
      <c r="W47" s="7">
        <f>+DISCUS!W56</f>
        <v>0</v>
      </c>
      <c r="X47" s="7">
        <f>+DISCUS!X56</f>
        <v>0</v>
      </c>
      <c r="Y47" s="7">
        <f>+DISCUS!Y56</f>
        <v>0</v>
      </c>
      <c r="Z47" s="84">
        <f t="shared" si="4"/>
        <v>39</v>
      </c>
    </row>
    <row r="48" spans="1:26" ht="14.25" customHeight="1" x14ac:dyDescent="0.25">
      <c r="A48" s="7" t="s">
        <v>926</v>
      </c>
      <c r="B48" s="7">
        <f>+'Turbo Jav'!B133</f>
        <v>0</v>
      </c>
      <c r="C48" s="7">
        <f>+'Turbo Jav'!C133</f>
        <v>0</v>
      </c>
      <c r="D48" s="7">
        <f>+'Turbo Jav'!D133</f>
        <v>0</v>
      </c>
      <c r="E48" s="7">
        <f>+'Turbo Jav'!E133</f>
        <v>0</v>
      </c>
      <c r="F48" s="7">
        <f>+'Turbo Jav'!F133</f>
        <v>8</v>
      </c>
      <c r="G48" s="7">
        <f>+'Turbo Jav'!G133</f>
        <v>0</v>
      </c>
      <c r="H48" s="7">
        <f>+'Turbo Jav'!H133</f>
        <v>0</v>
      </c>
      <c r="I48" s="7">
        <f>+'Turbo Jav'!I133</f>
        <v>0</v>
      </c>
      <c r="J48" s="7">
        <f>+'Turbo Jav'!J133</f>
        <v>11</v>
      </c>
      <c r="K48" s="7">
        <f>+'Turbo Jav'!K133</f>
        <v>0</v>
      </c>
      <c r="L48" s="7">
        <f>+'Turbo Jav'!L133</f>
        <v>0</v>
      </c>
      <c r="M48" s="7">
        <f>+'Turbo Jav'!M133</f>
        <v>14</v>
      </c>
      <c r="N48" s="7">
        <f>+'Turbo Jav'!N133</f>
        <v>0</v>
      </c>
      <c r="O48" s="7">
        <f>+'Turbo Jav'!O133</f>
        <v>6</v>
      </c>
      <c r="P48" s="7">
        <f>+'Turbo Jav'!P133</f>
        <v>0</v>
      </c>
      <c r="Q48" s="7">
        <f>+'Turbo Jav'!Q133</f>
        <v>0</v>
      </c>
      <c r="R48" s="7">
        <f>+'Turbo Jav'!R133</f>
        <v>0</v>
      </c>
      <c r="S48" s="7">
        <f>+'Turbo Jav'!S133</f>
        <v>0</v>
      </c>
      <c r="T48" s="7">
        <f>+'Turbo Jav'!T133</f>
        <v>0</v>
      </c>
      <c r="U48" s="7">
        <f>+'Turbo Jav'!U133</f>
        <v>0</v>
      </c>
      <c r="V48" s="7">
        <f>+'Turbo Jav'!V133</f>
        <v>0</v>
      </c>
      <c r="W48" s="7">
        <f>+'Turbo Jav'!W133</f>
        <v>0</v>
      </c>
      <c r="X48" s="7">
        <f>+'Turbo Jav'!X133</f>
        <v>0</v>
      </c>
      <c r="Y48" s="7">
        <f>+'Turbo Jav'!Y133</f>
        <v>0</v>
      </c>
      <c r="Z48" s="84">
        <f t="shared" si="4"/>
        <v>39</v>
      </c>
    </row>
    <row r="49" spans="1:26" ht="14.25" customHeight="1" x14ac:dyDescent="0.25">
      <c r="A49" s="7" t="s">
        <v>927</v>
      </c>
      <c r="B49" s="7">
        <f>+'LONG JUMP'!B175</f>
        <v>0</v>
      </c>
      <c r="C49" s="7">
        <f>+'LONG JUMP'!C175</f>
        <v>0</v>
      </c>
      <c r="D49" s="7">
        <f>+'LONG JUMP'!D175</f>
        <v>0</v>
      </c>
      <c r="E49" s="7">
        <f>+'LONG JUMP'!E175</f>
        <v>0</v>
      </c>
      <c r="F49" s="7">
        <f>+'LONG JUMP'!F175</f>
        <v>12</v>
      </c>
      <c r="G49" s="7">
        <f>+'LONG JUMP'!G175</f>
        <v>18</v>
      </c>
      <c r="H49" s="7">
        <f>+'LONG JUMP'!H175</f>
        <v>0</v>
      </c>
      <c r="I49" s="7">
        <f>+'LONG JUMP'!I175</f>
        <v>0</v>
      </c>
      <c r="J49" s="7">
        <f>+'LONG JUMP'!J175</f>
        <v>5</v>
      </c>
      <c r="K49" s="7">
        <f>+'LONG JUMP'!K175</f>
        <v>0</v>
      </c>
      <c r="L49" s="7">
        <f>+'LONG JUMP'!L175</f>
        <v>0</v>
      </c>
      <c r="M49" s="7">
        <f>+'LONG JUMP'!M175</f>
        <v>0</v>
      </c>
      <c r="N49" s="7">
        <f>+'LONG JUMP'!N175</f>
        <v>0</v>
      </c>
      <c r="O49" s="7">
        <f>+'LONG JUMP'!O175</f>
        <v>0</v>
      </c>
      <c r="P49" s="7">
        <f>+'LONG JUMP'!P175</f>
        <v>0</v>
      </c>
      <c r="Q49" s="7">
        <f>+'LONG JUMP'!Q175</f>
        <v>0</v>
      </c>
      <c r="R49" s="7">
        <f>+'LONG JUMP'!R175</f>
        <v>0</v>
      </c>
      <c r="S49" s="7">
        <f>+'LONG JUMP'!S175</f>
        <v>4</v>
      </c>
      <c r="T49" s="7">
        <f>+'LONG JUMP'!T175</f>
        <v>0</v>
      </c>
      <c r="U49" s="7">
        <f>+'LONG JUMP'!U175</f>
        <v>0</v>
      </c>
      <c r="V49" s="7">
        <f>+'LONG JUMP'!V175</f>
        <v>0</v>
      </c>
      <c r="W49" s="7">
        <f>+'LONG JUMP'!W175</f>
        <v>0</v>
      </c>
      <c r="X49" s="7">
        <f>+'LONG JUMP'!X175</f>
        <v>0</v>
      </c>
      <c r="Y49" s="7">
        <f>+'LONG JUMP'!Y175</f>
        <v>0</v>
      </c>
      <c r="Z49" s="84">
        <f t="shared" si="4"/>
        <v>39</v>
      </c>
    </row>
    <row r="50" spans="1:26" ht="14.25" customHeight="1" x14ac:dyDescent="0.25">
      <c r="A50" s="125" t="s">
        <v>928</v>
      </c>
      <c r="B50" s="130">
        <f t="shared" ref="B50:Y50" si="5">SUM(B34:B49)</f>
        <v>15</v>
      </c>
      <c r="C50" s="130">
        <f t="shared" si="5"/>
        <v>0</v>
      </c>
      <c r="D50" s="130">
        <f t="shared" si="5"/>
        <v>0</v>
      </c>
      <c r="E50" s="130">
        <f t="shared" si="5"/>
        <v>0</v>
      </c>
      <c r="F50" s="204">
        <f t="shared" si="5"/>
        <v>129</v>
      </c>
      <c r="G50" s="130">
        <f t="shared" si="5"/>
        <v>89</v>
      </c>
      <c r="H50" s="130">
        <f t="shared" si="5"/>
        <v>12</v>
      </c>
      <c r="I50" s="130">
        <f t="shared" si="5"/>
        <v>0</v>
      </c>
      <c r="J50" s="205">
        <f t="shared" si="5"/>
        <v>101</v>
      </c>
      <c r="K50" s="130">
        <f t="shared" si="5"/>
        <v>41</v>
      </c>
      <c r="L50" s="130">
        <f t="shared" si="5"/>
        <v>0</v>
      </c>
      <c r="M50" s="130">
        <f t="shared" si="5"/>
        <v>59</v>
      </c>
      <c r="N50" s="130">
        <f t="shared" si="5"/>
        <v>0</v>
      </c>
      <c r="O50" s="203">
        <f t="shared" si="5"/>
        <v>134</v>
      </c>
      <c r="P50" s="130">
        <f t="shared" si="5"/>
        <v>11</v>
      </c>
      <c r="Q50" s="130">
        <f t="shared" si="5"/>
        <v>0</v>
      </c>
      <c r="R50" s="130">
        <f t="shared" si="5"/>
        <v>0</v>
      </c>
      <c r="S50" s="130">
        <f t="shared" si="5"/>
        <v>14</v>
      </c>
      <c r="T50" s="130">
        <f t="shared" si="5"/>
        <v>0</v>
      </c>
      <c r="U50" s="130">
        <f t="shared" si="5"/>
        <v>0</v>
      </c>
      <c r="V50" s="130">
        <f t="shared" si="5"/>
        <v>0</v>
      </c>
      <c r="W50" s="130">
        <f t="shared" si="5"/>
        <v>0</v>
      </c>
      <c r="X50" s="130">
        <f t="shared" si="5"/>
        <v>0</v>
      </c>
      <c r="Y50" s="130">
        <f t="shared" si="5"/>
        <v>0</v>
      </c>
      <c r="Z50" s="84"/>
    </row>
    <row r="51" spans="1:26" ht="14.25" customHeight="1" x14ac:dyDescent="0.25">
      <c r="Z51" s="82" t="s">
        <v>881</v>
      </c>
    </row>
    <row r="52" spans="1:26" ht="14.25" customHeight="1" x14ac:dyDescent="0.25">
      <c r="A52" s="129" t="s">
        <v>929</v>
      </c>
      <c r="B52" s="7">
        <f>+'100-110m hurdles'!B24</f>
        <v>0</v>
      </c>
      <c r="C52" s="7">
        <f>+'100-110m hurdles'!C24</f>
        <v>0</v>
      </c>
      <c r="D52" s="7">
        <f>+'100-110m hurdles'!D24</f>
        <v>0</v>
      </c>
      <c r="E52" s="7">
        <f>+'100-110m hurdles'!E24</f>
        <v>0</v>
      </c>
      <c r="F52" s="7">
        <f>+'100-110m hurdles'!F24</f>
        <v>10</v>
      </c>
      <c r="G52" s="7">
        <f>+'100-110m hurdles'!G24</f>
        <v>0</v>
      </c>
      <c r="H52" s="7">
        <f>+'100-110m hurdles'!H24</f>
        <v>0</v>
      </c>
      <c r="I52" s="7">
        <f>+'100-110m hurdles'!I24</f>
        <v>0</v>
      </c>
      <c r="J52" s="7">
        <f>+'100-110m hurdles'!J24</f>
        <v>4</v>
      </c>
      <c r="K52" s="7">
        <f>+'100-110m hurdles'!K24</f>
        <v>0</v>
      </c>
      <c r="L52" s="7">
        <f>+'100-110m hurdles'!L24</f>
        <v>0</v>
      </c>
      <c r="M52" s="7">
        <f>+'100-110m hurdles'!M24</f>
        <v>5</v>
      </c>
      <c r="N52" s="7">
        <f>+'100-110m hurdles'!N24</f>
        <v>0</v>
      </c>
      <c r="O52" s="7">
        <f>+'100-110m hurdles'!O24</f>
        <v>17</v>
      </c>
      <c r="P52" s="7">
        <f>+'100-110m hurdles'!P24</f>
        <v>0</v>
      </c>
      <c r="Q52" s="7">
        <f>+'100-110m hurdles'!Q24</f>
        <v>0</v>
      </c>
      <c r="R52" s="7">
        <f>+'100-110m hurdles'!R24</f>
        <v>0</v>
      </c>
      <c r="S52" s="7">
        <f>+'100-110m hurdles'!S24</f>
        <v>0</v>
      </c>
      <c r="T52" s="7">
        <f>+'100-110m hurdles'!T24</f>
        <v>0</v>
      </c>
      <c r="U52" s="7">
        <f>+'100-110m hurdles'!U24</f>
        <v>0</v>
      </c>
      <c r="V52" s="7">
        <f>+'100-110m hurdles'!V24</f>
        <v>0</v>
      </c>
      <c r="W52" s="7">
        <f>+'100-110m hurdles'!W24</f>
        <v>0</v>
      </c>
      <c r="X52" s="7">
        <f>+'100-110m hurdles'!X24</f>
        <v>0</v>
      </c>
      <c r="Y52" s="7">
        <f>+'100-110m hurdles'!Y24</f>
        <v>0</v>
      </c>
      <c r="Z52" s="84">
        <f t="shared" ref="Z52:Z67" si="6">SUM(B52:Y52)</f>
        <v>36</v>
      </c>
    </row>
    <row r="53" spans="1:26" ht="14.25" customHeight="1" x14ac:dyDescent="0.25">
      <c r="A53" s="7" t="s">
        <v>930</v>
      </c>
      <c r="B53" s="7">
        <f>'200-H'!B47</f>
        <v>0</v>
      </c>
      <c r="C53" s="7">
        <f>'200-H'!C47</f>
        <v>0</v>
      </c>
      <c r="D53" s="7">
        <f>'200-H'!D47</f>
        <v>0</v>
      </c>
      <c r="E53" s="7">
        <f>'200-H'!E47</f>
        <v>0</v>
      </c>
      <c r="F53" s="7">
        <f>'200-H'!F47</f>
        <v>15</v>
      </c>
      <c r="G53" s="7">
        <f>'200-H'!G47</f>
        <v>0</v>
      </c>
      <c r="H53" s="7">
        <f>'200-H'!H47</f>
        <v>0</v>
      </c>
      <c r="I53" s="7">
        <f>'200-H'!I47</f>
        <v>0</v>
      </c>
      <c r="J53" s="7">
        <f>'200-H'!J47</f>
        <v>8</v>
      </c>
      <c r="K53" s="7">
        <f>'200-H'!K47</f>
        <v>0</v>
      </c>
      <c r="L53" s="7">
        <f>'200-H'!L47</f>
        <v>0</v>
      </c>
      <c r="M53" s="7">
        <f>'200-H'!M47</f>
        <v>0</v>
      </c>
      <c r="N53" s="7">
        <f>'200-H'!N47</f>
        <v>0</v>
      </c>
      <c r="O53" s="7">
        <f>'200-H'!O47</f>
        <v>6</v>
      </c>
      <c r="P53" s="7">
        <f>'200-H'!P47</f>
        <v>4</v>
      </c>
      <c r="Q53" s="7">
        <f>'200-H'!Q47</f>
        <v>0</v>
      </c>
      <c r="R53" s="7">
        <f>'200-H'!R47</f>
        <v>0</v>
      </c>
      <c r="S53" s="7">
        <f>'200-H'!S47</f>
        <v>0</v>
      </c>
      <c r="T53" s="7">
        <f>'200-H'!T47</f>
        <v>0</v>
      </c>
      <c r="U53" s="7">
        <f>'200-H'!U47</f>
        <v>0</v>
      </c>
      <c r="V53" s="7">
        <f>'200-H'!V47</f>
        <v>0</v>
      </c>
      <c r="W53" s="7">
        <f>'200-H'!W47</f>
        <v>0</v>
      </c>
      <c r="X53" s="7">
        <f>'200-H'!X47</f>
        <v>0</v>
      </c>
      <c r="Y53" s="7">
        <f>'200-H'!Y47</f>
        <v>0</v>
      </c>
      <c r="Z53" s="84">
        <f t="shared" si="6"/>
        <v>33</v>
      </c>
    </row>
    <row r="54" spans="1:26" ht="14.25" customHeight="1" x14ac:dyDescent="0.25">
      <c r="A54" s="7" t="s">
        <v>931</v>
      </c>
      <c r="B54" s="7">
        <f>+'100- All'!B185</f>
        <v>0</v>
      </c>
      <c r="C54" s="7">
        <f>+'100- All'!C185</f>
        <v>0</v>
      </c>
      <c r="D54" s="7">
        <f>+'100- All'!D185</f>
        <v>0</v>
      </c>
      <c r="E54" s="7">
        <f>+'100- All'!E185</f>
        <v>0</v>
      </c>
      <c r="F54" s="7">
        <f>+'100- All'!F185</f>
        <v>2</v>
      </c>
      <c r="G54" s="7">
        <f>+'100- All'!G185</f>
        <v>0</v>
      </c>
      <c r="H54" s="7">
        <f>+'100- All'!H185</f>
        <v>0</v>
      </c>
      <c r="I54" s="7">
        <f>+'100- All'!I185</f>
        <v>0</v>
      </c>
      <c r="J54" s="7">
        <f>+'100- All'!J185</f>
        <v>4</v>
      </c>
      <c r="K54" s="7">
        <f>+'100- All'!K185</f>
        <v>0</v>
      </c>
      <c r="L54" s="7">
        <f>+'100- All'!L185</f>
        <v>0</v>
      </c>
      <c r="M54" s="7">
        <f>+'100- All'!M185</f>
        <v>7</v>
      </c>
      <c r="N54" s="7">
        <f>+'100- All'!N185</f>
        <v>0</v>
      </c>
      <c r="O54" s="7">
        <f>+'100- All'!O185</f>
        <v>11</v>
      </c>
      <c r="P54" s="7">
        <f>+'100- All'!P185</f>
        <v>0</v>
      </c>
      <c r="Q54" s="7">
        <f>+'100- All'!Q185</f>
        <v>0</v>
      </c>
      <c r="R54" s="7">
        <f>+'100- All'!R185</f>
        <v>0</v>
      </c>
      <c r="S54" s="7">
        <f>+'100- All'!S185</f>
        <v>0</v>
      </c>
      <c r="T54" s="7">
        <f>+'100- All'!T185</f>
        <v>10</v>
      </c>
      <c r="U54" s="7">
        <f>+'100- All'!U185</f>
        <v>0</v>
      </c>
      <c r="V54" s="7">
        <f>+'100- All'!V185</f>
        <v>0</v>
      </c>
      <c r="W54" s="7">
        <f>+'100- All'!W185</f>
        <v>5</v>
      </c>
      <c r="X54" s="7">
        <f>+'100- All'!X185</f>
        <v>0</v>
      </c>
      <c r="Y54" s="7">
        <f>+'100- All'!Y185</f>
        <v>0</v>
      </c>
      <c r="Z54" s="84">
        <f t="shared" si="6"/>
        <v>39</v>
      </c>
    </row>
    <row r="55" spans="1:26" ht="14.25" customHeight="1" x14ac:dyDescent="0.25">
      <c r="A55" s="7" t="s">
        <v>932</v>
      </c>
      <c r="B55" s="7">
        <f>+'200 - All'!B146</f>
        <v>3</v>
      </c>
      <c r="C55" s="7">
        <f>+'200 - All'!C146</f>
        <v>0</v>
      </c>
      <c r="D55" s="7">
        <f>+'200 - All'!D146</f>
        <v>0</v>
      </c>
      <c r="E55" s="7">
        <f>+'200 - All'!E146</f>
        <v>0</v>
      </c>
      <c r="F55" s="7">
        <f>+'200 - All'!F146</f>
        <v>5</v>
      </c>
      <c r="G55" s="7">
        <f>+'200 - All'!G146</f>
        <v>0</v>
      </c>
      <c r="H55" s="7">
        <f>+'200 - All'!H146</f>
        <v>0</v>
      </c>
      <c r="I55" s="7">
        <f>+'200 - All'!I146</f>
        <v>0</v>
      </c>
      <c r="J55" s="7">
        <f>+'200 - All'!J146</f>
        <v>2</v>
      </c>
      <c r="K55" s="7">
        <f>+'200 - All'!K146</f>
        <v>8</v>
      </c>
      <c r="L55" s="7">
        <f>+'200 - All'!L146</f>
        <v>0</v>
      </c>
      <c r="M55" s="7">
        <f>+'200 - All'!M146</f>
        <v>4</v>
      </c>
      <c r="N55" s="7">
        <f>+'200 - All'!N146</f>
        <v>0</v>
      </c>
      <c r="O55" s="7">
        <f>+'200 - All'!O146</f>
        <v>7</v>
      </c>
      <c r="P55" s="7">
        <f>+'200 - All'!P146</f>
        <v>0</v>
      </c>
      <c r="Q55" s="7">
        <f>+'200 - All'!Q146</f>
        <v>0</v>
      </c>
      <c r="R55" s="7">
        <f>+'200 - All'!R146</f>
        <v>0</v>
      </c>
      <c r="S55" s="7">
        <f>+'200 - All'!S146</f>
        <v>0</v>
      </c>
      <c r="T55" s="7">
        <f>+'200 - All'!T146</f>
        <v>10</v>
      </c>
      <c r="U55" s="7">
        <f>+'200 - All'!U146</f>
        <v>0</v>
      </c>
      <c r="V55" s="7">
        <f>+'200 - All'!V146</f>
        <v>0</v>
      </c>
      <c r="W55" s="7">
        <f>+'200 - All'!W146</f>
        <v>0</v>
      </c>
      <c r="X55" s="7">
        <f>+'200 - All'!X146</f>
        <v>0</v>
      </c>
      <c r="Y55" s="7">
        <f>+'200 - All'!Y146</f>
        <v>0</v>
      </c>
      <c r="Z55" s="84">
        <f t="shared" si="6"/>
        <v>39</v>
      </c>
    </row>
    <row r="56" spans="1:26" ht="14.25" customHeight="1" x14ac:dyDescent="0.25">
      <c r="A56" s="7" t="s">
        <v>933</v>
      </c>
      <c r="B56" s="7">
        <f>+'400 - All'!B121</f>
        <v>3</v>
      </c>
      <c r="C56" s="7">
        <f>+'400 - All'!C121</f>
        <v>0</v>
      </c>
      <c r="D56" s="7">
        <f>+'400 - All'!D121</f>
        <v>0</v>
      </c>
      <c r="E56" s="7">
        <f>+'400 - All'!E121</f>
        <v>0</v>
      </c>
      <c r="F56" s="7">
        <f>+'400 - All'!F121</f>
        <v>0</v>
      </c>
      <c r="G56" s="7">
        <f>+'400 - All'!G121</f>
        <v>0</v>
      </c>
      <c r="H56" s="7">
        <f>+'400 - All'!H121</f>
        <v>0</v>
      </c>
      <c r="I56" s="7">
        <f>+'400 - All'!I121</f>
        <v>0</v>
      </c>
      <c r="J56" s="7">
        <f>+'400 - All'!J121</f>
        <v>6</v>
      </c>
      <c r="K56" s="7">
        <f>+'400 - All'!K121</f>
        <v>10</v>
      </c>
      <c r="L56" s="7">
        <f>+'400 - All'!L121</f>
        <v>0</v>
      </c>
      <c r="M56" s="7">
        <f>+'400 - All'!M121</f>
        <v>11</v>
      </c>
      <c r="N56" s="7">
        <f>+'400 - All'!N121</f>
        <v>0</v>
      </c>
      <c r="O56" s="7">
        <f>+'400 - All'!O121</f>
        <v>9</v>
      </c>
      <c r="P56" s="7">
        <f>+'400 - All'!P121</f>
        <v>0</v>
      </c>
      <c r="Q56" s="7">
        <f>+'400 - All'!Q121</f>
        <v>0</v>
      </c>
      <c r="R56" s="7">
        <f>+'400 - All'!R121</f>
        <v>0</v>
      </c>
      <c r="S56" s="7">
        <f>+'400 - All'!S121</f>
        <v>0</v>
      </c>
      <c r="T56" s="7">
        <f>+'400 - All'!T121</f>
        <v>0</v>
      </c>
      <c r="U56" s="7">
        <f>+'400 - All'!U121</f>
        <v>0</v>
      </c>
      <c r="V56" s="7">
        <f>+'400 - All'!V121</f>
        <v>0</v>
      </c>
      <c r="W56" s="7">
        <f>+'400 - All'!W121</f>
        <v>0</v>
      </c>
      <c r="X56" s="7">
        <f>+'400 - All'!X121</f>
        <v>0</v>
      </c>
      <c r="Y56" s="7">
        <f>+'400 - All'!Y121</f>
        <v>0</v>
      </c>
      <c r="Z56" s="84">
        <f t="shared" si="6"/>
        <v>39</v>
      </c>
    </row>
    <row r="57" spans="1:26" ht="14.25" customHeight="1" x14ac:dyDescent="0.25">
      <c r="A57" s="7" t="s">
        <v>934</v>
      </c>
      <c r="B57" s="7">
        <f>+'800 - ALL'!B73</f>
        <v>0</v>
      </c>
      <c r="C57" s="7">
        <f>+'800 - ALL'!C73</f>
        <v>0</v>
      </c>
      <c r="D57" s="7">
        <f>+'800 - ALL'!D73</f>
        <v>0</v>
      </c>
      <c r="E57" s="7">
        <f>+'800 - ALL'!E73</f>
        <v>0</v>
      </c>
      <c r="F57" s="7">
        <f>+'800 - ALL'!F73</f>
        <v>5</v>
      </c>
      <c r="G57" s="7">
        <f>+'800 - ALL'!G73</f>
        <v>0</v>
      </c>
      <c r="H57" s="7">
        <f>+'800 - ALL'!H73</f>
        <v>1</v>
      </c>
      <c r="I57" s="7">
        <f>+'800 - ALL'!I73</f>
        <v>0</v>
      </c>
      <c r="J57" s="7">
        <f>+'800 - ALL'!J73</f>
        <v>6</v>
      </c>
      <c r="K57" s="7">
        <f>+'800 - ALL'!K73</f>
        <v>10</v>
      </c>
      <c r="L57" s="7">
        <f>+'800 - ALL'!L73</f>
        <v>0</v>
      </c>
      <c r="M57" s="7">
        <f>+'800 - ALL'!M73</f>
        <v>0</v>
      </c>
      <c r="N57" s="7">
        <f>+'800 - ALL'!N73</f>
        <v>0</v>
      </c>
      <c r="O57" s="7">
        <f>+'800 - ALL'!O73</f>
        <v>6</v>
      </c>
      <c r="P57" s="7">
        <f>+'800 - ALL'!P73</f>
        <v>11</v>
      </c>
      <c r="Q57" s="7">
        <f>+'800 - ALL'!Q73</f>
        <v>0</v>
      </c>
      <c r="R57" s="7">
        <f>+'800 - ALL'!R73</f>
        <v>0</v>
      </c>
      <c r="S57" s="7">
        <f>+'800 - ALL'!S73</f>
        <v>0</v>
      </c>
      <c r="T57" s="7">
        <f>+'800 - ALL'!T73</f>
        <v>0</v>
      </c>
      <c r="U57" s="7">
        <f>+'800 - ALL'!U73</f>
        <v>0</v>
      </c>
      <c r="V57" s="7">
        <f>+'800 - ALL'!V73</f>
        <v>0</v>
      </c>
      <c r="W57" s="7">
        <f>+'800 - ALL'!W73</f>
        <v>0</v>
      </c>
      <c r="X57" s="7">
        <f>+'800 - ALL'!X73</f>
        <v>0</v>
      </c>
      <c r="Y57" s="7">
        <f>+'800 - ALL'!Y73</f>
        <v>0</v>
      </c>
      <c r="Z57" s="84">
        <f t="shared" si="6"/>
        <v>39</v>
      </c>
    </row>
    <row r="58" spans="1:26" ht="14.25" customHeight="1" x14ac:dyDescent="0.25">
      <c r="A58" s="7" t="s">
        <v>935</v>
      </c>
      <c r="B58" s="7">
        <f>+'1600mm - ALL'!B60</f>
        <v>0</v>
      </c>
      <c r="C58" s="7">
        <f>+'1600mm - ALL'!C60</f>
        <v>0</v>
      </c>
      <c r="D58" s="7">
        <f>+'1600mm - ALL'!D60</f>
        <v>0</v>
      </c>
      <c r="E58" s="7">
        <f>+'1600mm - ALL'!E60</f>
        <v>0</v>
      </c>
      <c r="F58" s="7">
        <f>+'1600mm - ALL'!F60</f>
        <v>6</v>
      </c>
      <c r="G58" s="7">
        <f>+'1600mm - ALL'!G60</f>
        <v>0</v>
      </c>
      <c r="H58" s="7">
        <f>+'1600mm - ALL'!H60</f>
        <v>0</v>
      </c>
      <c r="I58" s="7">
        <f>+'1600mm - ALL'!I60</f>
        <v>0</v>
      </c>
      <c r="J58" s="7">
        <f>+'1600mm - ALL'!J60</f>
        <v>3</v>
      </c>
      <c r="K58" s="7">
        <f>+'1600mm - ALL'!K60</f>
        <v>13</v>
      </c>
      <c r="L58" s="7">
        <f>+'1600mm - ALL'!L60</f>
        <v>0</v>
      </c>
      <c r="M58" s="7">
        <f>+'1600mm - ALL'!M60</f>
        <v>0</v>
      </c>
      <c r="N58" s="7">
        <f>+'1600mm - ALL'!N60</f>
        <v>0</v>
      </c>
      <c r="O58" s="7">
        <f>+'1600mm - ALL'!O60</f>
        <v>12</v>
      </c>
      <c r="P58" s="7">
        <f>+'1600mm - ALL'!P60</f>
        <v>5</v>
      </c>
      <c r="Q58" s="7">
        <f>+'1600mm - ALL'!Q60</f>
        <v>0</v>
      </c>
      <c r="R58" s="7">
        <f>+'1600mm - ALL'!R60</f>
        <v>0</v>
      </c>
      <c r="S58" s="7">
        <f>+'1600mm - ALL'!S60</f>
        <v>0</v>
      </c>
      <c r="T58" s="7">
        <f>+'1600mm - ALL'!T60</f>
        <v>0</v>
      </c>
      <c r="U58" s="7">
        <f>+'1600mm - ALL'!U60</f>
        <v>0</v>
      </c>
      <c r="V58" s="7">
        <f>+'1600mm - ALL'!V60</f>
        <v>0</v>
      </c>
      <c r="W58" s="7">
        <f>+'1600mm - ALL'!W60</f>
        <v>0</v>
      </c>
      <c r="X58" s="7">
        <f>+'1600mm - ALL'!X60</f>
        <v>0</v>
      </c>
      <c r="Y58" s="7">
        <f>+'1600mm - ALL'!Y60</f>
        <v>0</v>
      </c>
      <c r="Z58" s="84">
        <f t="shared" si="6"/>
        <v>39</v>
      </c>
    </row>
    <row r="59" spans="1:26" ht="14.25" customHeight="1" x14ac:dyDescent="0.25">
      <c r="A59" s="7" t="s">
        <v>936</v>
      </c>
      <c r="B59" s="7">
        <f>+'3200-ALL'!B35</f>
        <v>0</v>
      </c>
      <c r="C59" s="7">
        <f>+'3200-ALL'!C35</f>
        <v>0</v>
      </c>
      <c r="D59" s="7">
        <f>+'3200-ALL'!D35</f>
        <v>0</v>
      </c>
      <c r="E59" s="7">
        <f>+'3200-ALL'!E35</f>
        <v>0</v>
      </c>
      <c r="F59" s="7">
        <f>+'3200-ALL'!F35</f>
        <v>8</v>
      </c>
      <c r="G59" s="7">
        <f>+'3200-ALL'!G35</f>
        <v>0</v>
      </c>
      <c r="H59" s="7">
        <f>+'3200-ALL'!H35</f>
        <v>0</v>
      </c>
      <c r="I59" s="7">
        <f>+'3200-ALL'!I35</f>
        <v>0</v>
      </c>
      <c r="J59" s="7">
        <f>+'3200-ALL'!J35</f>
        <v>3</v>
      </c>
      <c r="K59" s="7">
        <f>+'3200-ALL'!K35</f>
        <v>6</v>
      </c>
      <c r="L59" s="7">
        <f>+'3200-ALL'!L35</f>
        <v>0</v>
      </c>
      <c r="M59" s="7">
        <f>+'3200-ALL'!M35</f>
        <v>0</v>
      </c>
      <c r="N59" s="7">
        <f>+'3200-ALL'!N35</f>
        <v>0</v>
      </c>
      <c r="O59" s="7">
        <f>+'3200-ALL'!O35</f>
        <v>19</v>
      </c>
      <c r="P59" s="7">
        <f>+'3200-ALL'!P35</f>
        <v>0</v>
      </c>
      <c r="Q59" s="7">
        <f>+'3200-ALL'!Q35</f>
        <v>0</v>
      </c>
      <c r="R59" s="7">
        <f>+'3200-ALL'!R35</f>
        <v>0</v>
      </c>
      <c r="S59" s="7">
        <f>+'3200-ALL'!S35</f>
        <v>0</v>
      </c>
      <c r="T59" s="7">
        <f>+'3200-ALL'!T35</f>
        <v>0</v>
      </c>
      <c r="U59" s="7">
        <f>+'3200-ALL'!U35</f>
        <v>0</v>
      </c>
      <c r="V59" s="7">
        <f>+'3200-ALL'!V35</f>
        <v>0</v>
      </c>
      <c r="W59" s="7">
        <f>+'3200-ALL'!W35</f>
        <v>0</v>
      </c>
      <c r="X59" s="7">
        <f>+'3200-ALL'!X35</f>
        <v>0</v>
      </c>
      <c r="Y59" s="7">
        <f>+'3200-ALL'!Y35</f>
        <v>0</v>
      </c>
      <c r="Z59" s="84">
        <f t="shared" si="6"/>
        <v>36</v>
      </c>
    </row>
    <row r="60" spans="1:26" ht="14.25" customHeight="1" x14ac:dyDescent="0.25">
      <c r="A60" s="7" t="s">
        <v>920</v>
      </c>
      <c r="B60" s="7">
        <f>+'4X800r'!B28</f>
        <v>0</v>
      </c>
      <c r="C60" s="7">
        <f>+'4X800r'!C28</f>
        <v>0</v>
      </c>
      <c r="D60" s="7">
        <f>+'4X800r'!D28</f>
        <v>0</v>
      </c>
      <c r="E60" s="7">
        <f>+'4X800r'!E28</f>
        <v>0</v>
      </c>
      <c r="F60" s="7">
        <f>+'4X800r'!F28</f>
        <v>10</v>
      </c>
      <c r="G60" s="7">
        <f>+'4X800r'!G28</f>
        <v>0</v>
      </c>
      <c r="H60" s="7">
        <f>+'4X800r'!H28</f>
        <v>0</v>
      </c>
      <c r="I60" s="7">
        <f>+'4X800r'!I28</f>
        <v>0</v>
      </c>
      <c r="J60" s="7">
        <f>+'4X800r'!J28</f>
        <v>0</v>
      </c>
      <c r="K60" s="7">
        <f>+'4X800r'!K28</f>
        <v>0</v>
      </c>
      <c r="L60" s="7">
        <f>+'4X800r'!L28</f>
        <v>0</v>
      </c>
      <c r="M60" s="7">
        <f>+'4X800r'!M28</f>
        <v>0</v>
      </c>
      <c r="N60" s="7">
        <f>+'4X800r'!N28</f>
        <v>0</v>
      </c>
      <c r="O60" s="7">
        <f>+'4X800r'!O28</f>
        <v>8</v>
      </c>
      <c r="P60" s="7">
        <f>+'4X800r'!P28</f>
        <v>0</v>
      </c>
      <c r="Q60" s="7">
        <f>+'4X800r'!Q28</f>
        <v>0</v>
      </c>
      <c r="R60" s="7">
        <f>+'4X800r'!R28</f>
        <v>0</v>
      </c>
      <c r="S60" s="7">
        <f>+'4X800r'!S28</f>
        <v>0</v>
      </c>
      <c r="T60" s="7">
        <f>+'4X800r'!T28</f>
        <v>0</v>
      </c>
      <c r="U60" s="7">
        <f>+'4X800r'!U28</f>
        <v>0</v>
      </c>
      <c r="V60" s="7">
        <f>+'4X800r'!V28</f>
        <v>0</v>
      </c>
      <c r="W60" s="7">
        <f>+'4X800r'!W28</f>
        <v>0</v>
      </c>
      <c r="X60" s="7">
        <f>+'4X800r'!X28</f>
        <v>0</v>
      </c>
      <c r="Y60" s="7">
        <f>+'4X800r'!Y28</f>
        <v>0</v>
      </c>
      <c r="Z60" s="84">
        <f t="shared" si="6"/>
        <v>18</v>
      </c>
    </row>
    <row r="61" spans="1:26" ht="14.25" customHeight="1" x14ac:dyDescent="0.25">
      <c r="A61" s="7" t="s">
        <v>937</v>
      </c>
      <c r="B61" s="7">
        <f>+'4x100 - ALL'!B58</f>
        <v>8</v>
      </c>
      <c r="C61" s="7">
        <f>+'4x100 - ALL'!C58</f>
        <v>0</v>
      </c>
      <c r="D61" s="7">
        <f>+'4x100 - ALL'!D58</f>
        <v>0</v>
      </c>
      <c r="E61" s="7">
        <f>+'4x100 - ALL'!E58</f>
        <v>0</v>
      </c>
      <c r="F61" s="7">
        <f>+'4x100 - ALL'!F58</f>
        <v>6</v>
      </c>
      <c r="G61" s="7">
        <f>+'4x100 - ALL'!G58</f>
        <v>0</v>
      </c>
      <c r="H61" s="7">
        <f>+'4x100 - ALL'!H58</f>
        <v>3</v>
      </c>
      <c r="I61" s="7">
        <f>+'4x100 - ALL'!I58</f>
        <v>0</v>
      </c>
      <c r="J61" s="7">
        <f>+'4x100 - ALL'!J58</f>
        <v>4</v>
      </c>
      <c r="K61" s="7">
        <f>+'4x100 - ALL'!K58</f>
        <v>0</v>
      </c>
      <c r="L61" s="7">
        <f>+'4x100 - ALL'!L58</f>
        <v>0</v>
      </c>
      <c r="M61" s="7">
        <f>+'4x100 - ALL'!M58</f>
        <v>0</v>
      </c>
      <c r="N61" s="7">
        <f>+'4x100 - ALL'!N58</f>
        <v>0</v>
      </c>
      <c r="O61" s="7">
        <f>+'4x100 - ALL'!O58</f>
        <v>10</v>
      </c>
      <c r="P61" s="7">
        <f>+'4x100 - ALL'!P58</f>
        <v>2</v>
      </c>
      <c r="Q61" s="7">
        <f>+'4x100 - ALL'!Q58</f>
        <v>0</v>
      </c>
      <c r="R61" s="7">
        <f>+'4x100 - ALL'!R58</f>
        <v>0</v>
      </c>
      <c r="S61" s="7">
        <f>+'4x100 - ALL'!S58</f>
        <v>0</v>
      </c>
      <c r="T61" s="7">
        <f>+'4x100 - ALL'!T58</f>
        <v>0</v>
      </c>
      <c r="U61" s="7">
        <f>+'4x100 - ALL'!U58</f>
        <v>0</v>
      </c>
      <c r="V61" s="7">
        <f>+'4x100 - ALL'!V58</f>
        <v>0</v>
      </c>
      <c r="W61" s="7">
        <f>+'4x100 - ALL'!W58</f>
        <v>5</v>
      </c>
      <c r="X61" s="7">
        <f>+'4x100 - ALL'!X58</f>
        <v>0</v>
      </c>
      <c r="Y61" s="7">
        <f>+'4x100 - ALL'!Y58</f>
        <v>0</v>
      </c>
      <c r="Z61" s="84">
        <f t="shared" si="6"/>
        <v>38</v>
      </c>
    </row>
    <row r="62" spans="1:26" ht="14.25" customHeight="1" x14ac:dyDescent="0.25">
      <c r="A62" s="7" t="s">
        <v>938</v>
      </c>
      <c r="B62" s="7">
        <f>+'4x400 - ALL'!B39</f>
        <v>0</v>
      </c>
      <c r="C62" s="7">
        <f>+'4x400 - ALL'!C39</f>
        <v>0</v>
      </c>
      <c r="D62" s="7">
        <f>+'4x400 - ALL'!D39</f>
        <v>0</v>
      </c>
      <c r="E62" s="7">
        <f>+'4x400 - ALL'!E39</f>
        <v>0</v>
      </c>
      <c r="F62" s="7">
        <f>+'4x400 - ALL'!F39</f>
        <v>5</v>
      </c>
      <c r="G62" s="7">
        <f>+'4x400 - ALL'!G39</f>
        <v>0</v>
      </c>
      <c r="H62" s="7">
        <f>+'4x400 - ALL'!H39</f>
        <v>0</v>
      </c>
      <c r="I62" s="7">
        <f>+'4x400 - ALL'!I39</f>
        <v>0</v>
      </c>
      <c r="J62" s="7">
        <f>+'4x400 - ALL'!J39</f>
        <v>10</v>
      </c>
      <c r="K62" s="7">
        <f>+'4x400 - ALL'!K39</f>
        <v>0</v>
      </c>
      <c r="L62" s="7">
        <f>+'4x400 - ALL'!L39</f>
        <v>0</v>
      </c>
      <c r="M62" s="7">
        <f>+'4x400 - ALL'!M39</f>
        <v>0</v>
      </c>
      <c r="N62" s="7">
        <f>+'4x400 - ALL'!N39</f>
        <v>0</v>
      </c>
      <c r="O62" s="7">
        <f>+'4x400 - ALL'!O39</f>
        <v>8</v>
      </c>
      <c r="P62" s="7">
        <f>+'4x400 - ALL'!P39</f>
        <v>6</v>
      </c>
      <c r="Q62" s="7">
        <f>+'4x400 - ALL'!Q39</f>
        <v>0</v>
      </c>
      <c r="R62" s="7">
        <f>+'4x400 - ALL'!R39</f>
        <v>0</v>
      </c>
      <c r="S62" s="7">
        <f>+'4x400 - ALL'!S39</f>
        <v>0</v>
      </c>
      <c r="T62" s="7">
        <f>+'4x400 - ALL'!T39</f>
        <v>0</v>
      </c>
      <c r="U62" s="7">
        <f>+'4x400 - ALL'!U39</f>
        <v>0</v>
      </c>
      <c r="V62" s="7">
        <f>+'4x400 - ALL'!V39</f>
        <v>0</v>
      </c>
      <c r="W62" s="7">
        <f>+'4x400 - ALL'!W39</f>
        <v>0</v>
      </c>
      <c r="X62" s="7">
        <f>+'4x400 - ALL'!X39</f>
        <v>0</v>
      </c>
      <c r="Y62" s="7">
        <f>+'4x400 - ALL'!Y39</f>
        <v>0</v>
      </c>
      <c r="Z62" s="84">
        <f t="shared" si="6"/>
        <v>29</v>
      </c>
    </row>
    <row r="63" spans="1:26" ht="14.25" customHeight="1" x14ac:dyDescent="0.25">
      <c r="A63" s="7" t="s">
        <v>939</v>
      </c>
      <c r="B63" s="7">
        <f>+'TRIPLE JUMP'!B21</f>
        <v>0</v>
      </c>
      <c r="C63" s="7">
        <f>+'TRIPLE JUMP'!C21</f>
        <v>0</v>
      </c>
      <c r="D63" s="7">
        <f>+'TRIPLE JUMP'!D21</f>
        <v>0</v>
      </c>
      <c r="E63" s="7">
        <f>+'TRIPLE JUMP'!E21</f>
        <v>0</v>
      </c>
      <c r="F63" s="7">
        <f>+'TRIPLE JUMP'!F21</f>
        <v>11</v>
      </c>
      <c r="G63" s="7">
        <f>+'TRIPLE JUMP'!G21</f>
        <v>0</v>
      </c>
      <c r="H63" s="7">
        <f>+'TRIPLE JUMP'!H21</f>
        <v>0</v>
      </c>
      <c r="I63" s="7">
        <f>+'TRIPLE JUMP'!I21</f>
        <v>0</v>
      </c>
      <c r="J63" s="7">
        <f>+'TRIPLE JUMP'!J21</f>
        <v>0</v>
      </c>
      <c r="K63" s="7">
        <f>+'TRIPLE JUMP'!K21</f>
        <v>0</v>
      </c>
      <c r="L63" s="7">
        <f>+'TRIPLE JUMP'!L21</f>
        <v>0</v>
      </c>
      <c r="M63" s="7">
        <f>+'TRIPLE JUMP'!M21</f>
        <v>0</v>
      </c>
      <c r="N63" s="7">
        <f>+'TRIPLE JUMP'!N21</f>
        <v>0</v>
      </c>
      <c r="O63" s="7">
        <f>+'TRIPLE JUMP'!O21</f>
        <v>14</v>
      </c>
      <c r="P63" s="7">
        <f>+'TRIPLE JUMP'!P21</f>
        <v>0</v>
      </c>
      <c r="Q63" s="7">
        <f>+'TRIPLE JUMP'!Q21</f>
        <v>0</v>
      </c>
      <c r="R63" s="7">
        <f>+'TRIPLE JUMP'!R21</f>
        <v>0</v>
      </c>
      <c r="S63" s="7">
        <f>+'TRIPLE JUMP'!S21</f>
        <v>8</v>
      </c>
      <c r="T63" s="7">
        <f>+'TRIPLE JUMP'!T21</f>
        <v>0</v>
      </c>
      <c r="U63" s="7">
        <f>+'TRIPLE JUMP'!U21</f>
        <v>0</v>
      </c>
      <c r="V63" s="7">
        <f>+'TRIPLE JUMP'!V21</f>
        <v>0</v>
      </c>
      <c r="W63" s="7">
        <f>+'TRIPLE JUMP'!W21</f>
        <v>0</v>
      </c>
      <c r="X63" s="7">
        <f>+'TRIPLE JUMP'!X21</f>
        <v>0</v>
      </c>
      <c r="Y63" s="7">
        <f>+'TRIPLE JUMP'!Y21</f>
        <v>0</v>
      </c>
      <c r="Z63" s="84">
        <f t="shared" si="6"/>
        <v>33</v>
      </c>
    </row>
    <row r="64" spans="1:26" ht="14.25" customHeight="1" x14ac:dyDescent="0.25">
      <c r="A64" s="7" t="s">
        <v>940</v>
      </c>
      <c r="B64" s="7">
        <f>+'SHOT PUT'!B93</f>
        <v>0</v>
      </c>
      <c r="C64" s="7">
        <f>+'SHOT PUT'!C93</f>
        <v>0</v>
      </c>
      <c r="D64" s="7">
        <f>+'SHOT PUT'!D93</f>
        <v>0</v>
      </c>
      <c r="E64" s="7">
        <f>+'SHOT PUT'!E93</f>
        <v>0</v>
      </c>
      <c r="F64" s="7">
        <f>+'SHOT PUT'!F93</f>
        <v>0</v>
      </c>
      <c r="G64" s="7">
        <f>+'SHOT PUT'!G93</f>
        <v>0</v>
      </c>
      <c r="H64" s="7">
        <f>+'SHOT PUT'!H93</f>
        <v>6</v>
      </c>
      <c r="I64" s="7">
        <f>+'SHOT PUT'!I93</f>
        <v>0</v>
      </c>
      <c r="J64" s="7">
        <f>+'SHOT PUT'!J93</f>
        <v>0</v>
      </c>
      <c r="K64" s="7">
        <f>+'SHOT PUT'!K93</f>
        <v>0</v>
      </c>
      <c r="L64" s="7">
        <f>+'SHOT PUT'!L93</f>
        <v>0</v>
      </c>
      <c r="M64" s="7">
        <f>+'SHOT PUT'!M93</f>
        <v>0</v>
      </c>
      <c r="N64" s="7">
        <f>+'SHOT PUT'!N93</f>
        <v>0</v>
      </c>
      <c r="O64" s="7">
        <f>+'SHOT PUT'!O93</f>
        <v>2</v>
      </c>
      <c r="P64" s="7">
        <f>+'SHOT PUT'!P93</f>
        <v>0</v>
      </c>
      <c r="Q64" s="7">
        <f>+'SHOT PUT'!Q93</f>
        <v>0</v>
      </c>
      <c r="R64" s="7">
        <f>+'SHOT PUT'!R93</f>
        <v>0</v>
      </c>
      <c r="S64" s="7">
        <f>+'SHOT PUT'!S93</f>
        <v>22</v>
      </c>
      <c r="T64" s="7">
        <f>+'SHOT PUT'!T93</f>
        <v>0</v>
      </c>
      <c r="U64" s="7">
        <f>+'SHOT PUT'!U93</f>
        <v>0</v>
      </c>
      <c r="V64" s="7">
        <f>+'SHOT PUT'!V93</f>
        <v>0</v>
      </c>
      <c r="W64" s="7">
        <f>+'SHOT PUT'!W93</f>
        <v>9</v>
      </c>
      <c r="X64" s="7">
        <f>+'SHOT PUT'!X93</f>
        <v>0</v>
      </c>
      <c r="Y64" s="7">
        <f>+'SHOT PUT'!Y93</f>
        <v>0</v>
      </c>
      <c r="Z64" s="84">
        <f t="shared" si="6"/>
        <v>39</v>
      </c>
    </row>
    <row r="65" spans="1:26" ht="14.25" customHeight="1" x14ac:dyDescent="0.25">
      <c r="A65" s="7" t="s">
        <v>941</v>
      </c>
      <c r="B65" s="7">
        <f>+DISCUS!B57</f>
        <v>0</v>
      </c>
      <c r="C65" s="7">
        <f>+DISCUS!C57</f>
        <v>0</v>
      </c>
      <c r="D65" s="7">
        <f>+DISCUS!D57</f>
        <v>0</v>
      </c>
      <c r="E65" s="7">
        <f>+DISCUS!E57</f>
        <v>0</v>
      </c>
      <c r="F65" s="7">
        <f>+DISCUS!F57</f>
        <v>0</v>
      </c>
      <c r="G65" s="7">
        <f>+DISCUS!G57</f>
        <v>0</v>
      </c>
      <c r="H65" s="7">
        <f>+DISCUS!H57</f>
        <v>3</v>
      </c>
      <c r="I65" s="7">
        <f>+DISCUS!I57</f>
        <v>0</v>
      </c>
      <c r="J65" s="7">
        <f>+DISCUS!J57</f>
        <v>0</v>
      </c>
      <c r="K65" s="7">
        <f>+DISCUS!K57</f>
        <v>0</v>
      </c>
      <c r="L65" s="7">
        <f>+DISCUS!L57</f>
        <v>0</v>
      </c>
      <c r="M65" s="7">
        <f>+DISCUS!M57</f>
        <v>0</v>
      </c>
      <c r="N65" s="7">
        <f>+DISCUS!N57</f>
        <v>0</v>
      </c>
      <c r="O65" s="7">
        <f>+DISCUS!O57</f>
        <v>0</v>
      </c>
      <c r="P65" s="7">
        <f>+DISCUS!P57</f>
        <v>0</v>
      </c>
      <c r="Q65" s="7">
        <f>+DISCUS!Q57</f>
        <v>0</v>
      </c>
      <c r="R65" s="7">
        <f>+DISCUS!R57</f>
        <v>0</v>
      </c>
      <c r="S65" s="7">
        <f>+DISCUS!S57</f>
        <v>15</v>
      </c>
      <c r="T65" s="7">
        <f>+DISCUS!T57</f>
        <v>0</v>
      </c>
      <c r="U65" s="7">
        <f>+DISCUS!U57</f>
        <v>0</v>
      </c>
      <c r="V65" s="7">
        <f>+DISCUS!V57</f>
        <v>0</v>
      </c>
      <c r="W65" s="7">
        <f>+DISCUS!W57</f>
        <v>21</v>
      </c>
      <c r="X65" s="7">
        <f>+DISCUS!X57</f>
        <v>0</v>
      </c>
      <c r="Y65" s="7">
        <f>+DISCUS!Y57</f>
        <v>0</v>
      </c>
      <c r="Z65" s="84">
        <f t="shared" si="6"/>
        <v>39</v>
      </c>
    </row>
    <row r="66" spans="1:26" ht="14.25" customHeight="1" x14ac:dyDescent="0.25">
      <c r="A66" s="7" t="s">
        <v>942</v>
      </c>
      <c r="B66" s="7">
        <f>+'Turbo Jav'!B134</f>
        <v>0</v>
      </c>
      <c r="C66" s="7">
        <f>+'Turbo Jav'!C134</f>
        <v>0</v>
      </c>
      <c r="D66" s="7">
        <f>+'Turbo Jav'!D134</f>
        <v>0</v>
      </c>
      <c r="E66" s="7">
        <f>+'Turbo Jav'!E134</f>
        <v>0</v>
      </c>
      <c r="F66" s="7">
        <f>+'Turbo Jav'!F134</f>
        <v>18</v>
      </c>
      <c r="G66" s="7">
        <f>+'Turbo Jav'!G134</f>
        <v>0</v>
      </c>
      <c r="H66" s="7">
        <f>+'Turbo Jav'!H134</f>
        <v>5</v>
      </c>
      <c r="I66" s="7">
        <f>+'Turbo Jav'!I134</f>
        <v>0</v>
      </c>
      <c r="J66" s="7">
        <f>+'Turbo Jav'!J134</f>
        <v>0</v>
      </c>
      <c r="K66" s="7">
        <f>+'Turbo Jav'!K134</f>
        <v>0</v>
      </c>
      <c r="L66" s="7">
        <f>+'Turbo Jav'!L134</f>
        <v>0</v>
      </c>
      <c r="M66" s="7">
        <f>+'Turbo Jav'!M134</f>
        <v>0</v>
      </c>
      <c r="N66" s="7">
        <f>+'Turbo Jav'!N134</f>
        <v>0</v>
      </c>
      <c r="O66" s="7">
        <f>+'Turbo Jav'!O134</f>
        <v>0</v>
      </c>
      <c r="P66" s="7">
        <f>+'Turbo Jav'!P134</f>
        <v>0</v>
      </c>
      <c r="Q66" s="7">
        <f>+'Turbo Jav'!Q134</f>
        <v>0</v>
      </c>
      <c r="R66" s="7">
        <f>+'Turbo Jav'!R134</f>
        <v>0</v>
      </c>
      <c r="S66" s="7">
        <f>+'Turbo Jav'!S134</f>
        <v>8</v>
      </c>
      <c r="T66" s="7">
        <f>+'Turbo Jav'!T134</f>
        <v>8</v>
      </c>
      <c r="U66" s="7">
        <f>+'Turbo Jav'!U134</f>
        <v>0</v>
      </c>
      <c r="V66" s="7">
        <f>+'Turbo Jav'!V134</f>
        <v>0</v>
      </c>
      <c r="W66" s="7">
        <f>+'Turbo Jav'!W134</f>
        <v>0</v>
      </c>
      <c r="X66" s="7">
        <f>+'Turbo Jav'!X134</f>
        <v>0</v>
      </c>
      <c r="Y66" s="7">
        <f>+'Turbo Jav'!Y134</f>
        <v>0</v>
      </c>
      <c r="Z66" s="84">
        <f t="shared" si="6"/>
        <v>39</v>
      </c>
    </row>
    <row r="67" spans="1:26" ht="14.25" customHeight="1" x14ac:dyDescent="0.25">
      <c r="A67" s="7" t="s">
        <v>943</v>
      </c>
      <c r="B67" s="7">
        <f>+'LONG JUMP'!B176</f>
        <v>2</v>
      </c>
      <c r="C67" s="7">
        <f>+'LONG JUMP'!C176</f>
        <v>0</v>
      </c>
      <c r="D67" s="7">
        <f>+'LONG JUMP'!D176</f>
        <v>0</v>
      </c>
      <c r="E67" s="7">
        <f>+'LONG JUMP'!E176</f>
        <v>0</v>
      </c>
      <c r="F67" s="7">
        <f>+'LONG JUMP'!F176</f>
        <v>13</v>
      </c>
      <c r="G67" s="7">
        <f>+'LONG JUMP'!G176</f>
        <v>0</v>
      </c>
      <c r="H67" s="7">
        <f>+'LONG JUMP'!H176</f>
        <v>0</v>
      </c>
      <c r="I67" s="7">
        <f>+'LONG JUMP'!I176</f>
        <v>0</v>
      </c>
      <c r="J67" s="7">
        <f>+'LONG JUMP'!J176</f>
        <v>0</v>
      </c>
      <c r="K67" s="7">
        <f>+'LONG JUMP'!K176</f>
        <v>0</v>
      </c>
      <c r="L67" s="7">
        <f>+'LONG JUMP'!L176</f>
        <v>0</v>
      </c>
      <c r="M67" s="7">
        <f>+'LONG JUMP'!M176</f>
        <v>0</v>
      </c>
      <c r="N67" s="7">
        <f>+'LONG JUMP'!N176</f>
        <v>0</v>
      </c>
      <c r="O67" s="7">
        <f>+'LONG JUMP'!O176</f>
        <v>15</v>
      </c>
      <c r="P67" s="7">
        <f>+'LONG JUMP'!P176</f>
        <v>4.5</v>
      </c>
      <c r="Q67" s="7">
        <f>+'LONG JUMP'!Q176</f>
        <v>0</v>
      </c>
      <c r="R67" s="7">
        <f>+'LONG JUMP'!R176</f>
        <v>0</v>
      </c>
      <c r="S67" s="7">
        <f>+'LONG JUMP'!S176</f>
        <v>4.5</v>
      </c>
      <c r="T67" s="7">
        <f>+'LONG JUMP'!T176</f>
        <v>0</v>
      </c>
      <c r="U67" s="7">
        <f>+'LONG JUMP'!U176</f>
        <v>0</v>
      </c>
      <c r="V67" s="7">
        <f>+'LONG JUMP'!V176</f>
        <v>0</v>
      </c>
      <c r="W67" s="7">
        <f>+'LONG JUMP'!W176</f>
        <v>0</v>
      </c>
      <c r="X67" s="7">
        <f>+'LONG JUMP'!X176</f>
        <v>0</v>
      </c>
      <c r="Y67" s="7">
        <f>+'LONG JUMP'!Y176</f>
        <v>0</v>
      </c>
      <c r="Z67" s="84">
        <f t="shared" si="6"/>
        <v>39</v>
      </c>
    </row>
    <row r="68" spans="1:26" ht="14.25" customHeight="1" x14ac:dyDescent="0.25">
      <c r="A68" s="125" t="s">
        <v>944</v>
      </c>
      <c r="B68" s="130">
        <f t="shared" ref="B68:Y68" si="7">SUM(B52:B67)</f>
        <v>16</v>
      </c>
      <c r="C68" s="130">
        <f t="shared" si="7"/>
        <v>0</v>
      </c>
      <c r="D68" s="130">
        <f t="shared" si="7"/>
        <v>0</v>
      </c>
      <c r="E68" s="130">
        <f t="shared" si="7"/>
        <v>0</v>
      </c>
      <c r="F68" s="204">
        <f t="shared" si="7"/>
        <v>114</v>
      </c>
      <c r="G68" s="130">
        <f t="shared" si="7"/>
        <v>0</v>
      </c>
      <c r="H68" s="130">
        <f t="shared" si="7"/>
        <v>18</v>
      </c>
      <c r="I68" s="130">
        <f t="shared" si="7"/>
        <v>0</v>
      </c>
      <c r="J68" s="130">
        <f t="shared" si="7"/>
        <v>50</v>
      </c>
      <c r="K68" s="130">
        <f t="shared" si="7"/>
        <v>47</v>
      </c>
      <c r="L68" s="130">
        <f t="shared" si="7"/>
        <v>0</v>
      </c>
      <c r="M68" s="130">
        <f t="shared" si="7"/>
        <v>27</v>
      </c>
      <c r="N68" s="130">
        <f t="shared" si="7"/>
        <v>0</v>
      </c>
      <c r="O68" s="203">
        <f t="shared" si="7"/>
        <v>144</v>
      </c>
      <c r="P68" s="130">
        <f t="shared" si="7"/>
        <v>32.5</v>
      </c>
      <c r="Q68" s="130">
        <f t="shared" si="7"/>
        <v>0</v>
      </c>
      <c r="R68" s="130">
        <f t="shared" si="7"/>
        <v>0</v>
      </c>
      <c r="S68" s="206">
        <f t="shared" si="7"/>
        <v>57.5</v>
      </c>
      <c r="T68" s="130">
        <f t="shared" si="7"/>
        <v>28</v>
      </c>
      <c r="U68" s="130">
        <f t="shared" si="7"/>
        <v>0</v>
      </c>
      <c r="V68" s="130">
        <f t="shared" si="7"/>
        <v>0</v>
      </c>
      <c r="W68" s="130">
        <f t="shared" si="7"/>
        <v>40</v>
      </c>
      <c r="X68" s="130">
        <f t="shared" si="7"/>
        <v>0</v>
      </c>
      <c r="Y68" s="126">
        <f t="shared" si="7"/>
        <v>0</v>
      </c>
      <c r="Z68" s="84"/>
    </row>
    <row r="69" spans="1:26" ht="14.25" customHeight="1" x14ac:dyDescent="0.25">
      <c r="Z69" s="84"/>
    </row>
    <row r="70" spans="1:26" ht="14.25" customHeight="1" x14ac:dyDescent="0.25">
      <c r="Z70" s="84"/>
    </row>
    <row r="71" spans="1:26" ht="14.25" customHeight="1" x14ac:dyDescent="0.25">
      <c r="Z71" s="84"/>
    </row>
    <row r="72" spans="1:26" ht="14.25" customHeight="1" x14ac:dyDescent="0.25">
      <c r="Z72" s="84"/>
    </row>
    <row r="73" spans="1:26" ht="14.25" customHeight="1" x14ac:dyDescent="0.25">
      <c r="Z73" s="84"/>
    </row>
    <row r="74" spans="1:26" ht="14.25" customHeight="1" x14ac:dyDescent="0.25">
      <c r="Z74" s="84"/>
    </row>
    <row r="75" spans="1:26" ht="14.25" customHeight="1" x14ac:dyDescent="0.25">
      <c r="Z75" s="84"/>
    </row>
    <row r="76" spans="1:26" ht="14.25" customHeight="1" x14ac:dyDescent="0.25">
      <c r="Z76" s="84"/>
    </row>
    <row r="77" spans="1:26" ht="14.25" customHeight="1" x14ac:dyDescent="0.25">
      <c r="Z77" s="84"/>
    </row>
    <row r="78" spans="1:26" ht="14.25" customHeight="1" x14ac:dyDescent="0.25">
      <c r="Z78" s="84"/>
    </row>
    <row r="79" spans="1:26" ht="14.25" customHeight="1" x14ac:dyDescent="0.25">
      <c r="Z79" s="84"/>
    </row>
    <row r="80" spans="1:26" ht="14.25" customHeight="1" x14ac:dyDescent="0.25">
      <c r="Z80" s="84"/>
    </row>
    <row r="81" spans="26:26" ht="14.25" customHeight="1" x14ac:dyDescent="0.25">
      <c r="Z81" s="84"/>
    </row>
    <row r="82" spans="26:26" ht="14.25" customHeight="1" x14ac:dyDescent="0.25">
      <c r="Z82" s="84"/>
    </row>
    <row r="83" spans="26:26" ht="14.25" customHeight="1" x14ac:dyDescent="0.25">
      <c r="Z83" s="84"/>
    </row>
    <row r="84" spans="26:26" ht="14.25" customHeight="1" x14ac:dyDescent="0.25">
      <c r="Z84" s="84"/>
    </row>
    <row r="85" spans="26:26" ht="14.25" customHeight="1" x14ac:dyDescent="0.25">
      <c r="Z85" s="84"/>
    </row>
    <row r="86" spans="26:26" ht="14.25" customHeight="1" x14ac:dyDescent="0.25">
      <c r="Z86" s="84"/>
    </row>
    <row r="87" spans="26:26" ht="14.25" customHeight="1" x14ac:dyDescent="0.25">
      <c r="Z87" s="84"/>
    </row>
    <row r="88" spans="26:26" ht="14.25" customHeight="1" x14ac:dyDescent="0.25">
      <c r="Z88" s="84"/>
    </row>
    <row r="89" spans="26:26" ht="14.25" customHeight="1" x14ac:dyDescent="0.25">
      <c r="Z89" s="84"/>
    </row>
    <row r="90" spans="26:26" ht="14.25" customHeight="1" x14ac:dyDescent="0.25">
      <c r="Z90" s="84"/>
    </row>
    <row r="91" spans="26:26" ht="14.25" customHeight="1" x14ac:dyDescent="0.25">
      <c r="Z91" s="84"/>
    </row>
    <row r="92" spans="26:26" ht="14.25" customHeight="1" x14ac:dyDescent="0.25">
      <c r="Z92" s="84"/>
    </row>
    <row r="93" spans="26:26" ht="14.25" customHeight="1" x14ac:dyDescent="0.25">
      <c r="Z93" s="84"/>
    </row>
    <row r="94" spans="26:26" ht="14.25" customHeight="1" x14ac:dyDescent="0.25">
      <c r="Z94" s="84"/>
    </row>
    <row r="95" spans="26:26" ht="14.25" customHeight="1" x14ac:dyDescent="0.25">
      <c r="Z95" s="84"/>
    </row>
    <row r="96" spans="26:26" ht="14.25" customHeight="1" x14ac:dyDescent="0.25">
      <c r="Z96" s="84"/>
    </row>
    <row r="97" spans="26:26" ht="14.25" customHeight="1" x14ac:dyDescent="0.25">
      <c r="Z97" s="84"/>
    </row>
    <row r="98" spans="26:26" ht="14.25" customHeight="1" x14ac:dyDescent="0.25">
      <c r="Z98" s="84"/>
    </row>
    <row r="99" spans="26:26" ht="14.25" customHeight="1" x14ac:dyDescent="0.25">
      <c r="Z99" s="84"/>
    </row>
    <row r="100" spans="26:26" ht="14.25" customHeight="1" x14ac:dyDescent="0.25">
      <c r="Z100" s="84"/>
    </row>
    <row r="101" spans="26:26" ht="14.25" customHeight="1" x14ac:dyDescent="0.25">
      <c r="Z101" s="84"/>
    </row>
    <row r="102" spans="26:26" ht="14.25" customHeight="1" x14ac:dyDescent="0.25">
      <c r="Z102" s="84"/>
    </row>
    <row r="103" spans="26:26" ht="14.25" customHeight="1" x14ac:dyDescent="0.25">
      <c r="Z103" s="84"/>
    </row>
    <row r="104" spans="26:26" ht="14.25" customHeight="1" x14ac:dyDescent="0.25">
      <c r="Z104" s="84"/>
    </row>
    <row r="105" spans="26:26" ht="14.25" customHeight="1" x14ac:dyDescent="0.25">
      <c r="Z105" s="84"/>
    </row>
    <row r="106" spans="26:26" ht="14.25" customHeight="1" x14ac:dyDescent="0.25">
      <c r="Z106" s="84"/>
    </row>
    <row r="107" spans="26:26" ht="14.25" customHeight="1" x14ac:dyDescent="0.25">
      <c r="Z107" s="84"/>
    </row>
    <row r="108" spans="26:26" ht="14.25" customHeight="1" x14ac:dyDescent="0.25">
      <c r="Z108" s="84"/>
    </row>
    <row r="109" spans="26:26" ht="14.25" customHeight="1" x14ac:dyDescent="0.25">
      <c r="Z109" s="84"/>
    </row>
    <row r="110" spans="26:26" ht="14.25" customHeight="1" x14ac:dyDescent="0.25">
      <c r="Z110" s="84"/>
    </row>
    <row r="111" spans="26:26" ht="14.25" customHeight="1" x14ac:dyDescent="0.25">
      <c r="Z111" s="84"/>
    </row>
    <row r="112" spans="26:26" ht="14.25" customHeight="1" x14ac:dyDescent="0.25">
      <c r="Z112" s="84"/>
    </row>
    <row r="113" spans="26:26" ht="14.25" customHeight="1" x14ac:dyDescent="0.25">
      <c r="Z113" s="84"/>
    </row>
    <row r="114" spans="26:26" ht="14.25" customHeight="1" x14ac:dyDescent="0.25">
      <c r="Z114" s="84"/>
    </row>
    <row r="115" spans="26:26" ht="14.25" customHeight="1" x14ac:dyDescent="0.25">
      <c r="Z115" s="84"/>
    </row>
    <row r="116" spans="26:26" ht="14.25" customHeight="1" x14ac:dyDescent="0.25">
      <c r="Z116" s="84"/>
    </row>
    <row r="117" spans="26:26" ht="14.25" customHeight="1" x14ac:dyDescent="0.25">
      <c r="Z117" s="84"/>
    </row>
    <row r="118" spans="26:26" ht="14.25" customHeight="1" x14ac:dyDescent="0.25">
      <c r="Z118" s="84"/>
    </row>
    <row r="119" spans="26:26" ht="14.25" customHeight="1" x14ac:dyDescent="0.25">
      <c r="Z119" s="84"/>
    </row>
    <row r="120" spans="26:26" ht="14.25" customHeight="1" x14ac:dyDescent="0.25">
      <c r="Z120" s="84"/>
    </row>
    <row r="121" spans="26:26" ht="14.25" customHeight="1" x14ac:dyDescent="0.25">
      <c r="Z121" s="84"/>
    </row>
    <row r="122" spans="26:26" ht="14.25" customHeight="1" x14ac:dyDescent="0.25">
      <c r="Z122" s="84"/>
    </row>
    <row r="123" spans="26:26" ht="14.25" customHeight="1" x14ac:dyDescent="0.25">
      <c r="Z123" s="84"/>
    </row>
    <row r="124" spans="26:26" ht="14.25" customHeight="1" x14ac:dyDescent="0.25">
      <c r="Z124" s="84"/>
    </row>
    <row r="125" spans="26:26" ht="14.25" customHeight="1" x14ac:dyDescent="0.25">
      <c r="Z125" s="84"/>
    </row>
    <row r="126" spans="26:26" ht="14.25" customHeight="1" x14ac:dyDescent="0.25">
      <c r="Z126" s="84"/>
    </row>
    <row r="127" spans="26:26" ht="14.25" customHeight="1" x14ac:dyDescent="0.25">
      <c r="Z127" s="84"/>
    </row>
    <row r="128" spans="26:26" ht="14.25" customHeight="1" x14ac:dyDescent="0.25">
      <c r="Z128" s="84"/>
    </row>
    <row r="129" spans="26:26" ht="14.25" customHeight="1" x14ac:dyDescent="0.25">
      <c r="Z129" s="84"/>
    </row>
    <row r="130" spans="26:26" ht="14.25" customHeight="1" x14ac:dyDescent="0.25">
      <c r="Z130" s="84"/>
    </row>
    <row r="131" spans="26:26" ht="14.25" customHeight="1" x14ac:dyDescent="0.25">
      <c r="Z131" s="84"/>
    </row>
    <row r="132" spans="26:26" ht="14.25" customHeight="1" x14ac:dyDescent="0.25">
      <c r="Z132" s="84"/>
    </row>
    <row r="133" spans="26:26" ht="14.25" customHeight="1" x14ac:dyDescent="0.25">
      <c r="Z133" s="84"/>
    </row>
    <row r="134" spans="26:26" ht="14.25" customHeight="1" x14ac:dyDescent="0.25">
      <c r="Z134" s="84"/>
    </row>
    <row r="135" spans="26:26" ht="14.25" customHeight="1" x14ac:dyDescent="0.25">
      <c r="Z135" s="84"/>
    </row>
    <row r="136" spans="26:26" ht="14.25" customHeight="1" x14ac:dyDescent="0.25">
      <c r="Z136" s="84"/>
    </row>
    <row r="137" spans="26:26" ht="14.25" customHeight="1" x14ac:dyDescent="0.25">
      <c r="Z137" s="84"/>
    </row>
    <row r="138" spans="26:26" ht="14.25" customHeight="1" x14ac:dyDescent="0.25">
      <c r="Z138" s="84"/>
    </row>
    <row r="139" spans="26:26" ht="14.25" customHeight="1" x14ac:dyDescent="0.25">
      <c r="Z139" s="84"/>
    </row>
    <row r="140" spans="26:26" ht="14.25" customHeight="1" x14ac:dyDescent="0.25">
      <c r="Z140" s="84"/>
    </row>
    <row r="141" spans="26:26" ht="14.25" customHeight="1" x14ac:dyDescent="0.25">
      <c r="Z141" s="84"/>
    </row>
    <row r="142" spans="26:26" ht="14.25" customHeight="1" x14ac:dyDescent="0.25">
      <c r="Z142" s="84"/>
    </row>
    <row r="143" spans="26:26" ht="14.25" customHeight="1" x14ac:dyDescent="0.25">
      <c r="Z143" s="84"/>
    </row>
    <row r="144" spans="26:26" ht="14.25" customHeight="1" x14ac:dyDescent="0.25">
      <c r="Z144" s="84"/>
    </row>
    <row r="145" spans="26:26" ht="14.25" customHeight="1" x14ac:dyDescent="0.25">
      <c r="Z145" s="84"/>
    </row>
    <row r="146" spans="26:26" ht="14.25" customHeight="1" x14ac:dyDescent="0.25">
      <c r="Z146" s="84"/>
    </row>
    <row r="147" spans="26:26" ht="14.25" customHeight="1" x14ac:dyDescent="0.25">
      <c r="Z147" s="84"/>
    </row>
    <row r="148" spans="26:26" ht="14.25" customHeight="1" x14ac:dyDescent="0.25">
      <c r="Z148" s="84"/>
    </row>
    <row r="149" spans="26:26" ht="14.25" customHeight="1" x14ac:dyDescent="0.25">
      <c r="Z149" s="84"/>
    </row>
    <row r="150" spans="26:26" ht="14.25" customHeight="1" x14ac:dyDescent="0.25">
      <c r="Z150" s="84"/>
    </row>
    <row r="151" spans="26:26" ht="14.25" customHeight="1" x14ac:dyDescent="0.25">
      <c r="Z151" s="84"/>
    </row>
    <row r="152" spans="26:26" ht="14.25" customHeight="1" x14ac:dyDescent="0.25">
      <c r="Z152" s="84"/>
    </row>
    <row r="153" spans="26:26" ht="14.25" customHeight="1" x14ac:dyDescent="0.25">
      <c r="Z153" s="84"/>
    </row>
    <row r="154" spans="26:26" ht="14.25" customHeight="1" x14ac:dyDescent="0.25">
      <c r="Z154" s="84"/>
    </row>
    <row r="155" spans="26:26" ht="14.25" customHeight="1" x14ac:dyDescent="0.25">
      <c r="Z155" s="84"/>
    </row>
    <row r="156" spans="26:26" ht="14.25" customHeight="1" x14ac:dyDescent="0.25">
      <c r="Z156" s="84"/>
    </row>
    <row r="157" spans="26:26" ht="14.25" customHeight="1" x14ac:dyDescent="0.25">
      <c r="Z157" s="84"/>
    </row>
    <row r="158" spans="26:26" ht="14.25" customHeight="1" x14ac:dyDescent="0.25">
      <c r="Z158" s="84"/>
    </row>
    <row r="159" spans="26:26" ht="14.25" customHeight="1" x14ac:dyDescent="0.25">
      <c r="Z159" s="84"/>
    </row>
    <row r="160" spans="26:26" ht="14.25" customHeight="1" x14ac:dyDescent="0.25">
      <c r="Z160" s="84"/>
    </row>
    <row r="161" spans="26:26" ht="14.25" customHeight="1" x14ac:dyDescent="0.25">
      <c r="Z161" s="84"/>
    </row>
    <row r="162" spans="26:26" ht="14.25" customHeight="1" x14ac:dyDescent="0.25">
      <c r="Z162" s="84"/>
    </row>
    <row r="163" spans="26:26" ht="14.25" customHeight="1" x14ac:dyDescent="0.25">
      <c r="Z163" s="84"/>
    </row>
    <row r="164" spans="26:26" ht="14.25" customHeight="1" x14ac:dyDescent="0.25">
      <c r="Z164" s="84"/>
    </row>
    <row r="165" spans="26:26" ht="14.25" customHeight="1" x14ac:dyDescent="0.25">
      <c r="Z165" s="84"/>
    </row>
    <row r="166" spans="26:26" ht="14.25" customHeight="1" x14ac:dyDescent="0.25">
      <c r="Z166" s="84"/>
    </row>
    <row r="167" spans="26:26" ht="14.25" customHeight="1" x14ac:dyDescent="0.25">
      <c r="Z167" s="84"/>
    </row>
    <row r="168" spans="26:26" ht="14.25" customHeight="1" x14ac:dyDescent="0.25">
      <c r="Z168" s="84"/>
    </row>
    <row r="169" spans="26:26" ht="14.25" customHeight="1" x14ac:dyDescent="0.25">
      <c r="Z169" s="84"/>
    </row>
    <row r="170" spans="26:26" ht="14.25" customHeight="1" x14ac:dyDescent="0.25">
      <c r="Z170" s="84"/>
    </row>
    <row r="171" spans="26:26" ht="14.25" customHeight="1" x14ac:dyDescent="0.25">
      <c r="Z171" s="84"/>
    </row>
    <row r="172" spans="26:26" ht="14.25" customHeight="1" x14ac:dyDescent="0.25">
      <c r="Z172" s="84"/>
    </row>
    <row r="173" spans="26:26" ht="14.25" customHeight="1" x14ac:dyDescent="0.25">
      <c r="Z173" s="84"/>
    </row>
    <row r="174" spans="26:26" ht="14.25" customHeight="1" x14ac:dyDescent="0.25">
      <c r="Z174" s="84"/>
    </row>
    <row r="175" spans="26:26" ht="14.25" customHeight="1" x14ac:dyDescent="0.25">
      <c r="Z175" s="84"/>
    </row>
    <row r="176" spans="26:26" ht="14.25" customHeight="1" x14ac:dyDescent="0.25">
      <c r="Z176" s="84"/>
    </row>
    <row r="177" spans="26:26" ht="14.25" customHeight="1" x14ac:dyDescent="0.25">
      <c r="Z177" s="84"/>
    </row>
    <row r="178" spans="26:26" ht="14.25" customHeight="1" x14ac:dyDescent="0.25">
      <c r="Z178" s="84"/>
    </row>
    <row r="179" spans="26:26" ht="14.25" customHeight="1" x14ac:dyDescent="0.25">
      <c r="Z179" s="84"/>
    </row>
    <row r="180" spans="26:26" ht="14.25" customHeight="1" x14ac:dyDescent="0.25">
      <c r="Z180" s="84"/>
    </row>
    <row r="181" spans="26:26" ht="14.25" customHeight="1" x14ac:dyDescent="0.25">
      <c r="Z181" s="84"/>
    </row>
    <row r="182" spans="26:26" ht="14.25" customHeight="1" x14ac:dyDescent="0.25">
      <c r="Z182" s="84"/>
    </row>
    <row r="183" spans="26:26" ht="14.25" customHeight="1" x14ac:dyDescent="0.25">
      <c r="Z183" s="84"/>
    </row>
    <row r="184" spans="26:26" ht="14.25" customHeight="1" x14ac:dyDescent="0.25">
      <c r="Z184" s="84"/>
    </row>
    <row r="185" spans="26:26" ht="14.25" customHeight="1" x14ac:dyDescent="0.25">
      <c r="Z185" s="84"/>
    </row>
    <row r="186" spans="26:26" ht="14.25" customHeight="1" x14ac:dyDescent="0.25">
      <c r="Z186" s="84"/>
    </row>
    <row r="187" spans="26:26" ht="14.25" customHeight="1" x14ac:dyDescent="0.25">
      <c r="Z187" s="84"/>
    </row>
    <row r="188" spans="26:26" ht="14.25" customHeight="1" x14ac:dyDescent="0.25">
      <c r="Z188" s="84"/>
    </row>
    <row r="189" spans="26:26" ht="14.25" customHeight="1" x14ac:dyDescent="0.25">
      <c r="Z189" s="84"/>
    </row>
    <row r="190" spans="26:26" ht="14.25" customHeight="1" x14ac:dyDescent="0.25">
      <c r="Z190" s="84"/>
    </row>
    <row r="191" spans="26:26" ht="14.25" customHeight="1" x14ac:dyDescent="0.25">
      <c r="Z191" s="84"/>
    </row>
    <row r="192" spans="26:26" ht="14.25" customHeight="1" x14ac:dyDescent="0.25">
      <c r="Z192" s="84"/>
    </row>
    <row r="193" spans="26:26" ht="14.25" customHeight="1" x14ac:dyDescent="0.25">
      <c r="Z193" s="84"/>
    </row>
    <row r="194" spans="26:26" ht="14.25" customHeight="1" x14ac:dyDescent="0.25">
      <c r="Z194" s="84"/>
    </row>
    <row r="195" spans="26:26" ht="14.25" customHeight="1" x14ac:dyDescent="0.25">
      <c r="Z195" s="84"/>
    </row>
    <row r="196" spans="26:26" ht="14.25" customHeight="1" x14ac:dyDescent="0.25">
      <c r="Z196" s="84"/>
    </row>
    <row r="197" spans="26:26" ht="14.25" customHeight="1" x14ac:dyDescent="0.25">
      <c r="Z197" s="84"/>
    </row>
    <row r="198" spans="26:26" ht="14.25" customHeight="1" x14ac:dyDescent="0.25">
      <c r="Z198" s="84"/>
    </row>
    <row r="199" spans="26:26" ht="14.25" customHeight="1" x14ac:dyDescent="0.25">
      <c r="Z199" s="84"/>
    </row>
    <row r="200" spans="26:26" ht="14.25" customHeight="1" x14ac:dyDescent="0.25">
      <c r="Z200" s="84"/>
    </row>
    <row r="201" spans="26:26" ht="14.25" customHeight="1" x14ac:dyDescent="0.25">
      <c r="Z201" s="84"/>
    </row>
    <row r="202" spans="26:26" ht="14.25" customHeight="1" x14ac:dyDescent="0.25">
      <c r="Z202" s="84"/>
    </row>
    <row r="203" spans="26:26" ht="14.25" customHeight="1" x14ac:dyDescent="0.25">
      <c r="Z203" s="84"/>
    </row>
    <row r="204" spans="26:26" ht="14.25" customHeight="1" x14ac:dyDescent="0.25">
      <c r="Z204" s="84"/>
    </row>
    <row r="205" spans="26:26" ht="14.25" customHeight="1" x14ac:dyDescent="0.25">
      <c r="Z205" s="84"/>
    </row>
    <row r="206" spans="26:26" ht="14.25" customHeight="1" x14ac:dyDescent="0.25">
      <c r="Z206" s="84"/>
    </row>
    <row r="207" spans="26:26" ht="14.25" customHeight="1" x14ac:dyDescent="0.25">
      <c r="Z207" s="84"/>
    </row>
    <row r="208" spans="26:26" ht="14.25" customHeight="1" x14ac:dyDescent="0.25">
      <c r="Z208" s="84"/>
    </row>
    <row r="209" spans="26:26" ht="14.25" customHeight="1" x14ac:dyDescent="0.25">
      <c r="Z209" s="84"/>
    </row>
    <row r="210" spans="26:26" ht="14.25" customHeight="1" x14ac:dyDescent="0.25">
      <c r="Z210" s="84"/>
    </row>
    <row r="211" spans="26:26" ht="14.25" customHeight="1" x14ac:dyDescent="0.25">
      <c r="Z211" s="84"/>
    </row>
    <row r="212" spans="26:26" ht="14.25" customHeight="1" x14ac:dyDescent="0.25">
      <c r="Z212" s="84"/>
    </row>
    <row r="213" spans="26:26" ht="14.25" customHeight="1" x14ac:dyDescent="0.25">
      <c r="Z213" s="84"/>
    </row>
    <row r="214" spans="26:26" ht="14.25" customHeight="1" x14ac:dyDescent="0.25">
      <c r="Z214" s="84"/>
    </row>
    <row r="215" spans="26:26" ht="14.25" customHeight="1" x14ac:dyDescent="0.25">
      <c r="Z215" s="84"/>
    </row>
    <row r="216" spans="26:26" ht="14.25" customHeight="1" x14ac:dyDescent="0.25">
      <c r="Z216" s="84"/>
    </row>
    <row r="217" spans="26:26" ht="14.25" customHeight="1" x14ac:dyDescent="0.25">
      <c r="Z217" s="84"/>
    </row>
    <row r="218" spans="26:26" ht="14.25" customHeight="1" x14ac:dyDescent="0.25">
      <c r="Z218" s="84"/>
    </row>
    <row r="219" spans="26:26" ht="14.25" customHeight="1" x14ac:dyDescent="0.25">
      <c r="Z219" s="84"/>
    </row>
    <row r="220" spans="26:26" ht="14.25" customHeight="1" x14ac:dyDescent="0.25">
      <c r="Z220" s="84"/>
    </row>
    <row r="221" spans="26:26" ht="14.25" customHeight="1" x14ac:dyDescent="0.25">
      <c r="Z221" s="84"/>
    </row>
    <row r="222" spans="26:26" ht="14.25" customHeight="1" x14ac:dyDescent="0.25">
      <c r="Z222" s="84"/>
    </row>
    <row r="223" spans="26:26" ht="14.25" customHeight="1" x14ac:dyDescent="0.25">
      <c r="Z223" s="84"/>
    </row>
    <row r="224" spans="26:26" ht="14.25" customHeight="1" x14ac:dyDescent="0.25">
      <c r="Z224" s="84"/>
    </row>
    <row r="225" spans="26:26" ht="14.25" customHeight="1" x14ac:dyDescent="0.25">
      <c r="Z225" s="84"/>
    </row>
    <row r="226" spans="26:26" ht="14.25" customHeight="1" x14ac:dyDescent="0.25">
      <c r="Z226" s="84"/>
    </row>
    <row r="227" spans="26:26" ht="14.25" customHeight="1" x14ac:dyDescent="0.25">
      <c r="Z227" s="84"/>
    </row>
    <row r="228" spans="26:26" ht="14.25" customHeight="1" x14ac:dyDescent="0.25">
      <c r="Z228" s="84"/>
    </row>
    <row r="229" spans="26:26" ht="14.25" customHeight="1" x14ac:dyDescent="0.25">
      <c r="Z229" s="84"/>
    </row>
    <row r="230" spans="26:26" ht="14.25" customHeight="1" x14ac:dyDescent="0.25">
      <c r="Z230" s="84"/>
    </row>
    <row r="231" spans="26:26" ht="14.25" customHeight="1" x14ac:dyDescent="0.25">
      <c r="Z231" s="84"/>
    </row>
    <row r="232" spans="26:26" ht="14.25" customHeight="1" x14ac:dyDescent="0.25">
      <c r="Z232" s="84"/>
    </row>
    <row r="233" spans="26:26" ht="14.25" customHeight="1" x14ac:dyDescent="0.25">
      <c r="Z233" s="84"/>
    </row>
    <row r="234" spans="26:26" ht="14.25" customHeight="1" x14ac:dyDescent="0.25">
      <c r="Z234" s="84"/>
    </row>
    <row r="235" spans="26:26" ht="15.75" customHeight="1" x14ac:dyDescent="0.25">
      <c r="Z235" s="84"/>
    </row>
    <row r="236" spans="26:26" ht="15.75" customHeight="1" x14ac:dyDescent="0.25">
      <c r="Z236" s="84"/>
    </row>
    <row r="237" spans="26:26" ht="15.75" customHeight="1" x14ac:dyDescent="0.25">
      <c r="Z237" s="84"/>
    </row>
    <row r="238" spans="26:26" ht="15.75" customHeight="1" x14ac:dyDescent="0.25">
      <c r="Z238" s="84"/>
    </row>
    <row r="239" spans="26:26" ht="15.75" customHeight="1" x14ac:dyDescent="0.25">
      <c r="Z239" s="84"/>
    </row>
    <row r="240" spans="26:26" ht="15.75" customHeight="1" x14ac:dyDescent="0.25">
      <c r="Z240" s="84"/>
    </row>
    <row r="241" spans="26:26" ht="15.75" customHeight="1" x14ac:dyDescent="0.25">
      <c r="Z241" s="84"/>
    </row>
    <row r="242" spans="26:26" ht="15.75" customHeight="1" x14ac:dyDescent="0.25">
      <c r="Z242" s="84"/>
    </row>
    <row r="243" spans="26:26" ht="15.75" customHeight="1" x14ac:dyDescent="0.25">
      <c r="Z243" s="84"/>
    </row>
    <row r="244" spans="26:26" ht="15.75" customHeight="1" x14ac:dyDescent="0.25">
      <c r="Z244" s="84"/>
    </row>
    <row r="245" spans="26:26" ht="15.75" customHeight="1" x14ac:dyDescent="0.25">
      <c r="Z245" s="84"/>
    </row>
    <row r="246" spans="26:26" ht="15.75" customHeight="1" x14ac:dyDescent="0.25">
      <c r="Z246" s="84"/>
    </row>
    <row r="247" spans="26:26" ht="15.75" customHeight="1" x14ac:dyDescent="0.25">
      <c r="Z247" s="84"/>
    </row>
    <row r="248" spans="26:26" ht="15.75" customHeight="1" x14ac:dyDescent="0.25">
      <c r="Z248" s="84"/>
    </row>
    <row r="249" spans="26:26" ht="15.75" customHeight="1" x14ac:dyDescent="0.25">
      <c r="Z249" s="84"/>
    </row>
    <row r="250" spans="26:26" ht="15.75" customHeight="1" x14ac:dyDescent="0.25">
      <c r="Z250" s="84"/>
    </row>
    <row r="251" spans="26:26" ht="15.75" customHeight="1" x14ac:dyDescent="0.25">
      <c r="Z251" s="84"/>
    </row>
    <row r="252" spans="26:26" ht="15.75" customHeight="1" x14ac:dyDescent="0.25">
      <c r="Z252" s="84"/>
    </row>
    <row r="253" spans="26:26" ht="15.75" customHeight="1" x14ac:dyDescent="0.25">
      <c r="Z253" s="84"/>
    </row>
    <row r="254" spans="26:26" ht="15.75" customHeight="1" x14ac:dyDescent="0.25">
      <c r="Z254" s="84"/>
    </row>
    <row r="255" spans="26:26" ht="15.75" customHeight="1" x14ac:dyDescent="0.25">
      <c r="Z255" s="84"/>
    </row>
    <row r="256" spans="26:26" ht="15.75" customHeight="1" x14ac:dyDescent="0.25">
      <c r="Z256" s="84"/>
    </row>
    <row r="257" spans="26:26" ht="15.75" customHeight="1" x14ac:dyDescent="0.25">
      <c r="Z257" s="84"/>
    </row>
    <row r="258" spans="26:26" ht="15.75" customHeight="1" x14ac:dyDescent="0.25">
      <c r="Z258" s="84"/>
    </row>
    <row r="259" spans="26:26" ht="15.75" customHeight="1" x14ac:dyDescent="0.25">
      <c r="Z259" s="84"/>
    </row>
    <row r="260" spans="26:26" ht="15.75" customHeight="1" x14ac:dyDescent="0.25">
      <c r="Z260" s="84"/>
    </row>
    <row r="261" spans="26:26" ht="15.75" customHeight="1" x14ac:dyDescent="0.25">
      <c r="Z261" s="84"/>
    </row>
    <row r="262" spans="26:26" ht="15.75" customHeight="1" x14ac:dyDescent="0.25">
      <c r="Z262" s="84"/>
    </row>
    <row r="263" spans="26:26" ht="15.75" customHeight="1" x14ac:dyDescent="0.25">
      <c r="Z263" s="84"/>
    </row>
    <row r="264" spans="26:26" ht="15.75" customHeight="1" x14ac:dyDescent="0.25">
      <c r="Z264" s="84"/>
    </row>
    <row r="265" spans="26:26" ht="15.75" customHeight="1" x14ac:dyDescent="0.25">
      <c r="Z265" s="84"/>
    </row>
    <row r="266" spans="26:26" ht="15.75" customHeight="1" x14ac:dyDescent="0.25">
      <c r="Z266" s="84"/>
    </row>
    <row r="267" spans="26:26" ht="15.75" customHeight="1" x14ac:dyDescent="0.25">
      <c r="Z267" s="84"/>
    </row>
    <row r="268" spans="26:26" ht="15.75" customHeight="1" x14ac:dyDescent="0.25">
      <c r="Z268" s="84"/>
    </row>
    <row r="269" spans="26:26" ht="15.75" customHeight="1" x14ac:dyDescent="0.25">
      <c r="Z269" s="84"/>
    </row>
    <row r="270" spans="26:26" ht="15.75" customHeight="1" x14ac:dyDescent="0.25">
      <c r="Z270" s="84"/>
    </row>
    <row r="271" spans="26:26" ht="15.75" customHeight="1" x14ac:dyDescent="0.25">
      <c r="Z271" s="84"/>
    </row>
    <row r="272" spans="26:26" ht="15.75" customHeight="1" x14ac:dyDescent="0.25">
      <c r="Z272" s="84"/>
    </row>
    <row r="273" spans="26:26" ht="15.75" customHeight="1" x14ac:dyDescent="0.25">
      <c r="Z273" s="84"/>
    </row>
    <row r="274" spans="26:26" ht="15.75" customHeight="1" x14ac:dyDescent="0.25">
      <c r="Z274" s="84"/>
    </row>
    <row r="275" spans="26:26" ht="15.75" customHeight="1" x14ac:dyDescent="0.25">
      <c r="Z275" s="84"/>
    </row>
    <row r="276" spans="26:26" ht="15.75" customHeight="1" x14ac:dyDescent="0.25">
      <c r="Z276" s="84"/>
    </row>
    <row r="277" spans="26:26" ht="15.75" customHeight="1" x14ac:dyDescent="0.25">
      <c r="Z277" s="84"/>
    </row>
    <row r="278" spans="26:26" ht="15.75" customHeight="1" x14ac:dyDescent="0.25">
      <c r="Z278" s="84"/>
    </row>
    <row r="279" spans="26:26" ht="15.75" customHeight="1" x14ac:dyDescent="0.25">
      <c r="Z279" s="84"/>
    </row>
    <row r="280" spans="26:26" ht="15.75" customHeight="1" x14ac:dyDescent="0.25">
      <c r="Z280" s="84"/>
    </row>
    <row r="281" spans="26:26" ht="15.75" customHeight="1" x14ac:dyDescent="0.25">
      <c r="Z281" s="84"/>
    </row>
    <row r="282" spans="26:26" ht="15.75" customHeight="1" x14ac:dyDescent="0.25">
      <c r="Z282" s="84"/>
    </row>
    <row r="283" spans="26:26" ht="15.75" customHeight="1" x14ac:dyDescent="0.25">
      <c r="Z283" s="84"/>
    </row>
    <row r="284" spans="26:26" ht="15.75" customHeight="1" x14ac:dyDescent="0.25">
      <c r="Z284" s="84"/>
    </row>
    <row r="285" spans="26:26" ht="15.75" customHeight="1" x14ac:dyDescent="0.25">
      <c r="Z285" s="84"/>
    </row>
    <row r="286" spans="26:26" ht="15.75" customHeight="1" x14ac:dyDescent="0.25">
      <c r="Z286" s="84"/>
    </row>
    <row r="287" spans="26:26" ht="15.75" customHeight="1" x14ac:dyDescent="0.25">
      <c r="Z287" s="84"/>
    </row>
    <row r="288" spans="26:26" ht="15.75" customHeight="1" x14ac:dyDescent="0.25">
      <c r="Z288" s="84"/>
    </row>
    <row r="289" spans="26:26" ht="15.75" customHeight="1" x14ac:dyDescent="0.25">
      <c r="Z289" s="84"/>
    </row>
    <row r="290" spans="26:26" ht="15.75" customHeight="1" x14ac:dyDescent="0.25">
      <c r="Z290" s="84"/>
    </row>
    <row r="291" spans="26:26" ht="15.75" customHeight="1" x14ac:dyDescent="0.25">
      <c r="Z291" s="84"/>
    </row>
    <row r="292" spans="26:26" ht="15.75" customHeight="1" x14ac:dyDescent="0.25">
      <c r="Z292" s="84"/>
    </row>
    <row r="293" spans="26:26" ht="15.75" customHeight="1" x14ac:dyDescent="0.25">
      <c r="Z293" s="84"/>
    </row>
    <row r="294" spans="26:26" ht="15.75" customHeight="1" x14ac:dyDescent="0.25">
      <c r="Z294" s="84"/>
    </row>
    <row r="295" spans="26:26" ht="15.75" customHeight="1" x14ac:dyDescent="0.25">
      <c r="Z295" s="84"/>
    </row>
    <row r="296" spans="26:26" ht="15.75" customHeight="1" x14ac:dyDescent="0.25">
      <c r="Z296" s="84"/>
    </row>
    <row r="297" spans="26:26" ht="15.75" customHeight="1" x14ac:dyDescent="0.25">
      <c r="Z297" s="84"/>
    </row>
    <row r="298" spans="26:26" ht="15.75" customHeight="1" x14ac:dyDescent="0.25">
      <c r="Z298" s="84"/>
    </row>
    <row r="299" spans="26:26" ht="15.75" customHeight="1" x14ac:dyDescent="0.25">
      <c r="Z299" s="84"/>
    </row>
    <row r="300" spans="26:26" ht="15.75" customHeight="1" x14ac:dyDescent="0.25">
      <c r="Z300" s="84"/>
    </row>
    <row r="301" spans="26:26" ht="15.75" customHeight="1" x14ac:dyDescent="0.25">
      <c r="Z301" s="84"/>
    </row>
    <row r="302" spans="26:26" ht="15.75" customHeight="1" x14ac:dyDescent="0.25">
      <c r="Z302" s="84"/>
    </row>
    <row r="303" spans="26:26" ht="15.75" customHeight="1" x14ac:dyDescent="0.25">
      <c r="Z303" s="84"/>
    </row>
    <row r="304" spans="26:26" ht="15.75" customHeight="1" x14ac:dyDescent="0.25">
      <c r="Z304" s="84"/>
    </row>
    <row r="305" spans="26:26" ht="15.75" customHeight="1" x14ac:dyDescent="0.25">
      <c r="Z305" s="84"/>
    </row>
    <row r="306" spans="26:26" ht="15.75" customHeight="1" x14ac:dyDescent="0.25">
      <c r="Z306" s="84"/>
    </row>
    <row r="307" spans="26:26" ht="15.75" customHeight="1" x14ac:dyDescent="0.25">
      <c r="Z307" s="84"/>
    </row>
    <row r="308" spans="26:26" ht="15.75" customHeight="1" x14ac:dyDescent="0.25">
      <c r="Z308" s="84"/>
    </row>
    <row r="309" spans="26:26" ht="15.75" customHeight="1" x14ac:dyDescent="0.25">
      <c r="Z309" s="84"/>
    </row>
    <row r="310" spans="26:26" ht="15.75" customHeight="1" x14ac:dyDescent="0.25">
      <c r="Z310" s="84"/>
    </row>
    <row r="311" spans="26:26" ht="15.75" customHeight="1" x14ac:dyDescent="0.25">
      <c r="Z311" s="84"/>
    </row>
    <row r="312" spans="26:26" ht="15.75" customHeight="1" x14ac:dyDescent="0.25">
      <c r="Z312" s="84"/>
    </row>
    <row r="313" spans="26:26" ht="15.75" customHeight="1" x14ac:dyDescent="0.25">
      <c r="Z313" s="84"/>
    </row>
    <row r="314" spans="26:26" ht="15.75" customHeight="1" x14ac:dyDescent="0.25">
      <c r="Z314" s="84"/>
    </row>
    <row r="315" spans="26:26" ht="15.75" customHeight="1" x14ac:dyDescent="0.25">
      <c r="Z315" s="84"/>
    </row>
    <row r="316" spans="26:26" ht="15.75" customHeight="1" x14ac:dyDescent="0.25">
      <c r="Z316" s="84"/>
    </row>
    <row r="317" spans="26:26" ht="15.75" customHeight="1" x14ac:dyDescent="0.25">
      <c r="Z317" s="84"/>
    </row>
    <row r="318" spans="26:26" ht="15.75" customHeight="1" x14ac:dyDescent="0.25">
      <c r="Z318" s="84"/>
    </row>
    <row r="319" spans="26:26" ht="15.75" customHeight="1" x14ac:dyDescent="0.25">
      <c r="Z319" s="84"/>
    </row>
    <row r="320" spans="26:26" ht="15.75" customHeight="1" x14ac:dyDescent="0.25">
      <c r="Z320" s="84"/>
    </row>
    <row r="321" spans="26:26" ht="15.75" customHeight="1" x14ac:dyDescent="0.25">
      <c r="Z321" s="84"/>
    </row>
    <row r="322" spans="26:26" ht="15.75" customHeight="1" x14ac:dyDescent="0.25">
      <c r="Z322" s="84"/>
    </row>
    <row r="323" spans="26:26" ht="15.75" customHeight="1" x14ac:dyDescent="0.25">
      <c r="Z323" s="84"/>
    </row>
    <row r="324" spans="26:26" ht="15.75" customHeight="1" x14ac:dyDescent="0.25">
      <c r="Z324" s="84"/>
    </row>
    <row r="325" spans="26:26" ht="15.75" customHeight="1" x14ac:dyDescent="0.25">
      <c r="Z325" s="84"/>
    </row>
    <row r="326" spans="26:26" ht="15.75" customHeight="1" x14ac:dyDescent="0.25">
      <c r="Z326" s="84"/>
    </row>
    <row r="327" spans="26:26" ht="15.75" customHeight="1" x14ac:dyDescent="0.25">
      <c r="Z327" s="84"/>
    </row>
    <row r="328" spans="26:26" ht="15.75" customHeight="1" x14ac:dyDescent="0.25">
      <c r="Z328" s="84"/>
    </row>
    <row r="329" spans="26:26" ht="15.75" customHeight="1" x14ac:dyDescent="0.25">
      <c r="Z329" s="84"/>
    </row>
    <row r="330" spans="26:26" ht="15.75" customHeight="1" x14ac:dyDescent="0.25">
      <c r="Z330" s="84"/>
    </row>
    <row r="331" spans="26:26" ht="15.75" customHeight="1" x14ac:dyDescent="0.25">
      <c r="Z331" s="84"/>
    </row>
    <row r="332" spans="26:26" ht="15.75" customHeight="1" x14ac:dyDescent="0.25">
      <c r="Z332" s="84"/>
    </row>
    <row r="333" spans="26:26" ht="15.75" customHeight="1" x14ac:dyDescent="0.25">
      <c r="Z333" s="84"/>
    </row>
    <row r="334" spans="26:26" ht="15.75" customHeight="1" x14ac:dyDescent="0.25">
      <c r="Z334" s="84"/>
    </row>
    <row r="335" spans="26:26" ht="15.75" customHeight="1" x14ac:dyDescent="0.25">
      <c r="Z335" s="84"/>
    </row>
    <row r="336" spans="26:26" ht="15.75" customHeight="1" x14ac:dyDescent="0.25">
      <c r="Z336" s="84"/>
    </row>
    <row r="337" spans="26:26" ht="15.75" customHeight="1" x14ac:dyDescent="0.25">
      <c r="Z337" s="84"/>
    </row>
    <row r="338" spans="26:26" ht="15.75" customHeight="1" x14ac:dyDescent="0.25">
      <c r="Z338" s="84"/>
    </row>
    <row r="339" spans="26:26" ht="15.75" customHeight="1" x14ac:dyDescent="0.25">
      <c r="Z339" s="84"/>
    </row>
    <row r="340" spans="26:26" ht="15.75" customHeight="1" x14ac:dyDescent="0.25">
      <c r="Z340" s="84"/>
    </row>
    <row r="341" spans="26:26" ht="15.75" customHeight="1" x14ac:dyDescent="0.25">
      <c r="Z341" s="84"/>
    </row>
    <row r="342" spans="26:26" ht="15.75" customHeight="1" x14ac:dyDescent="0.25">
      <c r="Z342" s="84"/>
    </row>
    <row r="343" spans="26:26" ht="15.75" customHeight="1" x14ac:dyDescent="0.25">
      <c r="Z343" s="84"/>
    </row>
    <row r="344" spans="26:26" ht="15.75" customHeight="1" x14ac:dyDescent="0.25">
      <c r="Z344" s="84"/>
    </row>
    <row r="345" spans="26:26" ht="15.75" customHeight="1" x14ac:dyDescent="0.25">
      <c r="Z345" s="84"/>
    </row>
    <row r="346" spans="26:26" ht="15.75" customHeight="1" x14ac:dyDescent="0.25">
      <c r="Z346" s="84"/>
    </row>
    <row r="347" spans="26:26" ht="15.75" customHeight="1" x14ac:dyDescent="0.25">
      <c r="Z347" s="84"/>
    </row>
    <row r="348" spans="26:26" ht="15.75" customHeight="1" x14ac:dyDescent="0.25">
      <c r="Z348" s="84"/>
    </row>
    <row r="349" spans="26:26" ht="15.75" customHeight="1" x14ac:dyDescent="0.25">
      <c r="Z349" s="84"/>
    </row>
    <row r="350" spans="26:26" ht="15.75" customHeight="1" x14ac:dyDescent="0.25">
      <c r="Z350" s="84"/>
    </row>
    <row r="351" spans="26:26" ht="15.75" customHeight="1" x14ac:dyDescent="0.25">
      <c r="Z351" s="84"/>
    </row>
    <row r="352" spans="26:26" ht="15.75" customHeight="1" x14ac:dyDescent="0.25">
      <c r="Z352" s="84"/>
    </row>
    <row r="353" spans="26:26" ht="15.75" customHeight="1" x14ac:dyDescent="0.25">
      <c r="Z353" s="84"/>
    </row>
    <row r="354" spans="26:26" ht="15.75" customHeight="1" x14ac:dyDescent="0.25">
      <c r="Z354" s="84"/>
    </row>
    <row r="355" spans="26:26" ht="15.75" customHeight="1" x14ac:dyDescent="0.25">
      <c r="Z355" s="84"/>
    </row>
    <row r="356" spans="26:26" ht="15.75" customHeight="1" x14ac:dyDescent="0.25">
      <c r="Z356" s="84"/>
    </row>
    <row r="357" spans="26:26" ht="15.75" customHeight="1" x14ac:dyDescent="0.25">
      <c r="Z357" s="84"/>
    </row>
    <row r="358" spans="26:26" ht="15.75" customHeight="1" x14ac:dyDescent="0.25">
      <c r="Z358" s="84"/>
    </row>
    <row r="359" spans="26:26" ht="15.75" customHeight="1" x14ac:dyDescent="0.25">
      <c r="Z359" s="84"/>
    </row>
    <row r="360" spans="26:26" ht="15.75" customHeight="1" x14ac:dyDescent="0.25">
      <c r="Z360" s="84"/>
    </row>
    <row r="361" spans="26:26" ht="15.75" customHeight="1" x14ac:dyDescent="0.25">
      <c r="Z361" s="84"/>
    </row>
    <row r="362" spans="26:26" ht="15.75" customHeight="1" x14ac:dyDescent="0.25">
      <c r="Z362" s="84"/>
    </row>
    <row r="363" spans="26:26" ht="15.75" customHeight="1" x14ac:dyDescent="0.25">
      <c r="Z363" s="84"/>
    </row>
    <row r="364" spans="26:26" ht="15.75" customHeight="1" x14ac:dyDescent="0.25">
      <c r="Z364" s="84"/>
    </row>
    <row r="365" spans="26:26" ht="15.75" customHeight="1" x14ac:dyDescent="0.25">
      <c r="Z365" s="84"/>
    </row>
    <row r="366" spans="26:26" ht="15.75" customHeight="1" x14ac:dyDescent="0.25">
      <c r="Z366" s="84"/>
    </row>
    <row r="367" spans="26:26" ht="15.75" customHeight="1" x14ac:dyDescent="0.25">
      <c r="Z367" s="84"/>
    </row>
    <row r="368" spans="26:26" ht="15.75" customHeight="1" x14ac:dyDescent="0.25">
      <c r="Z368" s="84"/>
    </row>
    <row r="369" spans="26:26" ht="15.75" customHeight="1" x14ac:dyDescent="0.25">
      <c r="Z369" s="84"/>
    </row>
    <row r="370" spans="26:26" ht="15.75" customHeight="1" x14ac:dyDescent="0.25">
      <c r="Z370" s="84"/>
    </row>
    <row r="371" spans="26:26" ht="15.75" customHeight="1" x14ac:dyDescent="0.25">
      <c r="Z371" s="84"/>
    </row>
    <row r="372" spans="26:26" ht="15.75" customHeight="1" x14ac:dyDescent="0.25">
      <c r="Z372" s="84"/>
    </row>
    <row r="373" spans="26:26" ht="15.75" customHeight="1" x14ac:dyDescent="0.25">
      <c r="Z373" s="84"/>
    </row>
    <row r="374" spans="26:26" ht="15.75" customHeight="1" x14ac:dyDescent="0.25">
      <c r="Z374" s="84"/>
    </row>
    <row r="375" spans="26:26" ht="15.75" customHeight="1" x14ac:dyDescent="0.25">
      <c r="Z375" s="84"/>
    </row>
    <row r="376" spans="26:26" ht="15.75" customHeight="1" x14ac:dyDescent="0.25">
      <c r="Z376" s="84"/>
    </row>
    <row r="377" spans="26:26" ht="15.75" customHeight="1" x14ac:dyDescent="0.25">
      <c r="Z377" s="84"/>
    </row>
    <row r="378" spans="26:26" ht="15.75" customHeight="1" x14ac:dyDescent="0.25">
      <c r="Z378" s="84"/>
    </row>
    <row r="379" spans="26:26" ht="15.75" customHeight="1" x14ac:dyDescent="0.25">
      <c r="Z379" s="84"/>
    </row>
    <row r="380" spans="26:26" ht="15.75" customHeight="1" x14ac:dyDescent="0.25">
      <c r="Z380" s="84"/>
    </row>
    <row r="381" spans="26:26" ht="15.75" customHeight="1" x14ac:dyDescent="0.25">
      <c r="Z381" s="84"/>
    </row>
    <row r="382" spans="26:26" ht="15.75" customHeight="1" x14ac:dyDescent="0.25">
      <c r="Z382" s="84"/>
    </row>
    <row r="383" spans="26:26" ht="15.75" customHeight="1" x14ac:dyDescent="0.25">
      <c r="Z383" s="84"/>
    </row>
    <row r="384" spans="26:26" ht="15.75" customHeight="1" x14ac:dyDescent="0.25">
      <c r="Z384" s="84"/>
    </row>
    <row r="385" spans="26:26" ht="15.75" customHeight="1" x14ac:dyDescent="0.25">
      <c r="Z385" s="84"/>
    </row>
    <row r="386" spans="26:26" ht="15.75" customHeight="1" x14ac:dyDescent="0.25">
      <c r="Z386" s="84"/>
    </row>
    <row r="387" spans="26:26" ht="15.75" customHeight="1" x14ac:dyDescent="0.25">
      <c r="Z387" s="84"/>
    </row>
    <row r="388" spans="26:26" ht="15.75" customHeight="1" x14ac:dyDescent="0.25">
      <c r="Z388" s="84"/>
    </row>
    <row r="389" spans="26:26" ht="15.75" customHeight="1" x14ac:dyDescent="0.25">
      <c r="Z389" s="84"/>
    </row>
    <row r="390" spans="26:26" ht="15.75" customHeight="1" x14ac:dyDescent="0.25">
      <c r="Z390" s="84"/>
    </row>
    <row r="391" spans="26:26" ht="15.75" customHeight="1" x14ac:dyDescent="0.25">
      <c r="Z391" s="84"/>
    </row>
    <row r="392" spans="26:26" ht="15.75" customHeight="1" x14ac:dyDescent="0.25">
      <c r="Z392" s="84"/>
    </row>
    <row r="393" spans="26:26" ht="15.75" customHeight="1" x14ac:dyDescent="0.25">
      <c r="Z393" s="84"/>
    </row>
    <row r="394" spans="26:26" ht="15.75" customHeight="1" x14ac:dyDescent="0.25">
      <c r="Z394" s="84"/>
    </row>
    <row r="395" spans="26:26" ht="15.75" customHeight="1" x14ac:dyDescent="0.25">
      <c r="Z395" s="84"/>
    </row>
    <row r="396" spans="26:26" ht="15.75" customHeight="1" x14ac:dyDescent="0.25">
      <c r="Z396" s="84"/>
    </row>
    <row r="397" spans="26:26" ht="15.75" customHeight="1" x14ac:dyDescent="0.25">
      <c r="Z397" s="84"/>
    </row>
    <row r="398" spans="26:26" ht="15.75" customHeight="1" x14ac:dyDescent="0.25">
      <c r="Z398" s="84"/>
    </row>
    <row r="399" spans="26:26" ht="15.75" customHeight="1" x14ac:dyDescent="0.25">
      <c r="Z399" s="84"/>
    </row>
    <row r="400" spans="26:26" ht="15.75" customHeight="1" x14ac:dyDescent="0.25">
      <c r="Z400" s="84"/>
    </row>
    <row r="401" spans="26:26" ht="15.75" customHeight="1" x14ac:dyDescent="0.25">
      <c r="Z401" s="84"/>
    </row>
    <row r="402" spans="26:26" ht="15.75" customHeight="1" x14ac:dyDescent="0.25">
      <c r="Z402" s="84"/>
    </row>
    <row r="403" spans="26:26" ht="15.75" customHeight="1" x14ac:dyDescent="0.25">
      <c r="Z403" s="84"/>
    </row>
    <row r="404" spans="26:26" ht="15.75" customHeight="1" x14ac:dyDescent="0.25">
      <c r="Z404" s="84"/>
    </row>
    <row r="405" spans="26:26" ht="15.75" customHeight="1" x14ac:dyDescent="0.25">
      <c r="Z405" s="84"/>
    </row>
    <row r="406" spans="26:26" ht="15.75" customHeight="1" x14ac:dyDescent="0.25">
      <c r="Z406" s="84"/>
    </row>
    <row r="407" spans="26:26" ht="15.75" customHeight="1" x14ac:dyDescent="0.25">
      <c r="Z407" s="84"/>
    </row>
    <row r="408" spans="26:26" ht="15.75" customHeight="1" x14ac:dyDescent="0.25">
      <c r="Z408" s="84"/>
    </row>
    <row r="409" spans="26:26" ht="15.75" customHeight="1" x14ac:dyDescent="0.25">
      <c r="Z409" s="84"/>
    </row>
    <row r="410" spans="26:26" ht="15.75" customHeight="1" x14ac:dyDescent="0.25">
      <c r="Z410" s="84"/>
    </row>
    <row r="411" spans="26:26" ht="15.75" customHeight="1" x14ac:dyDescent="0.25">
      <c r="Z411" s="84"/>
    </row>
    <row r="412" spans="26:26" ht="15.75" customHeight="1" x14ac:dyDescent="0.25">
      <c r="Z412" s="84"/>
    </row>
    <row r="413" spans="26:26" ht="15.75" customHeight="1" x14ac:dyDescent="0.25">
      <c r="Z413" s="84"/>
    </row>
    <row r="414" spans="26:26" ht="15.75" customHeight="1" x14ac:dyDescent="0.25">
      <c r="Z414" s="84"/>
    </row>
    <row r="415" spans="26:26" ht="15.75" customHeight="1" x14ac:dyDescent="0.25">
      <c r="Z415" s="84"/>
    </row>
    <row r="416" spans="26:26" ht="15.75" customHeight="1" x14ac:dyDescent="0.25">
      <c r="Z416" s="84"/>
    </row>
    <row r="417" spans="26:26" ht="15.75" customHeight="1" x14ac:dyDescent="0.25">
      <c r="Z417" s="84"/>
    </row>
    <row r="418" spans="26:26" ht="15.75" customHeight="1" x14ac:dyDescent="0.25">
      <c r="Z418" s="84"/>
    </row>
    <row r="419" spans="26:26" ht="15.75" customHeight="1" x14ac:dyDescent="0.25">
      <c r="Z419" s="84"/>
    </row>
    <row r="420" spans="26:26" ht="15.75" customHeight="1" x14ac:dyDescent="0.25">
      <c r="Z420" s="84"/>
    </row>
    <row r="421" spans="26:26" ht="15.75" customHeight="1" x14ac:dyDescent="0.25">
      <c r="Z421" s="84"/>
    </row>
    <row r="422" spans="26:26" ht="15.75" customHeight="1" x14ac:dyDescent="0.25">
      <c r="Z422" s="84"/>
    </row>
    <row r="423" spans="26:26" ht="15.75" customHeight="1" x14ac:dyDescent="0.25">
      <c r="Z423" s="84"/>
    </row>
    <row r="424" spans="26:26" ht="15.75" customHeight="1" x14ac:dyDescent="0.25">
      <c r="Z424" s="84"/>
    </row>
    <row r="425" spans="26:26" ht="15.75" customHeight="1" x14ac:dyDescent="0.25">
      <c r="Z425" s="84"/>
    </row>
    <row r="426" spans="26:26" ht="15.75" customHeight="1" x14ac:dyDescent="0.25">
      <c r="Z426" s="84"/>
    </row>
    <row r="427" spans="26:26" ht="15.75" customHeight="1" x14ac:dyDescent="0.25">
      <c r="Z427" s="84"/>
    </row>
    <row r="428" spans="26:26" ht="15.75" customHeight="1" x14ac:dyDescent="0.25">
      <c r="Z428" s="84"/>
    </row>
    <row r="429" spans="26:26" ht="15.75" customHeight="1" x14ac:dyDescent="0.25">
      <c r="Z429" s="84"/>
    </row>
    <row r="430" spans="26:26" ht="15.75" customHeight="1" x14ac:dyDescent="0.25">
      <c r="Z430" s="84"/>
    </row>
    <row r="431" spans="26:26" ht="15.75" customHeight="1" x14ac:dyDescent="0.25">
      <c r="Z431" s="84"/>
    </row>
    <row r="432" spans="26:26" ht="15.75" customHeight="1" x14ac:dyDescent="0.25">
      <c r="Z432" s="84"/>
    </row>
    <row r="433" spans="26:26" ht="15.75" customHeight="1" x14ac:dyDescent="0.25">
      <c r="Z433" s="84"/>
    </row>
    <row r="434" spans="26:26" ht="15.75" customHeight="1" x14ac:dyDescent="0.25">
      <c r="Z434" s="84"/>
    </row>
    <row r="435" spans="26:26" ht="15.75" customHeight="1" x14ac:dyDescent="0.25">
      <c r="Z435" s="84"/>
    </row>
    <row r="436" spans="26:26" ht="15.75" customHeight="1" x14ac:dyDescent="0.25">
      <c r="Z436" s="84"/>
    </row>
    <row r="437" spans="26:26" ht="15.75" customHeight="1" x14ac:dyDescent="0.25">
      <c r="Z437" s="84"/>
    </row>
    <row r="438" spans="26:26" ht="15.75" customHeight="1" x14ac:dyDescent="0.25">
      <c r="Z438" s="84"/>
    </row>
    <row r="439" spans="26:26" ht="15.75" customHeight="1" x14ac:dyDescent="0.25">
      <c r="Z439" s="84"/>
    </row>
    <row r="440" spans="26:26" ht="15.75" customHeight="1" x14ac:dyDescent="0.25">
      <c r="Z440" s="84"/>
    </row>
    <row r="441" spans="26:26" ht="15.75" customHeight="1" x14ac:dyDescent="0.25">
      <c r="Z441" s="84"/>
    </row>
    <row r="442" spans="26:26" ht="15.75" customHeight="1" x14ac:dyDescent="0.25">
      <c r="Z442" s="84"/>
    </row>
    <row r="443" spans="26:26" ht="15.75" customHeight="1" x14ac:dyDescent="0.25">
      <c r="Z443" s="84"/>
    </row>
    <row r="444" spans="26:26" ht="15.75" customHeight="1" x14ac:dyDescent="0.25">
      <c r="Z444" s="84"/>
    </row>
    <row r="445" spans="26:26" ht="15.75" customHeight="1" x14ac:dyDescent="0.25">
      <c r="Z445" s="84"/>
    </row>
    <row r="446" spans="26:26" ht="15.75" customHeight="1" x14ac:dyDescent="0.25">
      <c r="Z446" s="84"/>
    </row>
    <row r="447" spans="26:26" ht="15.75" customHeight="1" x14ac:dyDescent="0.25">
      <c r="Z447" s="84"/>
    </row>
    <row r="448" spans="26:26" ht="15.75" customHeight="1" x14ac:dyDescent="0.25">
      <c r="Z448" s="84"/>
    </row>
    <row r="449" spans="26:26" ht="15.75" customHeight="1" x14ac:dyDescent="0.25">
      <c r="Z449" s="84"/>
    </row>
    <row r="450" spans="26:26" ht="15.75" customHeight="1" x14ac:dyDescent="0.25">
      <c r="Z450" s="84"/>
    </row>
    <row r="451" spans="26:26" ht="15.75" customHeight="1" x14ac:dyDescent="0.25">
      <c r="Z451" s="84"/>
    </row>
    <row r="452" spans="26:26" ht="15.75" customHeight="1" x14ac:dyDescent="0.25">
      <c r="Z452" s="84"/>
    </row>
    <row r="453" spans="26:26" ht="15.75" customHeight="1" x14ac:dyDescent="0.25">
      <c r="Z453" s="84"/>
    </row>
    <row r="454" spans="26:26" ht="15.75" customHeight="1" x14ac:dyDescent="0.25">
      <c r="Z454" s="84"/>
    </row>
    <row r="455" spans="26:26" ht="15.75" customHeight="1" x14ac:dyDescent="0.25">
      <c r="Z455" s="84"/>
    </row>
    <row r="456" spans="26:26" ht="15.75" customHeight="1" x14ac:dyDescent="0.25">
      <c r="Z456" s="84"/>
    </row>
    <row r="457" spans="26:26" ht="15.75" customHeight="1" x14ac:dyDescent="0.25">
      <c r="Z457" s="84"/>
    </row>
    <row r="458" spans="26:26" ht="15.75" customHeight="1" x14ac:dyDescent="0.25">
      <c r="Z458" s="84"/>
    </row>
    <row r="459" spans="26:26" ht="15.75" customHeight="1" x14ac:dyDescent="0.25">
      <c r="Z459" s="84"/>
    </row>
    <row r="460" spans="26:26" ht="15.75" customHeight="1" x14ac:dyDescent="0.25">
      <c r="Z460" s="84"/>
    </row>
    <row r="461" spans="26:26" ht="15.75" customHeight="1" x14ac:dyDescent="0.25">
      <c r="Z461" s="84"/>
    </row>
    <row r="462" spans="26:26" ht="15.75" customHeight="1" x14ac:dyDescent="0.25">
      <c r="Z462" s="84"/>
    </row>
    <row r="463" spans="26:26" ht="15.75" customHeight="1" x14ac:dyDescent="0.25">
      <c r="Z463" s="84"/>
    </row>
    <row r="464" spans="26:26" ht="15.75" customHeight="1" x14ac:dyDescent="0.25">
      <c r="Z464" s="84"/>
    </row>
    <row r="465" spans="26:26" ht="15.75" customHeight="1" x14ac:dyDescent="0.25">
      <c r="Z465" s="84"/>
    </row>
    <row r="466" spans="26:26" ht="15.75" customHeight="1" x14ac:dyDescent="0.25">
      <c r="Z466" s="84"/>
    </row>
    <row r="467" spans="26:26" ht="15.75" customHeight="1" x14ac:dyDescent="0.25">
      <c r="Z467" s="84"/>
    </row>
    <row r="468" spans="26:26" ht="15.75" customHeight="1" x14ac:dyDescent="0.25">
      <c r="Z468" s="84"/>
    </row>
    <row r="469" spans="26:26" ht="15.75" customHeight="1" x14ac:dyDescent="0.25">
      <c r="Z469" s="84"/>
    </row>
    <row r="470" spans="26:26" ht="15.75" customHeight="1" x14ac:dyDescent="0.25">
      <c r="Z470" s="84"/>
    </row>
    <row r="471" spans="26:26" ht="15.75" customHeight="1" x14ac:dyDescent="0.25">
      <c r="Z471" s="84"/>
    </row>
    <row r="472" spans="26:26" ht="15.75" customHeight="1" x14ac:dyDescent="0.25">
      <c r="Z472" s="84"/>
    </row>
    <row r="473" spans="26:26" ht="15.75" customHeight="1" x14ac:dyDescent="0.25">
      <c r="Z473" s="84"/>
    </row>
    <row r="474" spans="26:26" ht="15.75" customHeight="1" x14ac:dyDescent="0.25">
      <c r="Z474" s="84"/>
    </row>
    <row r="475" spans="26:26" ht="15.75" customHeight="1" x14ac:dyDescent="0.25">
      <c r="Z475" s="84"/>
    </row>
    <row r="476" spans="26:26" ht="15.75" customHeight="1" x14ac:dyDescent="0.25">
      <c r="Z476" s="84"/>
    </row>
    <row r="477" spans="26:26" ht="15.75" customHeight="1" x14ac:dyDescent="0.25">
      <c r="Z477" s="84"/>
    </row>
    <row r="478" spans="26:26" ht="15.75" customHeight="1" x14ac:dyDescent="0.25">
      <c r="Z478" s="84"/>
    </row>
    <row r="479" spans="26:26" ht="15.75" customHeight="1" x14ac:dyDescent="0.25">
      <c r="Z479" s="84"/>
    </row>
    <row r="480" spans="26:26" ht="15.75" customHeight="1" x14ac:dyDescent="0.25">
      <c r="Z480" s="84"/>
    </row>
    <row r="481" spans="26:26" ht="15.75" customHeight="1" x14ac:dyDescent="0.25">
      <c r="Z481" s="84"/>
    </row>
    <row r="482" spans="26:26" ht="15.75" customHeight="1" x14ac:dyDescent="0.25">
      <c r="Z482" s="84"/>
    </row>
    <row r="483" spans="26:26" ht="15.75" customHeight="1" x14ac:dyDescent="0.25">
      <c r="Z483" s="84"/>
    </row>
    <row r="484" spans="26:26" ht="15.75" customHeight="1" x14ac:dyDescent="0.25">
      <c r="Z484" s="84"/>
    </row>
    <row r="485" spans="26:26" ht="15.75" customHeight="1" x14ac:dyDescent="0.25">
      <c r="Z485" s="84"/>
    </row>
    <row r="486" spans="26:26" ht="15.75" customHeight="1" x14ac:dyDescent="0.25">
      <c r="Z486" s="84"/>
    </row>
    <row r="487" spans="26:26" ht="15.75" customHeight="1" x14ac:dyDescent="0.25">
      <c r="Z487" s="84"/>
    </row>
    <row r="488" spans="26:26" ht="15.75" customHeight="1" x14ac:dyDescent="0.25">
      <c r="Z488" s="84"/>
    </row>
    <row r="489" spans="26:26" ht="15.75" customHeight="1" x14ac:dyDescent="0.25">
      <c r="Z489" s="84"/>
    </row>
    <row r="490" spans="26:26" ht="15.75" customHeight="1" x14ac:dyDescent="0.25">
      <c r="Z490" s="84"/>
    </row>
    <row r="491" spans="26:26" ht="15.75" customHeight="1" x14ac:dyDescent="0.25">
      <c r="Z491" s="84"/>
    </row>
    <row r="492" spans="26:26" ht="15.75" customHeight="1" x14ac:dyDescent="0.25">
      <c r="Z492" s="84"/>
    </row>
    <row r="493" spans="26:26" ht="15.75" customHeight="1" x14ac:dyDescent="0.25">
      <c r="Z493" s="84"/>
    </row>
    <row r="494" spans="26:26" ht="15.75" customHeight="1" x14ac:dyDescent="0.25">
      <c r="Z494" s="84"/>
    </row>
    <row r="495" spans="26:26" ht="15.75" customHeight="1" x14ac:dyDescent="0.25">
      <c r="Z495" s="84"/>
    </row>
    <row r="496" spans="26:26" ht="15.75" customHeight="1" x14ac:dyDescent="0.25">
      <c r="Z496" s="84"/>
    </row>
    <row r="497" spans="26:26" ht="15.75" customHeight="1" x14ac:dyDescent="0.25">
      <c r="Z497" s="84"/>
    </row>
    <row r="498" spans="26:26" ht="15.75" customHeight="1" x14ac:dyDescent="0.25">
      <c r="Z498" s="84"/>
    </row>
    <row r="499" spans="26:26" ht="15.75" customHeight="1" x14ac:dyDescent="0.25">
      <c r="Z499" s="84"/>
    </row>
    <row r="500" spans="26:26" ht="15.75" customHeight="1" x14ac:dyDescent="0.25">
      <c r="Z500" s="84"/>
    </row>
    <row r="501" spans="26:26" ht="15.75" customHeight="1" x14ac:dyDescent="0.25">
      <c r="Z501" s="84"/>
    </row>
    <row r="502" spans="26:26" ht="15.75" customHeight="1" x14ac:dyDescent="0.25">
      <c r="Z502" s="84"/>
    </row>
    <row r="503" spans="26:26" ht="15.75" customHeight="1" x14ac:dyDescent="0.25">
      <c r="Z503" s="84"/>
    </row>
    <row r="504" spans="26:26" ht="15.75" customHeight="1" x14ac:dyDescent="0.25">
      <c r="Z504" s="84"/>
    </row>
    <row r="505" spans="26:26" ht="15.75" customHeight="1" x14ac:dyDescent="0.25">
      <c r="Z505" s="84"/>
    </row>
    <row r="506" spans="26:26" ht="15.75" customHeight="1" x14ac:dyDescent="0.25">
      <c r="Z506" s="84"/>
    </row>
    <row r="507" spans="26:26" ht="15.75" customHeight="1" x14ac:dyDescent="0.25">
      <c r="Z507" s="84"/>
    </row>
    <row r="508" spans="26:26" ht="15.75" customHeight="1" x14ac:dyDescent="0.25">
      <c r="Z508" s="84"/>
    </row>
    <row r="509" spans="26:26" ht="15.75" customHeight="1" x14ac:dyDescent="0.25">
      <c r="Z509" s="84"/>
    </row>
    <row r="510" spans="26:26" ht="15.75" customHeight="1" x14ac:dyDescent="0.25">
      <c r="Z510" s="84"/>
    </row>
    <row r="511" spans="26:26" ht="15.75" customHeight="1" x14ac:dyDescent="0.25">
      <c r="Z511" s="84"/>
    </row>
    <row r="512" spans="26:26" ht="15.75" customHeight="1" x14ac:dyDescent="0.25">
      <c r="Z512" s="84"/>
    </row>
    <row r="513" spans="26:26" ht="15.75" customHeight="1" x14ac:dyDescent="0.25">
      <c r="Z513" s="84"/>
    </row>
    <row r="514" spans="26:26" ht="15.75" customHeight="1" x14ac:dyDescent="0.25">
      <c r="Z514" s="84"/>
    </row>
    <row r="515" spans="26:26" ht="15.75" customHeight="1" x14ac:dyDescent="0.25">
      <c r="Z515" s="84"/>
    </row>
    <row r="516" spans="26:26" ht="15.75" customHeight="1" x14ac:dyDescent="0.25">
      <c r="Z516" s="84"/>
    </row>
    <row r="517" spans="26:26" ht="15.75" customHeight="1" x14ac:dyDescent="0.25">
      <c r="Z517" s="84"/>
    </row>
    <row r="518" spans="26:26" ht="15.75" customHeight="1" x14ac:dyDescent="0.25">
      <c r="Z518" s="84"/>
    </row>
    <row r="519" spans="26:26" ht="15.75" customHeight="1" x14ac:dyDescent="0.25">
      <c r="Z519" s="84"/>
    </row>
    <row r="520" spans="26:26" ht="15.75" customHeight="1" x14ac:dyDescent="0.25">
      <c r="Z520" s="84"/>
    </row>
    <row r="521" spans="26:26" ht="15.75" customHeight="1" x14ac:dyDescent="0.25">
      <c r="Z521" s="84"/>
    </row>
    <row r="522" spans="26:26" ht="15.75" customHeight="1" x14ac:dyDescent="0.25">
      <c r="Z522" s="84"/>
    </row>
    <row r="523" spans="26:26" ht="15.75" customHeight="1" x14ac:dyDescent="0.25">
      <c r="Z523" s="84"/>
    </row>
    <row r="524" spans="26:26" ht="15.75" customHeight="1" x14ac:dyDescent="0.25">
      <c r="Z524" s="84"/>
    </row>
    <row r="525" spans="26:26" ht="15.75" customHeight="1" x14ac:dyDescent="0.25">
      <c r="Z525" s="84"/>
    </row>
    <row r="526" spans="26:26" ht="15.75" customHeight="1" x14ac:dyDescent="0.25">
      <c r="Z526" s="84"/>
    </row>
    <row r="527" spans="26:26" ht="15.75" customHeight="1" x14ac:dyDescent="0.25">
      <c r="Z527" s="84"/>
    </row>
    <row r="528" spans="26:26" ht="15.75" customHeight="1" x14ac:dyDescent="0.25">
      <c r="Z528" s="84"/>
    </row>
    <row r="529" spans="26:26" ht="15.75" customHeight="1" x14ac:dyDescent="0.25">
      <c r="Z529" s="84"/>
    </row>
    <row r="530" spans="26:26" ht="15.75" customHeight="1" x14ac:dyDescent="0.25">
      <c r="Z530" s="84"/>
    </row>
    <row r="531" spans="26:26" ht="15.75" customHeight="1" x14ac:dyDescent="0.25">
      <c r="Z531" s="84"/>
    </row>
    <row r="532" spans="26:26" ht="15.75" customHeight="1" x14ac:dyDescent="0.25">
      <c r="Z532" s="84"/>
    </row>
    <row r="533" spans="26:26" ht="15.75" customHeight="1" x14ac:dyDescent="0.25">
      <c r="Z533" s="84"/>
    </row>
    <row r="534" spans="26:26" ht="15.75" customHeight="1" x14ac:dyDescent="0.25">
      <c r="Z534" s="84"/>
    </row>
    <row r="535" spans="26:26" ht="15.75" customHeight="1" x14ac:dyDescent="0.25">
      <c r="Z535" s="84"/>
    </row>
    <row r="536" spans="26:26" ht="15.75" customHeight="1" x14ac:dyDescent="0.25">
      <c r="Z536" s="84"/>
    </row>
    <row r="537" spans="26:26" ht="15.75" customHeight="1" x14ac:dyDescent="0.25">
      <c r="Z537" s="84"/>
    </row>
    <row r="538" spans="26:26" ht="15.75" customHeight="1" x14ac:dyDescent="0.25">
      <c r="Z538" s="84"/>
    </row>
    <row r="539" spans="26:26" ht="15.75" customHeight="1" x14ac:dyDescent="0.25">
      <c r="Z539" s="84"/>
    </row>
    <row r="540" spans="26:26" ht="15.75" customHeight="1" x14ac:dyDescent="0.25">
      <c r="Z540" s="84"/>
    </row>
    <row r="541" spans="26:26" ht="15.75" customHeight="1" x14ac:dyDescent="0.25">
      <c r="Z541" s="84"/>
    </row>
    <row r="542" spans="26:26" ht="15.75" customHeight="1" x14ac:dyDescent="0.25">
      <c r="Z542" s="84"/>
    </row>
    <row r="543" spans="26:26" ht="15.75" customHeight="1" x14ac:dyDescent="0.25">
      <c r="Z543" s="84"/>
    </row>
    <row r="544" spans="26:26" ht="15.75" customHeight="1" x14ac:dyDescent="0.25">
      <c r="Z544" s="84"/>
    </row>
    <row r="545" spans="26:26" ht="15.75" customHeight="1" x14ac:dyDescent="0.25">
      <c r="Z545" s="84"/>
    </row>
    <row r="546" spans="26:26" ht="15.75" customHeight="1" x14ac:dyDescent="0.25">
      <c r="Z546" s="84"/>
    </row>
    <row r="547" spans="26:26" ht="15.75" customHeight="1" x14ac:dyDescent="0.25">
      <c r="Z547" s="84"/>
    </row>
    <row r="548" spans="26:26" ht="15.75" customHeight="1" x14ac:dyDescent="0.25">
      <c r="Z548" s="84"/>
    </row>
    <row r="549" spans="26:26" ht="15.75" customHeight="1" x14ac:dyDescent="0.25">
      <c r="Z549" s="84"/>
    </row>
    <row r="550" spans="26:26" ht="15.75" customHeight="1" x14ac:dyDescent="0.25">
      <c r="Z550" s="84"/>
    </row>
    <row r="551" spans="26:26" ht="15.75" customHeight="1" x14ac:dyDescent="0.25">
      <c r="Z551" s="84"/>
    </row>
    <row r="552" spans="26:26" ht="15.75" customHeight="1" x14ac:dyDescent="0.25">
      <c r="Z552" s="84"/>
    </row>
    <row r="553" spans="26:26" ht="15.75" customHeight="1" x14ac:dyDescent="0.25">
      <c r="Z553" s="84"/>
    </row>
    <row r="554" spans="26:26" ht="15.75" customHeight="1" x14ac:dyDescent="0.25">
      <c r="Z554" s="84"/>
    </row>
    <row r="555" spans="26:26" ht="15.75" customHeight="1" x14ac:dyDescent="0.25">
      <c r="Z555" s="84"/>
    </row>
    <row r="556" spans="26:26" ht="15.75" customHeight="1" x14ac:dyDescent="0.25">
      <c r="Z556" s="84"/>
    </row>
    <row r="557" spans="26:26" ht="15.75" customHeight="1" x14ac:dyDescent="0.25">
      <c r="Z557" s="84"/>
    </row>
    <row r="558" spans="26:26" ht="15.75" customHeight="1" x14ac:dyDescent="0.25">
      <c r="Z558" s="84"/>
    </row>
    <row r="559" spans="26:26" ht="15.75" customHeight="1" x14ac:dyDescent="0.25">
      <c r="Z559" s="84"/>
    </row>
    <row r="560" spans="26:26" ht="15.75" customHeight="1" x14ac:dyDescent="0.25">
      <c r="Z560" s="84"/>
    </row>
    <row r="561" spans="26:26" ht="15.75" customHeight="1" x14ac:dyDescent="0.25">
      <c r="Z561" s="84"/>
    </row>
    <row r="562" spans="26:26" ht="15.75" customHeight="1" x14ac:dyDescent="0.25">
      <c r="Z562" s="84"/>
    </row>
    <row r="563" spans="26:26" ht="15.75" customHeight="1" x14ac:dyDescent="0.25">
      <c r="Z563" s="84"/>
    </row>
    <row r="564" spans="26:26" ht="15.75" customHeight="1" x14ac:dyDescent="0.25">
      <c r="Z564" s="84"/>
    </row>
    <row r="565" spans="26:26" ht="15.75" customHeight="1" x14ac:dyDescent="0.25">
      <c r="Z565" s="84"/>
    </row>
    <row r="566" spans="26:26" ht="15.75" customHeight="1" x14ac:dyDescent="0.25">
      <c r="Z566" s="84"/>
    </row>
    <row r="567" spans="26:26" ht="15.75" customHeight="1" x14ac:dyDescent="0.25">
      <c r="Z567" s="84"/>
    </row>
    <row r="568" spans="26:26" ht="15.75" customHeight="1" x14ac:dyDescent="0.25">
      <c r="Z568" s="84"/>
    </row>
    <row r="569" spans="26:26" ht="15.75" customHeight="1" x14ac:dyDescent="0.25">
      <c r="Z569" s="84"/>
    </row>
    <row r="570" spans="26:26" ht="15.75" customHeight="1" x14ac:dyDescent="0.25">
      <c r="Z570" s="84"/>
    </row>
    <row r="571" spans="26:26" ht="15.75" customHeight="1" x14ac:dyDescent="0.25">
      <c r="Z571" s="84"/>
    </row>
    <row r="572" spans="26:26" ht="15.75" customHeight="1" x14ac:dyDescent="0.25">
      <c r="Z572" s="84"/>
    </row>
    <row r="573" spans="26:26" ht="15.75" customHeight="1" x14ac:dyDescent="0.25">
      <c r="Z573" s="84"/>
    </row>
    <row r="574" spans="26:26" ht="15.75" customHeight="1" x14ac:dyDescent="0.25">
      <c r="Z574" s="84"/>
    </row>
    <row r="575" spans="26:26" ht="15.75" customHeight="1" x14ac:dyDescent="0.25">
      <c r="Z575" s="84"/>
    </row>
    <row r="576" spans="26:26" ht="15.75" customHeight="1" x14ac:dyDescent="0.25">
      <c r="Z576" s="84"/>
    </row>
    <row r="577" spans="26:26" ht="15.75" customHeight="1" x14ac:dyDescent="0.25">
      <c r="Z577" s="84"/>
    </row>
    <row r="578" spans="26:26" ht="15.75" customHeight="1" x14ac:dyDescent="0.25">
      <c r="Z578" s="84"/>
    </row>
    <row r="579" spans="26:26" ht="15.75" customHeight="1" x14ac:dyDescent="0.25">
      <c r="Z579" s="84"/>
    </row>
    <row r="580" spans="26:26" ht="15.75" customHeight="1" x14ac:dyDescent="0.25">
      <c r="Z580" s="84"/>
    </row>
    <row r="581" spans="26:26" ht="15.75" customHeight="1" x14ac:dyDescent="0.25">
      <c r="Z581" s="84"/>
    </row>
    <row r="582" spans="26:26" ht="15.75" customHeight="1" x14ac:dyDescent="0.25">
      <c r="Z582" s="84"/>
    </row>
    <row r="583" spans="26:26" ht="15.75" customHeight="1" x14ac:dyDescent="0.25">
      <c r="Z583" s="84"/>
    </row>
    <row r="584" spans="26:26" ht="15.75" customHeight="1" x14ac:dyDescent="0.25">
      <c r="Z584" s="84"/>
    </row>
    <row r="585" spans="26:26" ht="15.75" customHeight="1" x14ac:dyDescent="0.25">
      <c r="Z585" s="84"/>
    </row>
    <row r="586" spans="26:26" ht="15.75" customHeight="1" x14ac:dyDescent="0.25">
      <c r="Z586" s="84"/>
    </row>
    <row r="587" spans="26:26" ht="15.75" customHeight="1" x14ac:dyDescent="0.25">
      <c r="Z587" s="84"/>
    </row>
    <row r="588" spans="26:26" ht="15.75" customHeight="1" x14ac:dyDescent="0.25">
      <c r="Z588" s="84"/>
    </row>
    <row r="589" spans="26:26" ht="15.75" customHeight="1" x14ac:dyDescent="0.25">
      <c r="Z589" s="84"/>
    </row>
    <row r="590" spans="26:26" ht="15.75" customHeight="1" x14ac:dyDescent="0.25">
      <c r="Z590" s="84"/>
    </row>
    <row r="591" spans="26:26" ht="15.75" customHeight="1" x14ac:dyDescent="0.25">
      <c r="Z591" s="84"/>
    </row>
    <row r="592" spans="26:26" ht="15.75" customHeight="1" x14ac:dyDescent="0.25">
      <c r="Z592" s="84"/>
    </row>
    <row r="593" spans="26:26" ht="15.75" customHeight="1" x14ac:dyDescent="0.25">
      <c r="Z593" s="84"/>
    </row>
    <row r="594" spans="26:26" ht="15.75" customHeight="1" x14ac:dyDescent="0.25">
      <c r="Z594" s="84"/>
    </row>
    <row r="595" spans="26:26" ht="15.75" customHeight="1" x14ac:dyDescent="0.25">
      <c r="Z595" s="84"/>
    </row>
    <row r="596" spans="26:26" ht="15.75" customHeight="1" x14ac:dyDescent="0.25">
      <c r="Z596" s="84"/>
    </row>
    <row r="597" spans="26:26" ht="15.75" customHeight="1" x14ac:dyDescent="0.25">
      <c r="Z597" s="84"/>
    </row>
    <row r="598" spans="26:26" ht="15.75" customHeight="1" x14ac:dyDescent="0.25">
      <c r="Z598" s="84"/>
    </row>
    <row r="599" spans="26:26" ht="15.75" customHeight="1" x14ac:dyDescent="0.25">
      <c r="Z599" s="84"/>
    </row>
    <row r="600" spans="26:26" ht="15.75" customHeight="1" x14ac:dyDescent="0.25">
      <c r="Z600" s="84"/>
    </row>
    <row r="601" spans="26:26" ht="15.75" customHeight="1" x14ac:dyDescent="0.25">
      <c r="Z601" s="84"/>
    </row>
    <row r="602" spans="26:26" ht="15.75" customHeight="1" x14ac:dyDescent="0.25">
      <c r="Z602" s="84"/>
    </row>
    <row r="603" spans="26:26" ht="15.75" customHeight="1" x14ac:dyDescent="0.25">
      <c r="Z603" s="84"/>
    </row>
    <row r="604" spans="26:26" ht="15.75" customHeight="1" x14ac:dyDescent="0.25">
      <c r="Z604" s="84"/>
    </row>
    <row r="605" spans="26:26" ht="15.75" customHeight="1" x14ac:dyDescent="0.25">
      <c r="Z605" s="84"/>
    </row>
    <row r="606" spans="26:26" ht="15.75" customHeight="1" x14ac:dyDescent="0.25">
      <c r="Z606" s="84"/>
    </row>
    <row r="607" spans="26:26" ht="15.75" customHeight="1" x14ac:dyDescent="0.25">
      <c r="Z607" s="84"/>
    </row>
    <row r="608" spans="26:26" ht="15.75" customHeight="1" x14ac:dyDescent="0.25">
      <c r="Z608" s="84"/>
    </row>
    <row r="609" spans="26:26" ht="15.75" customHeight="1" x14ac:dyDescent="0.25">
      <c r="Z609" s="84"/>
    </row>
    <row r="610" spans="26:26" ht="15.75" customHeight="1" x14ac:dyDescent="0.25">
      <c r="Z610" s="84"/>
    </row>
    <row r="611" spans="26:26" ht="15.75" customHeight="1" x14ac:dyDescent="0.25">
      <c r="Z611" s="84"/>
    </row>
    <row r="612" spans="26:26" ht="15.75" customHeight="1" x14ac:dyDescent="0.25">
      <c r="Z612" s="84"/>
    </row>
    <row r="613" spans="26:26" ht="15.75" customHeight="1" x14ac:dyDescent="0.25">
      <c r="Z613" s="84"/>
    </row>
    <row r="614" spans="26:26" ht="15.75" customHeight="1" x14ac:dyDescent="0.25">
      <c r="Z614" s="84"/>
    </row>
    <row r="615" spans="26:26" ht="15.75" customHeight="1" x14ac:dyDescent="0.25">
      <c r="Z615" s="84"/>
    </row>
    <row r="616" spans="26:26" ht="15.75" customHeight="1" x14ac:dyDescent="0.25">
      <c r="Z616" s="84"/>
    </row>
    <row r="617" spans="26:26" ht="15.75" customHeight="1" x14ac:dyDescent="0.25">
      <c r="Z617" s="84"/>
    </row>
    <row r="618" spans="26:26" ht="15.75" customHeight="1" x14ac:dyDescent="0.25">
      <c r="Z618" s="84"/>
    </row>
    <row r="619" spans="26:26" ht="15.75" customHeight="1" x14ac:dyDescent="0.25">
      <c r="Z619" s="84"/>
    </row>
    <row r="620" spans="26:26" ht="15.75" customHeight="1" x14ac:dyDescent="0.25">
      <c r="Z620" s="84"/>
    </row>
    <row r="621" spans="26:26" ht="15.75" customHeight="1" x14ac:dyDescent="0.25">
      <c r="Z621" s="84"/>
    </row>
    <row r="622" spans="26:26" ht="15.75" customHeight="1" x14ac:dyDescent="0.25">
      <c r="Z622" s="84"/>
    </row>
    <row r="623" spans="26:26" ht="15.75" customHeight="1" x14ac:dyDescent="0.25">
      <c r="Z623" s="84"/>
    </row>
    <row r="624" spans="26:26" ht="15.75" customHeight="1" x14ac:dyDescent="0.25">
      <c r="Z624" s="84"/>
    </row>
    <row r="625" spans="26:26" ht="15.75" customHeight="1" x14ac:dyDescent="0.25">
      <c r="Z625" s="84"/>
    </row>
    <row r="626" spans="26:26" ht="15.75" customHeight="1" x14ac:dyDescent="0.25">
      <c r="Z626" s="84"/>
    </row>
    <row r="627" spans="26:26" ht="15.75" customHeight="1" x14ac:dyDescent="0.25">
      <c r="Z627" s="84"/>
    </row>
    <row r="628" spans="26:26" ht="15.75" customHeight="1" x14ac:dyDescent="0.25">
      <c r="Z628" s="84"/>
    </row>
    <row r="629" spans="26:26" ht="15.75" customHeight="1" x14ac:dyDescent="0.25">
      <c r="Z629" s="84"/>
    </row>
    <row r="630" spans="26:26" ht="15.75" customHeight="1" x14ac:dyDescent="0.25">
      <c r="Z630" s="84"/>
    </row>
    <row r="631" spans="26:26" ht="15.75" customHeight="1" x14ac:dyDescent="0.25">
      <c r="Z631" s="84"/>
    </row>
    <row r="632" spans="26:26" ht="15.75" customHeight="1" x14ac:dyDescent="0.25">
      <c r="Z632" s="84"/>
    </row>
    <row r="633" spans="26:26" ht="15.75" customHeight="1" x14ac:dyDescent="0.25">
      <c r="Z633" s="84"/>
    </row>
    <row r="634" spans="26:26" ht="15.75" customHeight="1" x14ac:dyDescent="0.25">
      <c r="Z634" s="84"/>
    </row>
    <row r="635" spans="26:26" ht="15.75" customHeight="1" x14ac:dyDescent="0.25">
      <c r="Z635" s="84"/>
    </row>
    <row r="636" spans="26:26" ht="15.75" customHeight="1" x14ac:dyDescent="0.25">
      <c r="Z636" s="84"/>
    </row>
    <row r="637" spans="26:26" ht="15.75" customHeight="1" x14ac:dyDescent="0.25">
      <c r="Z637" s="84"/>
    </row>
    <row r="638" spans="26:26" ht="15.75" customHeight="1" x14ac:dyDescent="0.25">
      <c r="Z638" s="84"/>
    </row>
    <row r="639" spans="26:26" ht="15.75" customHeight="1" x14ac:dyDescent="0.25">
      <c r="Z639" s="84"/>
    </row>
    <row r="640" spans="26:26" ht="15.75" customHeight="1" x14ac:dyDescent="0.25">
      <c r="Z640" s="84"/>
    </row>
    <row r="641" spans="26:26" ht="15.75" customHeight="1" x14ac:dyDescent="0.25">
      <c r="Z641" s="84"/>
    </row>
    <row r="642" spans="26:26" ht="15.75" customHeight="1" x14ac:dyDescent="0.25">
      <c r="Z642" s="84"/>
    </row>
    <row r="643" spans="26:26" ht="15.75" customHeight="1" x14ac:dyDescent="0.25">
      <c r="Z643" s="84"/>
    </row>
    <row r="644" spans="26:26" ht="15.75" customHeight="1" x14ac:dyDescent="0.25">
      <c r="Z644" s="84"/>
    </row>
    <row r="645" spans="26:26" ht="15.75" customHeight="1" x14ac:dyDescent="0.25">
      <c r="Z645" s="84"/>
    </row>
    <row r="646" spans="26:26" ht="15.75" customHeight="1" x14ac:dyDescent="0.25">
      <c r="Z646" s="84"/>
    </row>
    <row r="647" spans="26:26" ht="15.75" customHeight="1" x14ac:dyDescent="0.25">
      <c r="Z647" s="84"/>
    </row>
    <row r="648" spans="26:26" ht="15.75" customHeight="1" x14ac:dyDescent="0.25">
      <c r="Z648" s="84"/>
    </row>
    <row r="649" spans="26:26" ht="15.75" customHeight="1" x14ac:dyDescent="0.25">
      <c r="Z649" s="84"/>
    </row>
    <row r="650" spans="26:26" ht="15.75" customHeight="1" x14ac:dyDescent="0.25">
      <c r="Z650" s="84"/>
    </row>
    <row r="651" spans="26:26" ht="15.75" customHeight="1" x14ac:dyDescent="0.25">
      <c r="Z651" s="84"/>
    </row>
    <row r="652" spans="26:26" ht="15.75" customHeight="1" x14ac:dyDescent="0.25">
      <c r="Z652" s="84"/>
    </row>
    <row r="653" spans="26:26" ht="15.75" customHeight="1" x14ac:dyDescent="0.25">
      <c r="Z653" s="84"/>
    </row>
    <row r="654" spans="26:26" ht="15.75" customHeight="1" x14ac:dyDescent="0.25">
      <c r="Z654" s="84"/>
    </row>
    <row r="655" spans="26:26" ht="15.75" customHeight="1" x14ac:dyDescent="0.25">
      <c r="Z655" s="84"/>
    </row>
    <row r="656" spans="26:26" ht="15.75" customHeight="1" x14ac:dyDescent="0.25">
      <c r="Z656" s="84"/>
    </row>
    <row r="657" spans="26:26" ht="15.75" customHeight="1" x14ac:dyDescent="0.25">
      <c r="Z657" s="84"/>
    </row>
    <row r="658" spans="26:26" ht="15.75" customHeight="1" x14ac:dyDescent="0.25">
      <c r="Z658" s="84"/>
    </row>
    <row r="659" spans="26:26" ht="15.75" customHeight="1" x14ac:dyDescent="0.25">
      <c r="Z659" s="84"/>
    </row>
    <row r="660" spans="26:26" ht="15.75" customHeight="1" x14ac:dyDescent="0.25">
      <c r="Z660" s="84"/>
    </row>
    <row r="661" spans="26:26" ht="15.75" customHeight="1" x14ac:dyDescent="0.25">
      <c r="Z661" s="84"/>
    </row>
    <row r="662" spans="26:26" ht="15.75" customHeight="1" x14ac:dyDescent="0.25">
      <c r="Z662" s="84"/>
    </row>
    <row r="663" spans="26:26" ht="15.75" customHeight="1" x14ac:dyDescent="0.25">
      <c r="Z663" s="84"/>
    </row>
    <row r="664" spans="26:26" ht="15.75" customHeight="1" x14ac:dyDescent="0.25">
      <c r="Z664" s="84"/>
    </row>
    <row r="665" spans="26:26" ht="15.75" customHeight="1" x14ac:dyDescent="0.25">
      <c r="Z665" s="84"/>
    </row>
    <row r="666" spans="26:26" ht="15.75" customHeight="1" x14ac:dyDescent="0.25">
      <c r="Z666" s="84"/>
    </row>
    <row r="667" spans="26:26" ht="15.75" customHeight="1" x14ac:dyDescent="0.25">
      <c r="Z667" s="84"/>
    </row>
    <row r="668" spans="26:26" ht="15.75" customHeight="1" x14ac:dyDescent="0.25">
      <c r="Z668" s="84"/>
    </row>
    <row r="669" spans="26:26" ht="15.75" customHeight="1" x14ac:dyDescent="0.25">
      <c r="Z669" s="84"/>
    </row>
    <row r="670" spans="26:26" ht="15.75" customHeight="1" x14ac:dyDescent="0.25">
      <c r="Z670" s="84"/>
    </row>
    <row r="671" spans="26:26" ht="15.75" customHeight="1" x14ac:dyDescent="0.25">
      <c r="Z671" s="84"/>
    </row>
    <row r="672" spans="26:26" ht="15.75" customHeight="1" x14ac:dyDescent="0.25">
      <c r="Z672" s="84"/>
    </row>
    <row r="673" spans="26:26" ht="15.75" customHeight="1" x14ac:dyDescent="0.25">
      <c r="Z673" s="84"/>
    </row>
    <row r="674" spans="26:26" ht="15.75" customHeight="1" x14ac:dyDescent="0.25">
      <c r="Z674" s="84"/>
    </row>
    <row r="675" spans="26:26" ht="15.75" customHeight="1" x14ac:dyDescent="0.25">
      <c r="Z675" s="84"/>
    </row>
    <row r="676" spans="26:26" ht="15.75" customHeight="1" x14ac:dyDescent="0.25">
      <c r="Z676" s="84"/>
    </row>
    <row r="677" spans="26:26" ht="15.75" customHeight="1" x14ac:dyDescent="0.25">
      <c r="Z677" s="84"/>
    </row>
    <row r="678" spans="26:26" ht="15.75" customHeight="1" x14ac:dyDescent="0.25">
      <c r="Z678" s="84"/>
    </row>
    <row r="679" spans="26:26" ht="15.75" customHeight="1" x14ac:dyDescent="0.25">
      <c r="Z679" s="84"/>
    </row>
    <row r="680" spans="26:26" ht="15.75" customHeight="1" x14ac:dyDescent="0.25">
      <c r="Z680" s="84"/>
    </row>
    <row r="681" spans="26:26" ht="15.75" customHeight="1" x14ac:dyDescent="0.25">
      <c r="Z681" s="84"/>
    </row>
    <row r="682" spans="26:26" ht="15.75" customHeight="1" x14ac:dyDescent="0.25">
      <c r="Z682" s="84"/>
    </row>
    <row r="683" spans="26:26" ht="15.75" customHeight="1" x14ac:dyDescent="0.25">
      <c r="Z683" s="84"/>
    </row>
    <row r="684" spans="26:26" ht="15.75" customHeight="1" x14ac:dyDescent="0.25">
      <c r="Z684" s="84"/>
    </row>
    <row r="685" spans="26:26" ht="15.75" customHeight="1" x14ac:dyDescent="0.25">
      <c r="Z685" s="84"/>
    </row>
    <row r="686" spans="26:26" ht="15.75" customHeight="1" x14ac:dyDescent="0.25">
      <c r="Z686" s="84"/>
    </row>
    <row r="687" spans="26:26" ht="15.75" customHeight="1" x14ac:dyDescent="0.25">
      <c r="Z687" s="84"/>
    </row>
    <row r="688" spans="26:26" ht="15.75" customHeight="1" x14ac:dyDescent="0.25">
      <c r="Z688" s="84"/>
    </row>
    <row r="689" spans="26:26" ht="15.75" customHeight="1" x14ac:dyDescent="0.25">
      <c r="Z689" s="84"/>
    </row>
    <row r="690" spans="26:26" ht="15.75" customHeight="1" x14ac:dyDescent="0.25">
      <c r="Z690" s="84"/>
    </row>
    <row r="691" spans="26:26" ht="15.75" customHeight="1" x14ac:dyDescent="0.25">
      <c r="Z691" s="84"/>
    </row>
    <row r="692" spans="26:26" ht="15.75" customHeight="1" x14ac:dyDescent="0.25">
      <c r="Z692" s="84"/>
    </row>
    <row r="693" spans="26:26" ht="15.75" customHeight="1" x14ac:dyDescent="0.25">
      <c r="Z693" s="84"/>
    </row>
    <row r="694" spans="26:26" ht="15.75" customHeight="1" x14ac:dyDescent="0.25">
      <c r="Z694" s="84"/>
    </row>
    <row r="695" spans="26:26" ht="15.75" customHeight="1" x14ac:dyDescent="0.25">
      <c r="Z695" s="84"/>
    </row>
    <row r="696" spans="26:26" ht="15.75" customHeight="1" x14ac:dyDescent="0.25">
      <c r="Z696" s="84"/>
    </row>
    <row r="697" spans="26:26" ht="15.75" customHeight="1" x14ac:dyDescent="0.25">
      <c r="Z697" s="84"/>
    </row>
    <row r="698" spans="26:26" ht="15.75" customHeight="1" x14ac:dyDescent="0.25">
      <c r="Z698" s="84"/>
    </row>
    <row r="699" spans="26:26" ht="15.75" customHeight="1" x14ac:dyDescent="0.25">
      <c r="Z699" s="84"/>
    </row>
    <row r="700" spans="26:26" ht="15.75" customHeight="1" x14ac:dyDescent="0.25">
      <c r="Z700" s="84"/>
    </row>
    <row r="701" spans="26:26" ht="15.75" customHeight="1" x14ac:dyDescent="0.25">
      <c r="Z701" s="84"/>
    </row>
    <row r="702" spans="26:26" ht="15.75" customHeight="1" x14ac:dyDescent="0.25">
      <c r="Z702" s="84"/>
    </row>
    <row r="703" spans="26:26" ht="15.75" customHeight="1" x14ac:dyDescent="0.25">
      <c r="Z703" s="84"/>
    </row>
    <row r="704" spans="26:26" ht="15.75" customHeight="1" x14ac:dyDescent="0.25">
      <c r="Z704" s="84"/>
    </row>
    <row r="705" spans="26:26" ht="15.75" customHeight="1" x14ac:dyDescent="0.25">
      <c r="Z705" s="84"/>
    </row>
    <row r="706" spans="26:26" ht="15.75" customHeight="1" x14ac:dyDescent="0.25">
      <c r="Z706" s="84"/>
    </row>
    <row r="707" spans="26:26" ht="15.75" customHeight="1" x14ac:dyDescent="0.25">
      <c r="Z707" s="84"/>
    </row>
    <row r="708" spans="26:26" ht="15.75" customHeight="1" x14ac:dyDescent="0.25">
      <c r="Z708" s="84"/>
    </row>
    <row r="709" spans="26:26" ht="15.75" customHeight="1" x14ac:dyDescent="0.25">
      <c r="Z709" s="84"/>
    </row>
    <row r="710" spans="26:26" ht="15.75" customHeight="1" x14ac:dyDescent="0.25">
      <c r="Z710" s="84"/>
    </row>
    <row r="711" spans="26:26" ht="15.75" customHeight="1" x14ac:dyDescent="0.25">
      <c r="Z711" s="84"/>
    </row>
    <row r="712" spans="26:26" ht="15.75" customHeight="1" x14ac:dyDescent="0.25">
      <c r="Z712" s="84"/>
    </row>
    <row r="713" spans="26:26" ht="15.75" customHeight="1" x14ac:dyDescent="0.25">
      <c r="Z713" s="84"/>
    </row>
    <row r="714" spans="26:26" ht="15.75" customHeight="1" x14ac:dyDescent="0.25">
      <c r="Z714" s="84"/>
    </row>
    <row r="715" spans="26:26" ht="15.75" customHeight="1" x14ac:dyDescent="0.25">
      <c r="Z715" s="84"/>
    </row>
    <row r="716" spans="26:26" ht="15.75" customHeight="1" x14ac:dyDescent="0.25">
      <c r="Z716" s="84"/>
    </row>
    <row r="717" spans="26:26" ht="15.75" customHeight="1" x14ac:dyDescent="0.25">
      <c r="Z717" s="84"/>
    </row>
    <row r="718" spans="26:26" ht="15.75" customHeight="1" x14ac:dyDescent="0.25">
      <c r="Z718" s="84"/>
    </row>
    <row r="719" spans="26:26" ht="15.75" customHeight="1" x14ac:dyDescent="0.25">
      <c r="Z719" s="84"/>
    </row>
    <row r="720" spans="26:26" ht="15.75" customHeight="1" x14ac:dyDescent="0.25">
      <c r="Z720" s="84"/>
    </row>
    <row r="721" spans="26:26" ht="15.75" customHeight="1" x14ac:dyDescent="0.25">
      <c r="Z721" s="84"/>
    </row>
    <row r="722" spans="26:26" ht="15.75" customHeight="1" x14ac:dyDescent="0.25">
      <c r="Z722" s="84"/>
    </row>
    <row r="723" spans="26:26" ht="15.75" customHeight="1" x14ac:dyDescent="0.25">
      <c r="Z723" s="84"/>
    </row>
    <row r="724" spans="26:26" ht="15.75" customHeight="1" x14ac:dyDescent="0.25">
      <c r="Z724" s="84"/>
    </row>
    <row r="725" spans="26:26" ht="15.75" customHeight="1" x14ac:dyDescent="0.25">
      <c r="Z725" s="84"/>
    </row>
    <row r="726" spans="26:26" ht="15.75" customHeight="1" x14ac:dyDescent="0.25">
      <c r="Z726" s="84"/>
    </row>
    <row r="727" spans="26:26" ht="15.75" customHeight="1" x14ac:dyDescent="0.25">
      <c r="Z727" s="84"/>
    </row>
    <row r="728" spans="26:26" ht="15.75" customHeight="1" x14ac:dyDescent="0.25">
      <c r="Z728" s="84"/>
    </row>
    <row r="729" spans="26:26" ht="15.75" customHeight="1" x14ac:dyDescent="0.25">
      <c r="Z729" s="84"/>
    </row>
    <row r="730" spans="26:26" ht="15.75" customHeight="1" x14ac:dyDescent="0.25">
      <c r="Z730" s="84"/>
    </row>
    <row r="731" spans="26:26" ht="15.75" customHeight="1" x14ac:dyDescent="0.25">
      <c r="Z731" s="84"/>
    </row>
    <row r="732" spans="26:26" ht="15.75" customHeight="1" x14ac:dyDescent="0.25">
      <c r="Z732" s="84"/>
    </row>
    <row r="733" spans="26:26" ht="15.75" customHeight="1" x14ac:dyDescent="0.25">
      <c r="Z733" s="84"/>
    </row>
    <row r="734" spans="26:26" ht="15.75" customHeight="1" x14ac:dyDescent="0.25">
      <c r="Z734" s="84"/>
    </row>
    <row r="735" spans="26:26" ht="15.75" customHeight="1" x14ac:dyDescent="0.25">
      <c r="Z735" s="84"/>
    </row>
    <row r="736" spans="26:26" ht="15.75" customHeight="1" x14ac:dyDescent="0.25">
      <c r="Z736" s="84"/>
    </row>
    <row r="737" spans="26:26" ht="15.75" customHeight="1" x14ac:dyDescent="0.25">
      <c r="Z737" s="84"/>
    </row>
    <row r="738" spans="26:26" ht="15.75" customHeight="1" x14ac:dyDescent="0.25">
      <c r="Z738" s="84"/>
    </row>
    <row r="739" spans="26:26" ht="15.75" customHeight="1" x14ac:dyDescent="0.25">
      <c r="Z739" s="84"/>
    </row>
    <row r="740" spans="26:26" ht="15.75" customHeight="1" x14ac:dyDescent="0.25">
      <c r="Z740" s="84"/>
    </row>
    <row r="741" spans="26:26" ht="15.75" customHeight="1" x14ac:dyDescent="0.25">
      <c r="Z741" s="84"/>
    </row>
    <row r="742" spans="26:26" ht="15.75" customHeight="1" x14ac:dyDescent="0.25">
      <c r="Z742" s="84"/>
    </row>
    <row r="743" spans="26:26" ht="15.75" customHeight="1" x14ac:dyDescent="0.25">
      <c r="Z743" s="84"/>
    </row>
    <row r="744" spans="26:26" ht="15.75" customHeight="1" x14ac:dyDescent="0.25">
      <c r="Z744" s="84"/>
    </row>
    <row r="745" spans="26:26" ht="15.75" customHeight="1" x14ac:dyDescent="0.25">
      <c r="Z745" s="84"/>
    </row>
    <row r="746" spans="26:26" ht="15.75" customHeight="1" x14ac:dyDescent="0.25">
      <c r="Z746" s="84"/>
    </row>
    <row r="747" spans="26:26" ht="15.75" customHeight="1" x14ac:dyDescent="0.25">
      <c r="Z747" s="84"/>
    </row>
    <row r="748" spans="26:26" ht="15.75" customHeight="1" x14ac:dyDescent="0.25">
      <c r="Z748" s="84"/>
    </row>
    <row r="749" spans="26:26" ht="15.75" customHeight="1" x14ac:dyDescent="0.25">
      <c r="Z749" s="84"/>
    </row>
    <row r="750" spans="26:26" ht="15.75" customHeight="1" x14ac:dyDescent="0.25">
      <c r="Z750" s="84"/>
    </row>
    <row r="751" spans="26:26" ht="15.75" customHeight="1" x14ac:dyDescent="0.25">
      <c r="Z751" s="84"/>
    </row>
    <row r="752" spans="26:26" ht="15.75" customHeight="1" x14ac:dyDescent="0.25">
      <c r="Z752" s="84"/>
    </row>
    <row r="753" spans="26:26" ht="15.75" customHeight="1" x14ac:dyDescent="0.25">
      <c r="Z753" s="84"/>
    </row>
    <row r="754" spans="26:26" ht="15.75" customHeight="1" x14ac:dyDescent="0.25">
      <c r="Z754" s="84"/>
    </row>
    <row r="755" spans="26:26" ht="15.75" customHeight="1" x14ac:dyDescent="0.25">
      <c r="Z755" s="84"/>
    </row>
    <row r="756" spans="26:26" ht="15.75" customHeight="1" x14ac:dyDescent="0.25">
      <c r="Z756" s="84"/>
    </row>
    <row r="757" spans="26:26" ht="15.75" customHeight="1" x14ac:dyDescent="0.25">
      <c r="Z757" s="84"/>
    </row>
    <row r="758" spans="26:26" ht="15.75" customHeight="1" x14ac:dyDescent="0.25">
      <c r="Z758" s="84"/>
    </row>
    <row r="759" spans="26:26" ht="15.75" customHeight="1" x14ac:dyDescent="0.25">
      <c r="Z759" s="84"/>
    </row>
    <row r="760" spans="26:26" ht="15.75" customHeight="1" x14ac:dyDescent="0.25">
      <c r="Z760" s="84"/>
    </row>
    <row r="761" spans="26:26" ht="15.75" customHeight="1" x14ac:dyDescent="0.25">
      <c r="Z761" s="84"/>
    </row>
    <row r="762" spans="26:26" ht="15.75" customHeight="1" x14ac:dyDescent="0.25">
      <c r="Z762" s="84"/>
    </row>
    <row r="763" spans="26:26" ht="15.75" customHeight="1" x14ac:dyDescent="0.25">
      <c r="Z763" s="84"/>
    </row>
    <row r="764" spans="26:26" ht="15.75" customHeight="1" x14ac:dyDescent="0.25">
      <c r="Z764" s="84"/>
    </row>
    <row r="765" spans="26:26" ht="15.75" customHeight="1" x14ac:dyDescent="0.25">
      <c r="Z765" s="84"/>
    </row>
    <row r="766" spans="26:26" ht="15.75" customHeight="1" x14ac:dyDescent="0.25">
      <c r="Z766" s="84"/>
    </row>
    <row r="767" spans="26:26" ht="15.75" customHeight="1" x14ac:dyDescent="0.25">
      <c r="Z767" s="84"/>
    </row>
    <row r="768" spans="26:26" ht="15.75" customHeight="1" x14ac:dyDescent="0.25">
      <c r="Z768" s="84"/>
    </row>
    <row r="769" spans="26:26" ht="15.75" customHeight="1" x14ac:dyDescent="0.25">
      <c r="Z769" s="84"/>
    </row>
    <row r="770" spans="26:26" ht="15.75" customHeight="1" x14ac:dyDescent="0.25">
      <c r="Z770" s="84"/>
    </row>
    <row r="771" spans="26:26" ht="15.75" customHeight="1" x14ac:dyDescent="0.25">
      <c r="Z771" s="84"/>
    </row>
    <row r="772" spans="26:26" ht="15.75" customHeight="1" x14ac:dyDescent="0.25">
      <c r="Z772" s="84"/>
    </row>
    <row r="773" spans="26:26" ht="15.75" customHeight="1" x14ac:dyDescent="0.25">
      <c r="Z773" s="84"/>
    </row>
    <row r="774" spans="26:26" ht="15.75" customHeight="1" x14ac:dyDescent="0.25">
      <c r="Z774" s="84"/>
    </row>
    <row r="775" spans="26:26" ht="15.75" customHeight="1" x14ac:dyDescent="0.25">
      <c r="Z775" s="84"/>
    </row>
    <row r="776" spans="26:26" ht="15.75" customHeight="1" x14ac:dyDescent="0.25">
      <c r="Z776" s="84"/>
    </row>
    <row r="777" spans="26:26" ht="15.75" customHeight="1" x14ac:dyDescent="0.25">
      <c r="Z777" s="84"/>
    </row>
    <row r="778" spans="26:26" ht="15.75" customHeight="1" x14ac:dyDescent="0.25">
      <c r="Z778" s="84"/>
    </row>
    <row r="779" spans="26:26" ht="15.75" customHeight="1" x14ac:dyDescent="0.25">
      <c r="Z779" s="84"/>
    </row>
    <row r="780" spans="26:26" ht="15.75" customHeight="1" x14ac:dyDescent="0.25">
      <c r="Z780" s="84"/>
    </row>
    <row r="781" spans="26:26" ht="15.75" customHeight="1" x14ac:dyDescent="0.25">
      <c r="Z781" s="84"/>
    </row>
    <row r="782" spans="26:26" ht="15.75" customHeight="1" x14ac:dyDescent="0.25">
      <c r="Z782" s="84"/>
    </row>
    <row r="783" spans="26:26" ht="15.75" customHeight="1" x14ac:dyDescent="0.25">
      <c r="Z783" s="84"/>
    </row>
    <row r="784" spans="26:26" ht="15.75" customHeight="1" x14ac:dyDescent="0.25">
      <c r="Z784" s="84"/>
    </row>
    <row r="785" spans="26:26" ht="15.75" customHeight="1" x14ac:dyDescent="0.25">
      <c r="Z785" s="84"/>
    </row>
    <row r="786" spans="26:26" ht="15.75" customHeight="1" x14ac:dyDescent="0.25">
      <c r="Z786" s="84"/>
    </row>
    <row r="787" spans="26:26" ht="15.75" customHeight="1" x14ac:dyDescent="0.25">
      <c r="Z787" s="84"/>
    </row>
    <row r="788" spans="26:26" ht="15.75" customHeight="1" x14ac:dyDescent="0.25">
      <c r="Z788" s="84"/>
    </row>
    <row r="789" spans="26:26" ht="15.75" customHeight="1" x14ac:dyDescent="0.25">
      <c r="Z789" s="84"/>
    </row>
    <row r="790" spans="26:26" ht="15.75" customHeight="1" x14ac:dyDescent="0.25">
      <c r="Z790" s="84"/>
    </row>
    <row r="791" spans="26:26" ht="15.75" customHeight="1" x14ac:dyDescent="0.25">
      <c r="Z791" s="84"/>
    </row>
    <row r="792" spans="26:26" ht="15.75" customHeight="1" x14ac:dyDescent="0.25">
      <c r="Z792" s="84"/>
    </row>
    <row r="793" spans="26:26" ht="15.75" customHeight="1" x14ac:dyDescent="0.25">
      <c r="Z793" s="84"/>
    </row>
    <row r="794" spans="26:26" ht="15.75" customHeight="1" x14ac:dyDescent="0.25">
      <c r="Z794" s="84"/>
    </row>
    <row r="795" spans="26:26" ht="15.75" customHeight="1" x14ac:dyDescent="0.25">
      <c r="Z795" s="84"/>
    </row>
    <row r="796" spans="26:26" ht="15.75" customHeight="1" x14ac:dyDescent="0.25">
      <c r="Z796" s="84"/>
    </row>
    <row r="797" spans="26:26" ht="15.75" customHeight="1" x14ac:dyDescent="0.25">
      <c r="Z797" s="84"/>
    </row>
    <row r="798" spans="26:26" ht="15.75" customHeight="1" x14ac:dyDescent="0.25">
      <c r="Z798" s="84"/>
    </row>
    <row r="799" spans="26:26" ht="15.75" customHeight="1" x14ac:dyDescent="0.25">
      <c r="Z799" s="84"/>
    </row>
    <row r="800" spans="26:26" ht="15.75" customHeight="1" x14ac:dyDescent="0.25">
      <c r="Z800" s="84"/>
    </row>
    <row r="801" spans="26:26" ht="15.75" customHeight="1" x14ac:dyDescent="0.25">
      <c r="Z801" s="84"/>
    </row>
    <row r="802" spans="26:26" ht="15.75" customHeight="1" x14ac:dyDescent="0.25">
      <c r="Z802" s="84"/>
    </row>
    <row r="803" spans="26:26" ht="15.75" customHeight="1" x14ac:dyDescent="0.25">
      <c r="Z803" s="84"/>
    </row>
    <row r="804" spans="26:26" ht="15.75" customHeight="1" x14ac:dyDescent="0.25">
      <c r="Z804" s="84"/>
    </row>
    <row r="805" spans="26:26" ht="15.75" customHeight="1" x14ac:dyDescent="0.25">
      <c r="Z805" s="84"/>
    </row>
    <row r="806" spans="26:26" ht="15.75" customHeight="1" x14ac:dyDescent="0.25">
      <c r="Z806" s="84"/>
    </row>
    <row r="807" spans="26:26" ht="15.75" customHeight="1" x14ac:dyDescent="0.25">
      <c r="Z807" s="84"/>
    </row>
    <row r="808" spans="26:26" ht="15.75" customHeight="1" x14ac:dyDescent="0.25">
      <c r="Z808" s="84"/>
    </row>
    <row r="809" spans="26:26" ht="15.75" customHeight="1" x14ac:dyDescent="0.25">
      <c r="Z809" s="84"/>
    </row>
    <row r="810" spans="26:26" ht="15.75" customHeight="1" x14ac:dyDescent="0.25">
      <c r="Z810" s="84"/>
    </row>
    <row r="811" spans="26:26" ht="15.75" customHeight="1" x14ac:dyDescent="0.25">
      <c r="Z811" s="84"/>
    </row>
    <row r="812" spans="26:26" ht="15.75" customHeight="1" x14ac:dyDescent="0.25">
      <c r="Z812" s="84"/>
    </row>
    <row r="813" spans="26:26" ht="15.75" customHeight="1" x14ac:dyDescent="0.25">
      <c r="Z813" s="84"/>
    </row>
    <row r="814" spans="26:26" ht="15.75" customHeight="1" x14ac:dyDescent="0.25">
      <c r="Z814" s="84"/>
    </row>
    <row r="815" spans="26:26" ht="15.75" customHeight="1" x14ac:dyDescent="0.25">
      <c r="Z815" s="84"/>
    </row>
    <row r="816" spans="26:26" ht="15.75" customHeight="1" x14ac:dyDescent="0.25">
      <c r="Z816" s="84"/>
    </row>
    <row r="817" spans="26:26" ht="15.75" customHeight="1" x14ac:dyDescent="0.25">
      <c r="Z817" s="84"/>
    </row>
    <row r="818" spans="26:26" ht="15.75" customHeight="1" x14ac:dyDescent="0.25">
      <c r="Z818" s="84"/>
    </row>
    <row r="819" spans="26:26" ht="15.75" customHeight="1" x14ac:dyDescent="0.25">
      <c r="Z819" s="84"/>
    </row>
    <row r="820" spans="26:26" ht="15.75" customHeight="1" x14ac:dyDescent="0.25">
      <c r="Z820" s="84"/>
    </row>
    <row r="821" spans="26:26" ht="15.75" customHeight="1" x14ac:dyDescent="0.25">
      <c r="Z821" s="84"/>
    </row>
    <row r="822" spans="26:26" ht="15.75" customHeight="1" x14ac:dyDescent="0.25">
      <c r="Z822" s="84"/>
    </row>
    <row r="823" spans="26:26" ht="15.75" customHeight="1" x14ac:dyDescent="0.25">
      <c r="Z823" s="84"/>
    </row>
    <row r="824" spans="26:26" ht="15.75" customHeight="1" x14ac:dyDescent="0.25">
      <c r="Z824" s="84"/>
    </row>
    <row r="825" spans="26:26" ht="15.75" customHeight="1" x14ac:dyDescent="0.25">
      <c r="Z825" s="84"/>
    </row>
    <row r="826" spans="26:26" ht="15.75" customHeight="1" x14ac:dyDescent="0.25">
      <c r="Z826" s="84"/>
    </row>
    <row r="827" spans="26:26" ht="15.75" customHeight="1" x14ac:dyDescent="0.25">
      <c r="Z827" s="84"/>
    </row>
    <row r="828" spans="26:26" ht="15.75" customHeight="1" x14ac:dyDescent="0.25">
      <c r="Z828" s="84"/>
    </row>
    <row r="829" spans="26:26" ht="15.75" customHeight="1" x14ac:dyDescent="0.25">
      <c r="Z829" s="84"/>
    </row>
    <row r="830" spans="26:26" ht="15.75" customHeight="1" x14ac:dyDescent="0.25">
      <c r="Z830" s="84"/>
    </row>
    <row r="831" spans="26:26" ht="15.75" customHeight="1" x14ac:dyDescent="0.25">
      <c r="Z831" s="84"/>
    </row>
    <row r="832" spans="26:26" ht="15.75" customHeight="1" x14ac:dyDescent="0.25">
      <c r="Z832" s="84"/>
    </row>
    <row r="833" spans="26:26" ht="15.75" customHeight="1" x14ac:dyDescent="0.25">
      <c r="Z833" s="84"/>
    </row>
    <row r="834" spans="26:26" ht="15.75" customHeight="1" x14ac:dyDescent="0.25">
      <c r="Z834" s="84"/>
    </row>
    <row r="835" spans="26:26" ht="15.75" customHeight="1" x14ac:dyDescent="0.25">
      <c r="Z835" s="84"/>
    </row>
    <row r="836" spans="26:26" ht="15.75" customHeight="1" x14ac:dyDescent="0.25">
      <c r="Z836" s="84"/>
    </row>
    <row r="837" spans="26:26" ht="15.75" customHeight="1" x14ac:dyDescent="0.25">
      <c r="Z837" s="84"/>
    </row>
    <row r="838" spans="26:26" ht="15.75" customHeight="1" x14ac:dyDescent="0.25">
      <c r="Z838" s="84"/>
    </row>
    <row r="839" spans="26:26" ht="15.75" customHeight="1" x14ac:dyDescent="0.25">
      <c r="Z839" s="84"/>
    </row>
    <row r="840" spans="26:26" ht="15.75" customHeight="1" x14ac:dyDescent="0.25">
      <c r="Z840" s="84"/>
    </row>
    <row r="841" spans="26:26" ht="15.75" customHeight="1" x14ac:dyDescent="0.25">
      <c r="Z841" s="84"/>
    </row>
    <row r="842" spans="26:26" ht="15.75" customHeight="1" x14ac:dyDescent="0.25">
      <c r="Z842" s="84"/>
    </row>
    <row r="843" spans="26:26" ht="15.75" customHeight="1" x14ac:dyDescent="0.25">
      <c r="Z843" s="84"/>
    </row>
    <row r="844" spans="26:26" ht="15.75" customHeight="1" x14ac:dyDescent="0.25">
      <c r="Z844" s="84"/>
    </row>
    <row r="845" spans="26:26" ht="15.75" customHeight="1" x14ac:dyDescent="0.25">
      <c r="Z845" s="84"/>
    </row>
    <row r="846" spans="26:26" ht="15.75" customHeight="1" x14ac:dyDescent="0.25">
      <c r="Z846" s="84"/>
    </row>
    <row r="847" spans="26:26" ht="15.75" customHeight="1" x14ac:dyDescent="0.25">
      <c r="Z847" s="84"/>
    </row>
    <row r="848" spans="26:26" ht="15.75" customHeight="1" x14ac:dyDescent="0.25">
      <c r="Z848" s="84"/>
    </row>
    <row r="849" spans="26:26" ht="15.75" customHeight="1" x14ac:dyDescent="0.25">
      <c r="Z849" s="84"/>
    </row>
    <row r="850" spans="26:26" ht="15.75" customHeight="1" x14ac:dyDescent="0.25">
      <c r="Z850" s="84"/>
    </row>
    <row r="851" spans="26:26" ht="15.75" customHeight="1" x14ac:dyDescent="0.25">
      <c r="Z851" s="84"/>
    </row>
    <row r="852" spans="26:26" ht="15.75" customHeight="1" x14ac:dyDescent="0.25">
      <c r="Z852" s="84"/>
    </row>
    <row r="853" spans="26:26" ht="15.75" customHeight="1" x14ac:dyDescent="0.25">
      <c r="Z853" s="84"/>
    </row>
    <row r="854" spans="26:26" ht="15.75" customHeight="1" x14ac:dyDescent="0.25">
      <c r="Z854" s="84"/>
    </row>
    <row r="855" spans="26:26" ht="15.75" customHeight="1" x14ac:dyDescent="0.25">
      <c r="Z855" s="84"/>
    </row>
    <row r="856" spans="26:26" ht="15.75" customHeight="1" x14ac:dyDescent="0.25">
      <c r="Z856" s="84"/>
    </row>
    <row r="857" spans="26:26" ht="15.75" customHeight="1" x14ac:dyDescent="0.25">
      <c r="Z857" s="84"/>
    </row>
    <row r="858" spans="26:26" ht="15.75" customHeight="1" x14ac:dyDescent="0.25">
      <c r="Z858" s="84"/>
    </row>
    <row r="859" spans="26:26" ht="15.75" customHeight="1" x14ac:dyDescent="0.25">
      <c r="Z859" s="84"/>
    </row>
    <row r="860" spans="26:26" ht="15.75" customHeight="1" x14ac:dyDescent="0.25">
      <c r="Z860" s="84"/>
    </row>
    <row r="861" spans="26:26" ht="15.75" customHeight="1" x14ac:dyDescent="0.25">
      <c r="Z861" s="84"/>
    </row>
    <row r="862" spans="26:26" ht="15.75" customHeight="1" x14ac:dyDescent="0.25">
      <c r="Z862" s="84"/>
    </row>
    <row r="863" spans="26:26" ht="15.75" customHeight="1" x14ac:dyDescent="0.25">
      <c r="Z863" s="84"/>
    </row>
    <row r="864" spans="26:26" ht="15.75" customHeight="1" x14ac:dyDescent="0.25">
      <c r="Z864" s="84"/>
    </row>
    <row r="865" spans="26:26" ht="15.75" customHeight="1" x14ac:dyDescent="0.25">
      <c r="Z865" s="84"/>
    </row>
    <row r="866" spans="26:26" ht="15.75" customHeight="1" x14ac:dyDescent="0.25">
      <c r="Z866" s="84"/>
    </row>
    <row r="867" spans="26:26" ht="15.75" customHeight="1" x14ac:dyDescent="0.25">
      <c r="Z867" s="84"/>
    </row>
    <row r="868" spans="26:26" ht="15.75" customHeight="1" x14ac:dyDescent="0.25">
      <c r="Z868" s="84"/>
    </row>
    <row r="869" spans="26:26" ht="15.75" customHeight="1" x14ac:dyDescent="0.25">
      <c r="Z869" s="84"/>
    </row>
    <row r="870" spans="26:26" ht="15.75" customHeight="1" x14ac:dyDescent="0.25">
      <c r="Z870" s="84"/>
    </row>
    <row r="871" spans="26:26" ht="15.75" customHeight="1" x14ac:dyDescent="0.25">
      <c r="Z871" s="84"/>
    </row>
    <row r="872" spans="26:26" ht="15.75" customHeight="1" x14ac:dyDescent="0.25">
      <c r="Z872" s="84"/>
    </row>
    <row r="873" spans="26:26" ht="15.75" customHeight="1" x14ac:dyDescent="0.25">
      <c r="Z873" s="84"/>
    </row>
    <row r="874" spans="26:26" ht="15.75" customHeight="1" x14ac:dyDescent="0.25">
      <c r="Z874" s="84"/>
    </row>
    <row r="875" spans="26:26" ht="15.75" customHeight="1" x14ac:dyDescent="0.25">
      <c r="Z875" s="84"/>
    </row>
    <row r="876" spans="26:26" ht="15.75" customHeight="1" x14ac:dyDescent="0.25">
      <c r="Z876" s="84"/>
    </row>
    <row r="877" spans="26:26" ht="15.75" customHeight="1" x14ac:dyDescent="0.25">
      <c r="Z877" s="84"/>
    </row>
    <row r="878" spans="26:26" ht="15.75" customHeight="1" x14ac:dyDescent="0.25">
      <c r="Z878" s="84"/>
    </row>
    <row r="879" spans="26:26" ht="15.75" customHeight="1" x14ac:dyDescent="0.25">
      <c r="Z879" s="84"/>
    </row>
    <row r="880" spans="26:26" ht="15.75" customHeight="1" x14ac:dyDescent="0.25">
      <c r="Z880" s="84"/>
    </row>
    <row r="881" spans="26:26" ht="15.75" customHeight="1" x14ac:dyDescent="0.25">
      <c r="Z881" s="84"/>
    </row>
    <row r="882" spans="26:26" ht="15.75" customHeight="1" x14ac:dyDescent="0.25">
      <c r="Z882" s="84"/>
    </row>
    <row r="883" spans="26:26" ht="15.75" customHeight="1" x14ac:dyDescent="0.25">
      <c r="Z883" s="84"/>
    </row>
    <row r="884" spans="26:26" ht="15.75" customHeight="1" x14ac:dyDescent="0.25">
      <c r="Z884" s="84"/>
    </row>
    <row r="885" spans="26:26" ht="15.75" customHeight="1" x14ac:dyDescent="0.25">
      <c r="Z885" s="84"/>
    </row>
    <row r="886" spans="26:26" ht="15.75" customHeight="1" x14ac:dyDescent="0.25">
      <c r="Z886" s="84"/>
    </row>
    <row r="887" spans="26:26" ht="15.75" customHeight="1" x14ac:dyDescent="0.25">
      <c r="Z887" s="84"/>
    </row>
    <row r="888" spans="26:26" ht="15.75" customHeight="1" x14ac:dyDescent="0.25">
      <c r="Z888" s="84"/>
    </row>
    <row r="889" spans="26:26" ht="15.75" customHeight="1" x14ac:dyDescent="0.25">
      <c r="Z889" s="84"/>
    </row>
    <row r="890" spans="26:26" ht="15.75" customHeight="1" x14ac:dyDescent="0.25">
      <c r="Z890" s="84"/>
    </row>
    <row r="891" spans="26:26" ht="15.75" customHeight="1" x14ac:dyDescent="0.25">
      <c r="Z891" s="84"/>
    </row>
    <row r="892" spans="26:26" ht="15.75" customHeight="1" x14ac:dyDescent="0.25">
      <c r="Z892" s="84"/>
    </row>
    <row r="893" spans="26:26" ht="15.75" customHeight="1" x14ac:dyDescent="0.25">
      <c r="Z893" s="84"/>
    </row>
    <row r="894" spans="26:26" ht="15.75" customHeight="1" x14ac:dyDescent="0.25">
      <c r="Z894" s="84"/>
    </row>
    <row r="895" spans="26:26" ht="15.75" customHeight="1" x14ac:dyDescent="0.25">
      <c r="Z895" s="84"/>
    </row>
    <row r="896" spans="26:26" ht="15.75" customHeight="1" x14ac:dyDescent="0.25">
      <c r="Z896" s="84"/>
    </row>
    <row r="897" spans="26:26" ht="15.75" customHeight="1" x14ac:dyDescent="0.25">
      <c r="Z897" s="84"/>
    </row>
    <row r="898" spans="26:26" ht="15.75" customHeight="1" x14ac:dyDescent="0.25">
      <c r="Z898" s="84"/>
    </row>
    <row r="899" spans="26:26" ht="15.75" customHeight="1" x14ac:dyDescent="0.25">
      <c r="Z899" s="84"/>
    </row>
    <row r="900" spans="26:26" ht="15.75" customHeight="1" x14ac:dyDescent="0.25">
      <c r="Z900" s="84"/>
    </row>
    <row r="901" spans="26:26" ht="15.75" customHeight="1" x14ac:dyDescent="0.25">
      <c r="Z901" s="84"/>
    </row>
    <row r="902" spans="26:26" ht="15.75" customHeight="1" x14ac:dyDescent="0.25">
      <c r="Z902" s="84"/>
    </row>
    <row r="903" spans="26:26" ht="15.75" customHeight="1" x14ac:dyDescent="0.25">
      <c r="Z903" s="84"/>
    </row>
    <row r="904" spans="26:26" ht="15.75" customHeight="1" x14ac:dyDescent="0.25">
      <c r="Z904" s="84"/>
    </row>
    <row r="905" spans="26:26" ht="15.75" customHeight="1" x14ac:dyDescent="0.25">
      <c r="Z905" s="84"/>
    </row>
    <row r="906" spans="26:26" ht="15.75" customHeight="1" x14ac:dyDescent="0.25">
      <c r="Z906" s="84"/>
    </row>
    <row r="907" spans="26:26" ht="15.75" customHeight="1" x14ac:dyDescent="0.25">
      <c r="Z907" s="84"/>
    </row>
    <row r="908" spans="26:26" ht="15.75" customHeight="1" x14ac:dyDescent="0.25">
      <c r="Z908" s="84"/>
    </row>
    <row r="909" spans="26:26" ht="15.75" customHeight="1" x14ac:dyDescent="0.25">
      <c r="Z909" s="84"/>
    </row>
    <row r="910" spans="26:26" ht="15.75" customHeight="1" x14ac:dyDescent="0.25">
      <c r="Z910" s="84"/>
    </row>
    <row r="911" spans="26:26" ht="15.75" customHeight="1" x14ac:dyDescent="0.25">
      <c r="Z911" s="84"/>
    </row>
    <row r="912" spans="26:26" ht="15.75" customHeight="1" x14ac:dyDescent="0.25">
      <c r="Z912" s="84"/>
    </row>
    <row r="913" spans="26:26" ht="15.75" customHeight="1" x14ac:dyDescent="0.25">
      <c r="Z913" s="84"/>
    </row>
    <row r="914" spans="26:26" ht="15.75" customHeight="1" x14ac:dyDescent="0.25">
      <c r="Z914" s="84"/>
    </row>
    <row r="915" spans="26:26" ht="15.75" customHeight="1" x14ac:dyDescent="0.25">
      <c r="Z915" s="84"/>
    </row>
    <row r="916" spans="26:26" ht="15.75" customHeight="1" x14ac:dyDescent="0.25">
      <c r="Z916" s="84"/>
    </row>
    <row r="917" spans="26:26" ht="15.75" customHeight="1" x14ac:dyDescent="0.25">
      <c r="Z917" s="84"/>
    </row>
    <row r="918" spans="26:26" ht="15.75" customHeight="1" x14ac:dyDescent="0.25">
      <c r="Z918" s="84"/>
    </row>
    <row r="919" spans="26:26" ht="15.75" customHeight="1" x14ac:dyDescent="0.25">
      <c r="Z919" s="84"/>
    </row>
    <row r="920" spans="26:26" ht="15.75" customHeight="1" x14ac:dyDescent="0.25">
      <c r="Z920" s="84"/>
    </row>
    <row r="921" spans="26:26" ht="15.75" customHeight="1" x14ac:dyDescent="0.25">
      <c r="Z921" s="84"/>
    </row>
    <row r="922" spans="26:26" ht="15.75" customHeight="1" x14ac:dyDescent="0.25">
      <c r="Z922" s="84"/>
    </row>
    <row r="923" spans="26:26" ht="15.75" customHeight="1" x14ac:dyDescent="0.25">
      <c r="Z923" s="84"/>
    </row>
    <row r="924" spans="26:26" ht="15.75" customHeight="1" x14ac:dyDescent="0.25">
      <c r="Z924" s="84"/>
    </row>
    <row r="925" spans="26:26" ht="15.75" customHeight="1" x14ac:dyDescent="0.25">
      <c r="Z925" s="84"/>
    </row>
    <row r="926" spans="26:26" ht="15.75" customHeight="1" x14ac:dyDescent="0.25">
      <c r="Z926" s="84"/>
    </row>
    <row r="927" spans="26:26" ht="15.75" customHeight="1" x14ac:dyDescent="0.25">
      <c r="Z927" s="84"/>
    </row>
    <row r="928" spans="26:26" ht="15.75" customHeight="1" x14ac:dyDescent="0.25">
      <c r="Z928" s="84"/>
    </row>
    <row r="929" spans="26:26" ht="15.75" customHeight="1" x14ac:dyDescent="0.25">
      <c r="Z929" s="84"/>
    </row>
    <row r="930" spans="26:26" ht="15.75" customHeight="1" x14ac:dyDescent="0.25">
      <c r="Z930" s="84"/>
    </row>
    <row r="931" spans="26:26" ht="15.75" customHeight="1" x14ac:dyDescent="0.25">
      <c r="Z931" s="84"/>
    </row>
    <row r="932" spans="26:26" ht="15.75" customHeight="1" x14ac:dyDescent="0.25">
      <c r="Z932" s="84"/>
    </row>
    <row r="933" spans="26:26" ht="15.75" customHeight="1" x14ac:dyDescent="0.25">
      <c r="Z933" s="84"/>
    </row>
    <row r="934" spans="26:26" ht="15.75" customHeight="1" x14ac:dyDescent="0.25">
      <c r="Z934" s="84"/>
    </row>
    <row r="935" spans="26:26" ht="15.75" customHeight="1" x14ac:dyDescent="0.25">
      <c r="Z935" s="84"/>
    </row>
    <row r="936" spans="26:26" ht="15.75" customHeight="1" x14ac:dyDescent="0.25">
      <c r="Z936" s="84"/>
    </row>
    <row r="937" spans="26:26" ht="15.75" customHeight="1" x14ac:dyDescent="0.25">
      <c r="Z937" s="84"/>
    </row>
    <row r="938" spans="26:26" ht="15.75" customHeight="1" x14ac:dyDescent="0.25">
      <c r="Z938" s="84"/>
    </row>
    <row r="939" spans="26:26" ht="15.75" customHeight="1" x14ac:dyDescent="0.25">
      <c r="Z939" s="84"/>
    </row>
    <row r="940" spans="26:26" ht="15.75" customHeight="1" x14ac:dyDescent="0.25">
      <c r="Z940" s="84"/>
    </row>
    <row r="941" spans="26:26" ht="15.75" customHeight="1" x14ac:dyDescent="0.25">
      <c r="Z941" s="84"/>
    </row>
    <row r="942" spans="26:26" ht="15.75" customHeight="1" x14ac:dyDescent="0.25">
      <c r="Z942" s="84"/>
    </row>
    <row r="943" spans="26:26" ht="15.75" customHeight="1" x14ac:dyDescent="0.25">
      <c r="Z943" s="84"/>
    </row>
    <row r="944" spans="26:26" ht="15.75" customHeight="1" x14ac:dyDescent="0.25">
      <c r="Z944" s="84"/>
    </row>
    <row r="945" spans="26:26" ht="15.75" customHeight="1" x14ac:dyDescent="0.25">
      <c r="Z945" s="84"/>
    </row>
    <row r="946" spans="26:26" ht="15.75" customHeight="1" x14ac:dyDescent="0.25">
      <c r="Z946" s="84"/>
    </row>
    <row r="947" spans="26:26" ht="15.75" customHeight="1" x14ac:dyDescent="0.25">
      <c r="Z947" s="84"/>
    </row>
    <row r="948" spans="26:26" ht="15.75" customHeight="1" x14ac:dyDescent="0.25">
      <c r="Z948" s="84"/>
    </row>
    <row r="949" spans="26:26" ht="15.75" customHeight="1" x14ac:dyDescent="0.25">
      <c r="Z949" s="84"/>
    </row>
    <row r="950" spans="26:26" ht="15.75" customHeight="1" x14ac:dyDescent="0.25">
      <c r="Z950" s="84"/>
    </row>
    <row r="951" spans="26:26" ht="15.75" customHeight="1" x14ac:dyDescent="0.25">
      <c r="Z951" s="84"/>
    </row>
    <row r="952" spans="26:26" ht="15.75" customHeight="1" x14ac:dyDescent="0.25">
      <c r="Z952" s="84"/>
    </row>
    <row r="953" spans="26:26" ht="15.75" customHeight="1" x14ac:dyDescent="0.25">
      <c r="Z953" s="84"/>
    </row>
    <row r="954" spans="26:26" ht="15.75" customHeight="1" x14ac:dyDescent="0.25">
      <c r="Z954" s="84"/>
    </row>
    <row r="955" spans="26:26" ht="15.75" customHeight="1" x14ac:dyDescent="0.25">
      <c r="Z955" s="84"/>
    </row>
    <row r="956" spans="26:26" ht="15.75" customHeight="1" x14ac:dyDescent="0.25">
      <c r="Z956" s="84"/>
    </row>
    <row r="957" spans="26:26" ht="15.75" customHeight="1" x14ac:dyDescent="0.25">
      <c r="Z957" s="84"/>
    </row>
    <row r="958" spans="26:26" ht="15.75" customHeight="1" x14ac:dyDescent="0.25">
      <c r="Z958" s="84"/>
    </row>
    <row r="959" spans="26:26" ht="15.75" customHeight="1" x14ac:dyDescent="0.25">
      <c r="Z959" s="84"/>
    </row>
    <row r="960" spans="26:26" ht="15.75" customHeight="1" x14ac:dyDescent="0.25">
      <c r="Z960" s="84"/>
    </row>
    <row r="961" spans="26:26" ht="15.75" customHeight="1" x14ac:dyDescent="0.25">
      <c r="Z961" s="84"/>
    </row>
    <row r="962" spans="26:26" ht="15.75" customHeight="1" x14ac:dyDescent="0.25">
      <c r="Z962" s="84"/>
    </row>
    <row r="963" spans="26:26" ht="15.75" customHeight="1" x14ac:dyDescent="0.25">
      <c r="Z963" s="84"/>
    </row>
    <row r="964" spans="26:26" ht="15.75" customHeight="1" x14ac:dyDescent="0.25">
      <c r="Z964" s="84"/>
    </row>
    <row r="965" spans="26:26" ht="15.75" customHeight="1" x14ac:dyDescent="0.25">
      <c r="Z965" s="84"/>
    </row>
    <row r="966" spans="26:26" ht="15.75" customHeight="1" x14ac:dyDescent="0.25">
      <c r="Z966" s="84"/>
    </row>
    <row r="967" spans="26:26" ht="15.75" customHeight="1" x14ac:dyDescent="0.25">
      <c r="Z967" s="84"/>
    </row>
    <row r="968" spans="26:26" ht="15.75" customHeight="1" x14ac:dyDescent="0.25">
      <c r="Z968" s="84"/>
    </row>
    <row r="969" spans="26:26" ht="15.75" customHeight="1" x14ac:dyDescent="0.25">
      <c r="Z969" s="84"/>
    </row>
    <row r="970" spans="26:26" ht="15.75" customHeight="1" x14ac:dyDescent="0.25">
      <c r="Z970" s="84"/>
    </row>
    <row r="971" spans="26:26" ht="15.75" customHeight="1" x14ac:dyDescent="0.25">
      <c r="Z971" s="84"/>
    </row>
    <row r="972" spans="26:26" ht="15.75" customHeight="1" x14ac:dyDescent="0.25">
      <c r="Z972" s="84"/>
    </row>
    <row r="973" spans="26:26" ht="15.75" customHeight="1" x14ac:dyDescent="0.25">
      <c r="Z973" s="84"/>
    </row>
    <row r="974" spans="26:26" ht="15.75" customHeight="1" x14ac:dyDescent="0.25">
      <c r="Z974" s="84"/>
    </row>
    <row r="975" spans="26:26" ht="15.75" customHeight="1" x14ac:dyDescent="0.25">
      <c r="Z975" s="84"/>
    </row>
    <row r="976" spans="26:26" ht="15.75" customHeight="1" x14ac:dyDescent="0.25">
      <c r="Z976" s="84"/>
    </row>
    <row r="977" spans="26:26" ht="15.75" customHeight="1" x14ac:dyDescent="0.25">
      <c r="Z977" s="84"/>
    </row>
    <row r="978" spans="26:26" ht="15.75" customHeight="1" x14ac:dyDescent="0.25">
      <c r="Z978" s="84"/>
    </row>
    <row r="979" spans="26:26" ht="15.75" customHeight="1" x14ac:dyDescent="0.25">
      <c r="Z979" s="84"/>
    </row>
    <row r="980" spans="26:26" ht="15.75" customHeight="1" x14ac:dyDescent="0.25">
      <c r="Z980" s="84"/>
    </row>
    <row r="981" spans="26:26" ht="15.75" customHeight="1" x14ac:dyDescent="0.25">
      <c r="Z981" s="84"/>
    </row>
    <row r="982" spans="26:26" ht="15.75" customHeight="1" x14ac:dyDescent="0.25">
      <c r="Z982" s="84"/>
    </row>
    <row r="983" spans="26:26" ht="15.75" customHeight="1" x14ac:dyDescent="0.25">
      <c r="Z983" s="84"/>
    </row>
    <row r="984" spans="26:26" ht="15.75" customHeight="1" x14ac:dyDescent="0.25">
      <c r="Z984" s="84"/>
    </row>
    <row r="985" spans="26:26" ht="15.75" customHeight="1" x14ac:dyDescent="0.25">
      <c r="Z985" s="84"/>
    </row>
    <row r="986" spans="26:26" ht="15.75" customHeight="1" x14ac:dyDescent="0.25">
      <c r="Z986" s="84"/>
    </row>
    <row r="987" spans="26:26" ht="15.75" customHeight="1" x14ac:dyDescent="0.25">
      <c r="Z987" s="84"/>
    </row>
    <row r="988" spans="26:26" ht="15.75" customHeight="1" x14ac:dyDescent="0.25">
      <c r="Z988" s="84"/>
    </row>
    <row r="989" spans="26:26" ht="15.75" customHeight="1" x14ac:dyDescent="0.25">
      <c r="Z989" s="84"/>
    </row>
    <row r="990" spans="26:26" ht="15.75" customHeight="1" x14ac:dyDescent="0.25">
      <c r="Z990" s="84"/>
    </row>
    <row r="991" spans="26:26" ht="15.75" customHeight="1" x14ac:dyDescent="0.25">
      <c r="Z991" s="84"/>
    </row>
    <row r="992" spans="26:26" ht="15.75" customHeight="1" x14ac:dyDescent="0.25">
      <c r="Z992" s="84"/>
    </row>
    <row r="993" spans="26:26" ht="15.75" customHeight="1" x14ac:dyDescent="0.25">
      <c r="Z993" s="84"/>
    </row>
    <row r="994" spans="26:26" ht="15.75" customHeight="1" x14ac:dyDescent="0.25">
      <c r="Z994" s="84"/>
    </row>
    <row r="995" spans="26:26" ht="15.75" customHeight="1" x14ac:dyDescent="0.25">
      <c r="Z995" s="84"/>
    </row>
    <row r="996" spans="26:26" ht="15.75" customHeight="1" x14ac:dyDescent="0.25">
      <c r="Z996" s="84"/>
    </row>
    <row r="997" spans="26:26" ht="15.75" customHeight="1" x14ac:dyDescent="0.25">
      <c r="Z997" s="84"/>
    </row>
    <row r="998" spans="26:26" ht="15.75" customHeight="1" x14ac:dyDescent="0.25">
      <c r="Z998" s="84"/>
    </row>
    <row r="999" spans="26:26" ht="15.75" customHeight="1" x14ac:dyDescent="0.25">
      <c r="Z999" s="84"/>
    </row>
    <row r="1000" spans="26:26" ht="15.75" customHeight="1" x14ac:dyDescent="0.25">
      <c r="Z1000" s="84"/>
    </row>
  </sheetData>
  <pageMargins left="0.75" right="0.75" top="1" bottom="1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  <outlinePr summaryBelow="0" summaryRight="0"/>
  </sheetPr>
  <dimension ref="A1:AB857"/>
  <sheetViews>
    <sheetView tabSelected="1" workbookViewId="0">
      <selection activeCell="D27" sqref="D27"/>
    </sheetView>
  </sheetViews>
  <sheetFormatPr defaultColWidth="14.42578125" defaultRowHeight="15" customHeight="1" x14ac:dyDescent="0.25"/>
  <cols>
    <col min="1" max="1" width="13.7109375" customWidth="1"/>
    <col min="2" max="2" width="6.7109375" customWidth="1"/>
    <col min="3" max="3" width="9.42578125" customWidth="1"/>
    <col min="4" max="4" width="7" customWidth="1"/>
    <col min="5" max="5" width="9.7109375" style="139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28" width="8.42578125" customWidth="1"/>
  </cols>
  <sheetData>
    <row r="1" spans="1:28" ht="14.25" customHeight="1" x14ac:dyDescent="0.3">
      <c r="A1" s="47" t="s">
        <v>809</v>
      </c>
      <c r="B1" s="48" t="s">
        <v>810</v>
      </c>
      <c r="C1" s="49" t="s">
        <v>811</v>
      </c>
      <c r="D1" s="47" t="s">
        <v>812</v>
      </c>
      <c r="E1" s="135" t="s">
        <v>813</v>
      </c>
      <c r="F1" s="47" t="s">
        <v>1</v>
      </c>
      <c r="G1" s="47" t="s">
        <v>3</v>
      </c>
      <c r="H1" s="47" t="s">
        <v>814</v>
      </c>
      <c r="I1" s="47" t="s">
        <v>2</v>
      </c>
      <c r="J1" s="47" t="s">
        <v>5</v>
      </c>
      <c r="K1" s="47" t="s">
        <v>815</v>
      </c>
      <c r="L1" s="47" t="s">
        <v>816</v>
      </c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</row>
    <row r="2" spans="1:28" ht="14.25" customHeight="1" x14ac:dyDescent="0.3">
      <c r="A2" s="51" t="s">
        <v>809</v>
      </c>
      <c r="B2" s="131">
        <v>4</v>
      </c>
      <c r="C2" s="131">
        <v>20.55</v>
      </c>
      <c r="D2" s="131">
        <v>6</v>
      </c>
      <c r="E2" s="136">
        <v>670</v>
      </c>
      <c r="F2" s="132" t="str">
        <f>+VLOOKUP(E2,Participants!$A$1:$F$798,2,FALSE)</f>
        <v>Michael Pierro</v>
      </c>
      <c r="G2" s="132" t="str">
        <f>+VLOOKUP(E2,Participants!$A$1:$F$798,4,FALSE)</f>
        <v>BFS</v>
      </c>
      <c r="H2" s="132" t="str">
        <f>+VLOOKUP(E2,Participants!$A$1:$F$798,5,FALSE)</f>
        <v>Male</v>
      </c>
      <c r="I2" s="132">
        <f>+VLOOKUP(E2,Participants!$A$1:$F$798,3,FALSE)</f>
        <v>8</v>
      </c>
      <c r="J2" s="132" t="str">
        <f>+VLOOKUP(E2,Participants!$A$1:$G$798,7,FALSE)</f>
        <v>VARSITY Boys</v>
      </c>
      <c r="K2" s="132">
        <v>1</v>
      </c>
      <c r="L2" s="132">
        <v>10</v>
      </c>
    </row>
    <row r="3" spans="1:28" ht="14.25" customHeight="1" x14ac:dyDescent="0.3">
      <c r="A3" s="51" t="s">
        <v>809</v>
      </c>
      <c r="B3" s="131">
        <v>4</v>
      </c>
      <c r="C3" s="131">
        <v>21.3</v>
      </c>
      <c r="D3" s="131">
        <v>2</v>
      </c>
      <c r="E3" s="136">
        <v>1129</v>
      </c>
      <c r="F3" s="132" t="str">
        <f>+VLOOKUP(E3,Participants!$A$1:$F$798,2,FALSE)</f>
        <v>Shaun Guyton Jr</v>
      </c>
      <c r="G3" s="132" t="str">
        <f>+VLOOKUP(E3,Participants!$A$1:$F$798,4,FALSE)</f>
        <v>KIL</v>
      </c>
      <c r="H3" s="132" t="str">
        <f>+VLOOKUP(E3,Participants!$A$1:$F$798,5,FALSE)</f>
        <v>Male</v>
      </c>
      <c r="I3" s="132">
        <f>+VLOOKUP(E3,Participants!$A$1:$F$798,3,FALSE)</f>
        <v>7</v>
      </c>
      <c r="J3" s="132" t="str">
        <f>+VLOOKUP(E3,Participants!$A$1:$G$798,7,FALSE)</f>
        <v>VARSITY Boys</v>
      </c>
      <c r="K3" s="132">
        <v>2</v>
      </c>
      <c r="L3" s="132">
        <v>8</v>
      </c>
    </row>
    <row r="4" spans="1:28" ht="14.25" customHeight="1" x14ac:dyDescent="0.3">
      <c r="A4" s="51" t="s">
        <v>809</v>
      </c>
      <c r="B4" s="131">
        <v>4</v>
      </c>
      <c r="C4" s="131">
        <v>21.46</v>
      </c>
      <c r="D4" s="131">
        <v>8</v>
      </c>
      <c r="E4" s="136">
        <v>1133</v>
      </c>
      <c r="F4" s="132" t="str">
        <f>+VLOOKUP(E4,Participants!$A$1:$F$798,2,FALSE)</f>
        <v>Quinn O’Hara</v>
      </c>
      <c r="G4" s="132" t="str">
        <f>+VLOOKUP(E4,Participants!$A$1:$F$798,4,FALSE)</f>
        <v>KIL</v>
      </c>
      <c r="H4" s="132" t="str">
        <f>+VLOOKUP(E4,Participants!$A$1:$F$798,5,FALSE)</f>
        <v>Male</v>
      </c>
      <c r="I4" s="132">
        <f>+VLOOKUP(E4,Participants!$A$1:$F$798,3,FALSE)</f>
        <v>8</v>
      </c>
      <c r="J4" s="132" t="str">
        <f>+VLOOKUP(E4,Participants!$A$1:$G$798,7,FALSE)</f>
        <v>VARSITY Boys</v>
      </c>
      <c r="K4" s="132">
        <v>3</v>
      </c>
      <c r="L4" s="132">
        <v>6</v>
      </c>
    </row>
    <row r="5" spans="1:28" ht="14.25" customHeight="1" x14ac:dyDescent="0.3">
      <c r="A5" s="51" t="s">
        <v>809</v>
      </c>
      <c r="B5" s="133">
        <v>5</v>
      </c>
      <c r="C5" s="133">
        <v>22.43</v>
      </c>
      <c r="D5" s="133">
        <v>6</v>
      </c>
      <c r="E5" s="137">
        <v>986</v>
      </c>
      <c r="F5" s="134" t="str">
        <f>+VLOOKUP(E5,Participants!$A$1:$F$798,2,FALSE)</f>
        <v>Leo Mosca</v>
      </c>
      <c r="G5" s="134" t="str">
        <f>+VLOOKUP(E5,Participants!$A$1:$F$798,4,FALSE)</f>
        <v>SJS</v>
      </c>
      <c r="H5" s="134" t="str">
        <f>+VLOOKUP(E5,Participants!$A$1:$F$798,5,FALSE)</f>
        <v>Male</v>
      </c>
      <c r="I5" s="134">
        <f>+VLOOKUP(E5,Participants!$A$1:$F$798,3,FALSE)</f>
        <v>8</v>
      </c>
      <c r="J5" s="134" t="str">
        <f>+VLOOKUP(E5,Participants!$A$1:$G$798,7,FALSE)</f>
        <v>VARSITY Boys</v>
      </c>
      <c r="K5" s="134">
        <v>4</v>
      </c>
      <c r="L5" s="134">
        <v>5</v>
      </c>
    </row>
    <row r="6" spans="1:28" ht="14.25" customHeight="1" x14ac:dyDescent="0.3">
      <c r="A6" s="51" t="s">
        <v>809</v>
      </c>
      <c r="B6" s="131">
        <v>4</v>
      </c>
      <c r="C6" s="131">
        <v>24.75</v>
      </c>
      <c r="D6" s="131">
        <v>4</v>
      </c>
      <c r="E6" s="136">
        <v>734</v>
      </c>
      <c r="F6" s="132" t="str">
        <f>+VLOOKUP(E6,Participants!$A$1:$F$798,2,FALSE)</f>
        <v>Nathan Anglum</v>
      </c>
      <c r="G6" s="132" t="str">
        <f>+VLOOKUP(E6,Participants!$A$1:$F$798,4,FALSE)</f>
        <v>GAA</v>
      </c>
      <c r="H6" s="132" t="str">
        <f>+VLOOKUP(E6,Participants!$A$1:$F$798,5,FALSE)</f>
        <v>Male</v>
      </c>
      <c r="I6" s="132">
        <f>+VLOOKUP(E6,Participants!$A$1:$F$798,3,FALSE)</f>
        <v>8</v>
      </c>
      <c r="J6" s="132" t="str">
        <f>+VLOOKUP(E6,Participants!$A$1:$G$798,7,FALSE)</f>
        <v>VARSITY Boys</v>
      </c>
      <c r="K6" s="132">
        <v>5</v>
      </c>
      <c r="L6" s="132">
        <v>4</v>
      </c>
    </row>
    <row r="7" spans="1:28" ht="14.25" customHeight="1" x14ac:dyDescent="0.3">
      <c r="A7" s="51" t="s">
        <v>809</v>
      </c>
      <c r="B7" s="133">
        <v>5</v>
      </c>
      <c r="C7" s="133">
        <v>29.18</v>
      </c>
      <c r="D7" s="133">
        <v>4</v>
      </c>
      <c r="E7" s="137">
        <v>1132</v>
      </c>
      <c r="F7" s="134" t="str">
        <f>+VLOOKUP(E7,Participants!$A$1:$F$798,2,FALSE)</f>
        <v>Jack Mondi</v>
      </c>
      <c r="G7" s="134" t="str">
        <f>+VLOOKUP(E7,Participants!$A$1:$F$798,4,FALSE)</f>
        <v>KIL</v>
      </c>
      <c r="H7" s="134" t="str">
        <f>+VLOOKUP(E7,Participants!$A$1:$F$798,5,FALSE)</f>
        <v>Male</v>
      </c>
      <c r="I7" s="134">
        <f>+VLOOKUP(E7,Participants!$A$1:$F$798,3,FALSE)</f>
        <v>8</v>
      </c>
      <c r="J7" s="134" t="str">
        <f>+VLOOKUP(E7,Participants!$A$1:$G$798,7,FALSE)</f>
        <v>VARSITY Boys</v>
      </c>
      <c r="K7" s="134">
        <v>6</v>
      </c>
      <c r="L7" s="134">
        <v>3</v>
      </c>
    </row>
    <row r="8" spans="1:28" ht="14.25" customHeight="1" x14ac:dyDescent="0.3">
      <c r="A8" s="51"/>
      <c r="B8" s="133"/>
      <c r="C8" s="133"/>
      <c r="D8" s="133"/>
      <c r="E8" s="137"/>
      <c r="F8" s="134"/>
      <c r="G8" s="134"/>
      <c r="H8" s="134"/>
      <c r="I8" s="134"/>
      <c r="J8" s="134"/>
      <c r="K8" s="134"/>
      <c r="L8" s="134"/>
    </row>
    <row r="9" spans="1:28" ht="14.25" customHeight="1" x14ac:dyDescent="0.3">
      <c r="A9" s="51" t="s">
        <v>809</v>
      </c>
      <c r="B9" s="133">
        <v>1</v>
      </c>
      <c r="C9" s="133">
        <v>18.43</v>
      </c>
      <c r="D9" s="133">
        <v>4</v>
      </c>
      <c r="E9" s="137">
        <v>1121</v>
      </c>
      <c r="F9" s="134" t="str">
        <f>+VLOOKUP(E9,Participants!$A$1:$F$798,2,FALSE)</f>
        <v>Chloe Summerville</v>
      </c>
      <c r="G9" s="134" t="str">
        <f>+VLOOKUP(E9,Participants!$A$1:$F$798,4,FALSE)</f>
        <v>KIL</v>
      </c>
      <c r="H9" s="134" t="str">
        <f>+VLOOKUP(E9,Participants!$A$1:$F$798,5,FALSE)</f>
        <v>Female</v>
      </c>
      <c r="I9" s="134">
        <f>+VLOOKUP(E9,Participants!$A$1:$F$798,3,FALSE)</f>
        <v>8</v>
      </c>
      <c r="J9" s="134" t="str">
        <f>+VLOOKUP(E9,Participants!$A$1:$G$798,7,FALSE)</f>
        <v>Varsity Girls</v>
      </c>
      <c r="K9" s="134">
        <v>1</v>
      </c>
      <c r="L9" s="134">
        <v>10</v>
      </c>
    </row>
    <row r="10" spans="1:28" ht="14.25" customHeight="1" x14ac:dyDescent="0.3">
      <c r="A10" s="51" t="s">
        <v>809</v>
      </c>
      <c r="B10" s="133">
        <v>1</v>
      </c>
      <c r="C10" s="133">
        <v>19.239999999999998</v>
      </c>
      <c r="D10" s="133">
        <v>6</v>
      </c>
      <c r="E10" s="137">
        <v>632</v>
      </c>
      <c r="F10" s="134" t="str">
        <f>+VLOOKUP(E10,Participants!$A$1:$F$798,2,FALSE)</f>
        <v>Claire Karsman</v>
      </c>
      <c r="G10" s="134" t="str">
        <f>+VLOOKUP(E10,Participants!$A$1:$F$798,4,FALSE)</f>
        <v>BFS</v>
      </c>
      <c r="H10" s="134" t="str">
        <f>+VLOOKUP(E10,Participants!$A$1:$F$798,5,FALSE)</f>
        <v>Female</v>
      </c>
      <c r="I10" s="134">
        <f>+VLOOKUP(E10,Participants!$A$1:$F$798,3,FALSE)</f>
        <v>7</v>
      </c>
      <c r="J10" s="134" t="str">
        <f>+VLOOKUP(E10,Participants!$A$1:$G$798,7,FALSE)</f>
        <v>VARSITY GIRLS</v>
      </c>
      <c r="K10" s="134">
        <v>2</v>
      </c>
      <c r="L10" s="134">
        <v>8</v>
      </c>
    </row>
    <row r="11" spans="1:28" ht="14.25" customHeight="1" x14ac:dyDescent="0.3">
      <c r="A11" s="51" t="s">
        <v>809</v>
      </c>
      <c r="B11" s="133">
        <v>1</v>
      </c>
      <c r="C11" s="133">
        <v>19.84</v>
      </c>
      <c r="D11" s="133">
        <v>2</v>
      </c>
      <c r="E11" s="137">
        <v>774</v>
      </c>
      <c r="F11" s="134" t="str">
        <f>+VLOOKUP(E11,Participants!$A$1:$F$798,2,FALSE)</f>
        <v>Alana Sheffer</v>
      </c>
      <c r="G11" s="134" t="str">
        <f>+VLOOKUP(E11,Participants!$A$1:$F$798,4,FALSE)</f>
        <v>GAA</v>
      </c>
      <c r="H11" s="134" t="str">
        <f>+VLOOKUP(E11,Participants!$A$1:$F$798,5,FALSE)</f>
        <v>Female</v>
      </c>
      <c r="I11" s="134">
        <f>+VLOOKUP(E11,Participants!$A$1:$F$798,3,FALSE)</f>
        <v>8</v>
      </c>
      <c r="J11" s="134" t="str">
        <f>+VLOOKUP(E11,Participants!$A$1:$G$798,7,FALSE)</f>
        <v>VARSITY GIRLS</v>
      </c>
      <c r="K11" s="134">
        <v>3</v>
      </c>
      <c r="L11" s="134">
        <v>6</v>
      </c>
    </row>
    <row r="12" spans="1:28" ht="14.25" customHeight="1" x14ac:dyDescent="0.3">
      <c r="A12" s="51" t="s">
        <v>809</v>
      </c>
      <c r="B12" s="133">
        <v>3</v>
      </c>
      <c r="C12" s="133">
        <v>21.78</v>
      </c>
      <c r="D12" s="133">
        <v>4</v>
      </c>
      <c r="E12" s="137">
        <v>628</v>
      </c>
      <c r="F12" s="134" t="str">
        <f>+VLOOKUP(E12,Participants!$A$1:$F$798,2,FALSE)</f>
        <v>Elena Farrah</v>
      </c>
      <c r="G12" s="134" t="str">
        <f>+VLOOKUP(E12,Participants!$A$1:$F$798,4,FALSE)</f>
        <v>BFS</v>
      </c>
      <c r="H12" s="134" t="str">
        <f>+VLOOKUP(E12,Participants!$A$1:$F$798,5,FALSE)</f>
        <v>Female</v>
      </c>
      <c r="I12" s="134">
        <f>+VLOOKUP(E12,Participants!$A$1:$F$798,3,FALSE)</f>
        <v>7</v>
      </c>
      <c r="J12" s="134" t="str">
        <f>+VLOOKUP(E12,Participants!$A$1:$G$798,7,FALSE)</f>
        <v>VARSITY GIRLS</v>
      </c>
      <c r="K12" s="134">
        <v>4</v>
      </c>
      <c r="L12" s="134">
        <v>5</v>
      </c>
    </row>
    <row r="13" spans="1:28" ht="14.25" customHeight="1" x14ac:dyDescent="0.3">
      <c r="A13" s="51" t="s">
        <v>809</v>
      </c>
      <c r="B13" s="131">
        <v>2</v>
      </c>
      <c r="C13" s="131">
        <v>22.24</v>
      </c>
      <c r="D13" s="131">
        <v>6</v>
      </c>
      <c r="E13" s="136">
        <v>1353</v>
      </c>
      <c r="F13" s="132" t="str">
        <f>+VLOOKUP(E13,Participants!$A$1:$F$798,2,FALSE)</f>
        <v>Gabby Keverline</v>
      </c>
      <c r="G13" s="132" t="str">
        <f>+VLOOKUP(E13,Participants!$A$1:$F$798,4,FALSE)</f>
        <v>AAC</v>
      </c>
      <c r="H13" s="132" t="str">
        <f>+VLOOKUP(E13,Participants!$A$1:$F$798,5,FALSE)</f>
        <v>Female</v>
      </c>
      <c r="I13" s="132">
        <f>+VLOOKUP(E13,Participants!$A$1:$F$798,3,FALSE)</f>
        <v>7</v>
      </c>
      <c r="J13" s="132" t="str">
        <f>+VLOOKUP(E13,Participants!$A$1:$G$798,7,FALSE)</f>
        <v>Varsity Girls</v>
      </c>
      <c r="K13" s="132">
        <v>5</v>
      </c>
      <c r="L13" s="132">
        <v>4</v>
      </c>
    </row>
    <row r="14" spans="1:28" ht="14.25" customHeight="1" x14ac:dyDescent="0.3">
      <c r="A14" s="51" t="s">
        <v>809</v>
      </c>
      <c r="B14" s="131">
        <v>2</v>
      </c>
      <c r="C14" s="131">
        <v>22.49</v>
      </c>
      <c r="D14" s="131">
        <v>2</v>
      </c>
      <c r="E14" s="136">
        <v>1104</v>
      </c>
      <c r="F14" s="132" t="str">
        <f>+VLOOKUP(E14,Participants!$A$1:$F$798,2,FALSE)</f>
        <v>Kaitlyn Abel</v>
      </c>
      <c r="G14" s="132" t="str">
        <f>+VLOOKUP(E14,Participants!$A$1:$F$798,4,FALSE)</f>
        <v>KIL</v>
      </c>
      <c r="H14" s="132" t="str">
        <f>+VLOOKUP(E14,Participants!$A$1:$F$798,5,FALSE)</f>
        <v>Female</v>
      </c>
      <c r="I14" s="132">
        <f>+VLOOKUP(E14,Participants!$A$1:$F$798,3,FALSE)</f>
        <v>8</v>
      </c>
      <c r="J14" s="132" t="str">
        <f>+VLOOKUP(E14,Participants!$A$1:$G$798,7,FALSE)</f>
        <v>Varsity Girls</v>
      </c>
      <c r="K14" s="132">
        <v>6</v>
      </c>
      <c r="L14" s="132">
        <v>3</v>
      </c>
    </row>
    <row r="15" spans="1:28" ht="14.25" customHeight="1" x14ac:dyDescent="0.3">
      <c r="A15" s="51" t="s">
        <v>809</v>
      </c>
      <c r="B15" s="131">
        <v>2</v>
      </c>
      <c r="C15" s="131">
        <v>22.74</v>
      </c>
      <c r="D15" s="131">
        <v>8</v>
      </c>
      <c r="E15" s="136">
        <v>652</v>
      </c>
      <c r="F15" s="132" t="str">
        <f>+VLOOKUP(E15,Participants!$A$1:$F$798,2,FALSE)</f>
        <v>Annie Puhalla</v>
      </c>
      <c r="G15" s="132" t="str">
        <f>+VLOOKUP(E15,Participants!$A$1:$F$798,4,FALSE)</f>
        <v>BFS</v>
      </c>
      <c r="H15" s="132" t="str">
        <f>+VLOOKUP(E15,Participants!$A$1:$F$798,5,FALSE)</f>
        <v>Female</v>
      </c>
      <c r="I15" s="132">
        <f>+VLOOKUP(E15,Participants!$A$1:$F$798,3,FALSE)</f>
        <v>8</v>
      </c>
      <c r="J15" s="132" t="str">
        <f>+VLOOKUP(E15,Participants!$A$1:$G$798,7,FALSE)</f>
        <v>VARSITY GIRLS</v>
      </c>
      <c r="K15" s="132">
        <v>7</v>
      </c>
      <c r="L15" s="132">
        <v>2</v>
      </c>
    </row>
    <row r="16" spans="1:28" ht="14.25" customHeight="1" x14ac:dyDescent="0.3">
      <c r="A16" s="51" t="s">
        <v>809</v>
      </c>
      <c r="B16" s="131">
        <v>2</v>
      </c>
      <c r="C16" s="131">
        <v>23.56</v>
      </c>
      <c r="D16" s="131">
        <v>4</v>
      </c>
      <c r="E16" s="136">
        <v>765</v>
      </c>
      <c r="F16" s="132" t="str">
        <f>+VLOOKUP(E16,Participants!$A$1:$F$798,2,FALSE)</f>
        <v>Eden Franc</v>
      </c>
      <c r="G16" s="132" t="str">
        <f>+VLOOKUP(E16,Participants!$A$1:$F$798,4,FALSE)</f>
        <v>GAA</v>
      </c>
      <c r="H16" s="132" t="str">
        <f>+VLOOKUP(E16,Participants!$A$1:$F$798,5,FALSE)</f>
        <v>Female</v>
      </c>
      <c r="I16" s="132">
        <f>+VLOOKUP(E16,Participants!$A$1:$F$798,3,FALSE)</f>
        <v>7</v>
      </c>
      <c r="J16" s="132" t="str">
        <f>+VLOOKUP(E16,Participants!$A$1:$G$798,7,FALSE)</f>
        <v>VARSITY GIRLS</v>
      </c>
      <c r="K16" s="132">
        <v>8</v>
      </c>
      <c r="L16" s="132">
        <v>1</v>
      </c>
    </row>
    <row r="17" spans="1:26" ht="14.25" customHeight="1" x14ac:dyDescent="0.3">
      <c r="A17" s="51" t="s">
        <v>809</v>
      </c>
      <c r="B17" s="133">
        <v>3</v>
      </c>
      <c r="C17" s="133">
        <v>24.76</v>
      </c>
      <c r="D17" s="133">
        <v>6</v>
      </c>
      <c r="E17" s="137">
        <v>633</v>
      </c>
      <c r="F17" s="134" t="str">
        <f>+VLOOKUP(E17,Participants!$A$1:$F$798,2,FALSE)</f>
        <v>Allison Kiley</v>
      </c>
      <c r="G17" s="134" t="str">
        <f>+VLOOKUP(E17,Participants!$A$1:$F$798,4,FALSE)</f>
        <v>BFS</v>
      </c>
      <c r="H17" s="134" t="str">
        <f>+VLOOKUP(E17,Participants!$A$1:$F$798,5,FALSE)</f>
        <v>Female</v>
      </c>
      <c r="I17" s="134">
        <f>+VLOOKUP(E17,Participants!$A$1:$F$798,3,FALSE)</f>
        <v>7</v>
      </c>
      <c r="J17" s="134" t="str">
        <f>+VLOOKUP(E17,Participants!$A$1:$G$798,7,FALSE)</f>
        <v>VARSITY GIRLS</v>
      </c>
      <c r="K17" s="134">
        <v>9</v>
      </c>
      <c r="L17" s="134"/>
    </row>
    <row r="18" spans="1:26" ht="14.25" customHeight="1" x14ac:dyDescent="0.3">
      <c r="A18" s="51" t="s">
        <v>809</v>
      </c>
      <c r="B18" s="133">
        <v>1</v>
      </c>
      <c r="C18" s="133">
        <v>31.18</v>
      </c>
      <c r="D18" s="133">
        <v>8</v>
      </c>
      <c r="E18" s="137">
        <v>814</v>
      </c>
      <c r="F18" s="134" t="str">
        <f>+VLOOKUP(E18,Participants!$A$1:$F$798,2,FALSE)</f>
        <v>Jillian Jones</v>
      </c>
      <c r="G18" s="134" t="str">
        <f>+VLOOKUP(E18,Participants!$A$1:$F$798,4,FALSE)</f>
        <v>BTA</v>
      </c>
      <c r="H18" s="134" t="str">
        <f>+VLOOKUP(E18,Participants!$A$1:$F$798,5,FALSE)</f>
        <v>Female</v>
      </c>
      <c r="I18" s="134">
        <f>+VLOOKUP(E18,Participants!$A$1:$F$798,3,FALSE)</f>
        <v>7</v>
      </c>
      <c r="J18" s="134" t="str">
        <f>+VLOOKUP(E18,Participants!$A$1:$G$798,7,FALSE)</f>
        <v>Varsity Girls</v>
      </c>
      <c r="K18" s="134">
        <v>10</v>
      </c>
      <c r="L18" s="134"/>
    </row>
    <row r="19" spans="1:26" ht="14.25" customHeight="1" x14ac:dyDescent="0.3">
      <c r="A19" s="55"/>
      <c r="B19" s="56"/>
      <c r="C19" s="57"/>
      <c r="E19" s="46"/>
    </row>
    <row r="20" spans="1:26" ht="14.25" customHeight="1" x14ac:dyDescent="0.3">
      <c r="A20" s="55"/>
      <c r="B20" s="56"/>
      <c r="C20" s="57"/>
      <c r="E20" s="46"/>
    </row>
    <row r="21" spans="1:26" ht="14.25" customHeight="1" x14ac:dyDescent="0.3">
      <c r="A21" s="55"/>
      <c r="B21" s="56"/>
      <c r="C21" s="57"/>
      <c r="E21" s="46"/>
    </row>
    <row r="22" spans="1:26" ht="14.25" customHeight="1" x14ac:dyDescent="0.25">
      <c r="B22" s="59" t="s">
        <v>8</v>
      </c>
      <c r="C22" s="59" t="s">
        <v>15</v>
      </c>
      <c r="D22" s="59" t="s">
        <v>18</v>
      </c>
      <c r="E22" s="138" t="s">
        <v>21</v>
      </c>
      <c r="F22" s="59" t="s">
        <v>24</v>
      </c>
      <c r="G22" s="59" t="s">
        <v>27</v>
      </c>
      <c r="H22" s="59" t="s">
        <v>30</v>
      </c>
      <c r="I22" s="59" t="s">
        <v>33</v>
      </c>
      <c r="J22" s="59" t="s">
        <v>36</v>
      </c>
      <c r="K22" s="59" t="s">
        <v>39</v>
      </c>
      <c r="L22" s="59" t="s">
        <v>42</v>
      </c>
      <c r="M22" s="59" t="s">
        <v>45</v>
      </c>
      <c r="N22" s="59" t="s">
        <v>48</v>
      </c>
      <c r="O22" s="59" t="s">
        <v>53</v>
      </c>
      <c r="P22" s="59" t="s">
        <v>56</v>
      </c>
      <c r="Q22" s="59" t="s">
        <v>59</v>
      </c>
      <c r="R22" s="59" t="s">
        <v>62</v>
      </c>
      <c r="S22" s="59" t="s">
        <v>65</v>
      </c>
      <c r="T22" s="59" t="s">
        <v>10</v>
      </c>
      <c r="U22" s="59" t="s">
        <v>70</v>
      </c>
      <c r="V22" s="59" t="s">
        <v>73</v>
      </c>
      <c r="W22" s="59" t="s">
        <v>76</v>
      </c>
      <c r="X22" s="59" t="s">
        <v>79</v>
      </c>
      <c r="Y22" s="59" t="s">
        <v>817</v>
      </c>
      <c r="Z22" s="60" t="s">
        <v>818</v>
      </c>
    </row>
    <row r="23" spans="1:26" ht="14.25" customHeight="1" x14ac:dyDescent="0.25">
      <c r="A23" s="7" t="s">
        <v>224</v>
      </c>
      <c r="B23" s="7">
        <f t="shared" ref="B23:K24" si="0">+SUMIFS($L$2:$L$18,$J$2:$J$18,$A23,$G$2:$G$18,B$22)</f>
        <v>4</v>
      </c>
      <c r="C23" s="7">
        <f t="shared" si="0"/>
        <v>0</v>
      </c>
      <c r="D23" s="7">
        <f t="shared" si="0"/>
        <v>0</v>
      </c>
      <c r="E23" s="46">
        <f t="shared" si="0"/>
        <v>0</v>
      </c>
      <c r="F23" s="7">
        <f t="shared" si="0"/>
        <v>15</v>
      </c>
      <c r="G23" s="7">
        <f t="shared" si="0"/>
        <v>0</v>
      </c>
      <c r="H23" s="7">
        <f t="shared" si="0"/>
        <v>0</v>
      </c>
      <c r="I23" s="7">
        <f t="shared" si="0"/>
        <v>0</v>
      </c>
      <c r="J23" s="7">
        <f t="shared" si="0"/>
        <v>7</v>
      </c>
      <c r="K23" s="7">
        <f t="shared" si="0"/>
        <v>0</v>
      </c>
      <c r="L23" s="7">
        <f t="shared" ref="L23:Y24" si="1">+SUMIFS($L$2:$L$18,$J$2:$J$18,$A23,$G$2:$G$18,L$22)</f>
        <v>0</v>
      </c>
      <c r="M23" s="7">
        <f t="shared" si="1"/>
        <v>0</v>
      </c>
      <c r="N23" s="7">
        <f t="shared" si="1"/>
        <v>0</v>
      </c>
      <c r="O23" s="7">
        <f t="shared" si="1"/>
        <v>13</v>
      </c>
      <c r="P23" s="7">
        <f t="shared" si="1"/>
        <v>0</v>
      </c>
      <c r="Q23" s="7">
        <f t="shared" si="1"/>
        <v>0</v>
      </c>
      <c r="R23" s="7">
        <f t="shared" si="1"/>
        <v>0</v>
      </c>
      <c r="S23" s="7">
        <f t="shared" si="1"/>
        <v>0</v>
      </c>
      <c r="T23" s="7">
        <f t="shared" si="1"/>
        <v>0</v>
      </c>
      <c r="U23" s="7">
        <f t="shared" si="1"/>
        <v>0</v>
      </c>
      <c r="V23" s="7">
        <f t="shared" si="1"/>
        <v>0</v>
      </c>
      <c r="W23" s="7">
        <f t="shared" si="1"/>
        <v>0</v>
      </c>
      <c r="X23" s="7">
        <f t="shared" si="1"/>
        <v>0</v>
      </c>
      <c r="Y23" s="7">
        <f t="shared" si="1"/>
        <v>0</v>
      </c>
      <c r="Z23" s="7">
        <f t="shared" ref="Z23:Z24" si="2">SUM(B23:Y23)</f>
        <v>39</v>
      </c>
    </row>
    <row r="24" spans="1:26" ht="14.25" customHeight="1" x14ac:dyDescent="0.25">
      <c r="A24" s="7" t="s">
        <v>819</v>
      </c>
      <c r="B24" s="7">
        <f t="shared" si="0"/>
        <v>0</v>
      </c>
      <c r="C24" s="7">
        <f t="shared" si="0"/>
        <v>0</v>
      </c>
      <c r="D24" s="7">
        <f t="shared" si="0"/>
        <v>0</v>
      </c>
      <c r="E24" s="46">
        <f t="shared" si="0"/>
        <v>0</v>
      </c>
      <c r="F24" s="7">
        <f t="shared" si="0"/>
        <v>10</v>
      </c>
      <c r="G24" s="7">
        <f t="shared" si="0"/>
        <v>0</v>
      </c>
      <c r="H24" s="7">
        <f t="shared" si="0"/>
        <v>0</v>
      </c>
      <c r="I24" s="7">
        <f t="shared" si="0"/>
        <v>0</v>
      </c>
      <c r="J24" s="7">
        <f t="shared" si="0"/>
        <v>4</v>
      </c>
      <c r="K24" s="7">
        <f t="shared" si="0"/>
        <v>0</v>
      </c>
      <c r="L24" s="7">
        <f t="shared" si="1"/>
        <v>0</v>
      </c>
      <c r="M24" s="7">
        <f t="shared" si="1"/>
        <v>5</v>
      </c>
      <c r="N24" s="7">
        <f t="shared" si="1"/>
        <v>0</v>
      </c>
      <c r="O24" s="7">
        <f t="shared" si="1"/>
        <v>17</v>
      </c>
      <c r="P24" s="7">
        <f t="shared" si="1"/>
        <v>0</v>
      </c>
      <c r="Q24" s="7">
        <f t="shared" si="1"/>
        <v>0</v>
      </c>
      <c r="R24" s="7">
        <f t="shared" si="1"/>
        <v>0</v>
      </c>
      <c r="S24" s="7">
        <f t="shared" si="1"/>
        <v>0</v>
      </c>
      <c r="T24" s="7">
        <f t="shared" si="1"/>
        <v>0</v>
      </c>
      <c r="U24" s="7">
        <f t="shared" si="1"/>
        <v>0</v>
      </c>
      <c r="V24" s="7">
        <f t="shared" si="1"/>
        <v>0</v>
      </c>
      <c r="W24" s="7">
        <f t="shared" si="1"/>
        <v>0</v>
      </c>
      <c r="X24" s="7">
        <f t="shared" si="1"/>
        <v>0</v>
      </c>
      <c r="Y24" s="7">
        <f t="shared" si="1"/>
        <v>0</v>
      </c>
      <c r="Z24" s="7">
        <f t="shared" si="2"/>
        <v>36</v>
      </c>
    </row>
    <row r="25" spans="1:26" ht="14.25" customHeight="1" x14ac:dyDescent="0.25">
      <c r="B25" s="56"/>
      <c r="C25" s="57"/>
      <c r="E25" s="46"/>
    </row>
    <row r="26" spans="1:26" ht="14.25" customHeight="1" x14ac:dyDescent="0.25">
      <c r="B26" s="56"/>
      <c r="C26" s="61"/>
      <c r="D26" s="56"/>
      <c r="E26" s="4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</row>
    <row r="27" spans="1:26" ht="14.25" customHeight="1" x14ac:dyDescent="0.25">
      <c r="B27" s="56"/>
      <c r="C27" s="61"/>
      <c r="D27" s="56"/>
      <c r="E27" s="4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</row>
    <row r="28" spans="1:26" ht="14.25" customHeight="1" x14ac:dyDescent="0.25">
      <c r="B28" s="56"/>
      <c r="C28" s="61"/>
      <c r="D28" s="56"/>
      <c r="E28" s="4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</row>
    <row r="29" spans="1:26" ht="14.25" customHeight="1" x14ac:dyDescent="0.25">
      <c r="B29" s="56"/>
      <c r="C29" s="57"/>
      <c r="E29" s="46"/>
    </row>
    <row r="30" spans="1:26" ht="14.25" customHeight="1" x14ac:dyDescent="0.25">
      <c r="B30" s="56"/>
      <c r="C30" s="57"/>
      <c r="E30" s="46"/>
    </row>
    <row r="31" spans="1:26" ht="14.25" customHeight="1" x14ac:dyDescent="0.25">
      <c r="B31" s="56"/>
      <c r="C31" s="57"/>
      <c r="E31" s="46"/>
    </row>
    <row r="32" spans="1:26" ht="14.25" customHeight="1" x14ac:dyDescent="0.25">
      <c r="B32" s="56"/>
      <c r="C32" s="57"/>
      <c r="E32" s="46"/>
    </row>
    <row r="33" spans="2:5" ht="14.25" customHeight="1" x14ac:dyDescent="0.25">
      <c r="B33" s="56"/>
      <c r="C33" s="57"/>
      <c r="E33" s="46"/>
    </row>
    <row r="34" spans="2:5" ht="14.25" customHeight="1" x14ac:dyDescent="0.25">
      <c r="B34" s="56"/>
      <c r="C34" s="57"/>
      <c r="E34" s="46"/>
    </row>
    <row r="35" spans="2:5" ht="14.25" customHeight="1" x14ac:dyDescent="0.25">
      <c r="B35" s="56"/>
      <c r="C35" s="57"/>
      <c r="E35" s="46"/>
    </row>
    <row r="36" spans="2:5" ht="14.25" customHeight="1" x14ac:dyDescent="0.25">
      <c r="B36" s="56"/>
      <c r="C36" s="57"/>
      <c r="E36" s="46"/>
    </row>
    <row r="37" spans="2:5" ht="14.25" customHeight="1" x14ac:dyDescent="0.25">
      <c r="B37" s="56"/>
      <c r="C37" s="57"/>
      <c r="E37" s="46"/>
    </row>
    <row r="38" spans="2:5" ht="14.25" customHeight="1" x14ac:dyDescent="0.25">
      <c r="B38" s="56"/>
      <c r="C38" s="57"/>
      <c r="E38" s="46"/>
    </row>
    <row r="39" spans="2:5" ht="14.25" customHeight="1" x14ac:dyDescent="0.25">
      <c r="B39" s="56"/>
      <c r="C39" s="57"/>
      <c r="E39" s="46"/>
    </row>
    <row r="40" spans="2:5" ht="14.25" customHeight="1" x14ac:dyDescent="0.25">
      <c r="B40" s="56"/>
      <c r="C40" s="57"/>
      <c r="E40" s="46"/>
    </row>
    <row r="41" spans="2:5" ht="14.25" customHeight="1" x14ac:dyDescent="0.25">
      <c r="B41" s="56"/>
      <c r="C41" s="57"/>
      <c r="E41" s="46"/>
    </row>
    <row r="42" spans="2:5" ht="14.25" customHeight="1" x14ac:dyDescent="0.25">
      <c r="B42" s="56"/>
      <c r="C42" s="57"/>
      <c r="E42" s="46"/>
    </row>
    <row r="43" spans="2:5" ht="14.25" customHeight="1" x14ac:dyDescent="0.25">
      <c r="B43" s="56"/>
      <c r="C43" s="57"/>
      <c r="E43" s="46"/>
    </row>
    <row r="44" spans="2:5" ht="14.25" customHeight="1" x14ac:dyDescent="0.25">
      <c r="B44" s="56"/>
      <c r="C44" s="57"/>
      <c r="E44" s="46"/>
    </row>
    <row r="45" spans="2:5" ht="14.25" customHeight="1" x14ac:dyDescent="0.25">
      <c r="B45" s="56"/>
      <c r="C45" s="57"/>
      <c r="E45" s="46"/>
    </row>
    <row r="46" spans="2:5" ht="14.25" customHeight="1" x14ac:dyDescent="0.25">
      <c r="B46" s="56"/>
      <c r="C46" s="57"/>
      <c r="E46" s="46"/>
    </row>
    <row r="47" spans="2:5" ht="14.25" customHeight="1" x14ac:dyDescent="0.25">
      <c r="B47" s="56"/>
      <c r="C47" s="57"/>
      <c r="E47" s="46"/>
    </row>
    <row r="48" spans="2:5" ht="14.25" customHeight="1" x14ac:dyDescent="0.25">
      <c r="B48" s="56"/>
      <c r="C48" s="57"/>
      <c r="E48" s="46"/>
    </row>
    <row r="49" spans="2:5" ht="14.25" customHeight="1" x14ac:dyDescent="0.25">
      <c r="B49" s="56"/>
      <c r="C49" s="57"/>
      <c r="E49" s="46"/>
    </row>
    <row r="50" spans="2:5" ht="14.25" customHeight="1" x14ac:dyDescent="0.25">
      <c r="B50" s="56"/>
      <c r="C50" s="57"/>
      <c r="E50" s="46"/>
    </row>
    <row r="51" spans="2:5" ht="14.25" customHeight="1" x14ac:dyDescent="0.25">
      <c r="B51" s="56"/>
      <c r="C51" s="57"/>
      <c r="E51" s="46"/>
    </row>
    <row r="52" spans="2:5" ht="14.25" customHeight="1" x14ac:dyDescent="0.25">
      <c r="B52" s="56"/>
      <c r="C52" s="57"/>
      <c r="E52" s="46"/>
    </row>
    <row r="53" spans="2:5" ht="14.25" customHeight="1" x14ac:dyDescent="0.25">
      <c r="B53" s="56"/>
      <c r="C53" s="57"/>
      <c r="E53" s="46"/>
    </row>
    <row r="54" spans="2:5" ht="14.25" customHeight="1" x14ac:dyDescent="0.25">
      <c r="B54" s="56"/>
      <c r="C54" s="57"/>
      <c r="E54" s="46"/>
    </row>
    <row r="55" spans="2:5" ht="14.25" customHeight="1" x14ac:dyDescent="0.25">
      <c r="B55" s="56"/>
      <c r="C55" s="57"/>
      <c r="E55" s="46"/>
    </row>
    <row r="56" spans="2:5" ht="14.25" customHeight="1" x14ac:dyDescent="0.25">
      <c r="B56" s="56"/>
      <c r="C56" s="57"/>
      <c r="E56" s="46"/>
    </row>
    <row r="57" spans="2:5" ht="14.25" customHeight="1" x14ac:dyDescent="0.25">
      <c r="B57" s="56"/>
      <c r="C57" s="57"/>
      <c r="E57" s="46"/>
    </row>
    <row r="58" spans="2:5" ht="14.25" customHeight="1" x14ac:dyDescent="0.25">
      <c r="B58" s="56"/>
      <c r="C58" s="57"/>
      <c r="E58" s="46"/>
    </row>
    <row r="59" spans="2:5" ht="14.25" customHeight="1" x14ac:dyDescent="0.25">
      <c r="B59" s="56"/>
      <c r="C59" s="57"/>
      <c r="E59" s="46"/>
    </row>
    <row r="60" spans="2:5" ht="14.25" customHeight="1" x14ac:dyDescent="0.25">
      <c r="B60" s="56"/>
      <c r="C60" s="57"/>
      <c r="E60" s="46"/>
    </row>
    <row r="61" spans="2:5" ht="14.25" customHeight="1" x14ac:dyDescent="0.25">
      <c r="B61" s="56"/>
      <c r="C61" s="57"/>
      <c r="E61" s="46"/>
    </row>
    <row r="62" spans="2:5" ht="14.25" customHeight="1" x14ac:dyDescent="0.25">
      <c r="B62" s="56"/>
      <c r="C62" s="57"/>
      <c r="E62" s="46"/>
    </row>
    <row r="63" spans="2:5" ht="14.25" customHeight="1" x14ac:dyDescent="0.25">
      <c r="B63" s="56"/>
      <c r="C63" s="57"/>
      <c r="E63" s="46"/>
    </row>
    <row r="64" spans="2:5" ht="14.25" customHeight="1" x14ac:dyDescent="0.25">
      <c r="B64" s="56"/>
      <c r="C64" s="57"/>
      <c r="E64" s="46"/>
    </row>
    <row r="65" spans="2:5" ht="14.25" customHeight="1" x14ac:dyDescent="0.25">
      <c r="B65" s="56"/>
      <c r="C65" s="57"/>
      <c r="E65" s="46"/>
    </row>
    <row r="66" spans="2:5" ht="14.25" customHeight="1" x14ac:dyDescent="0.25">
      <c r="B66" s="56"/>
      <c r="C66" s="57"/>
      <c r="E66" s="46"/>
    </row>
    <row r="67" spans="2:5" ht="14.25" customHeight="1" x14ac:dyDescent="0.25">
      <c r="B67" s="56"/>
      <c r="C67" s="57"/>
      <c r="E67" s="46"/>
    </row>
    <row r="68" spans="2:5" ht="14.25" customHeight="1" x14ac:dyDescent="0.25">
      <c r="B68" s="56"/>
      <c r="C68" s="57"/>
      <c r="E68" s="46"/>
    </row>
    <row r="69" spans="2:5" ht="14.25" customHeight="1" x14ac:dyDescent="0.25">
      <c r="B69" s="56"/>
      <c r="C69" s="57"/>
      <c r="E69" s="46"/>
    </row>
    <row r="70" spans="2:5" ht="14.25" customHeight="1" x14ac:dyDescent="0.25">
      <c r="B70" s="56"/>
      <c r="C70" s="57"/>
      <c r="E70" s="46"/>
    </row>
    <row r="71" spans="2:5" ht="14.25" customHeight="1" x14ac:dyDescent="0.25">
      <c r="B71" s="56"/>
      <c r="C71" s="57"/>
      <c r="E71" s="46"/>
    </row>
    <row r="72" spans="2:5" ht="14.25" customHeight="1" x14ac:dyDescent="0.25">
      <c r="B72" s="56"/>
      <c r="C72" s="57"/>
      <c r="E72" s="46"/>
    </row>
    <row r="73" spans="2:5" ht="14.25" customHeight="1" x14ac:dyDescent="0.25">
      <c r="B73" s="56"/>
      <c r="C73" s="57"/>
      <c r="E73" s="46"/>
    </row>
    <row r="74" spans="2:5" ht="14.25" customHeight="1" x14ac:dyDescent="0.25">
      <c r="B74" s="56"/>
      <c r="C74" s="57"/>
      <c r="E74" s="46"/>
    </row>
    <row r="75" spans="2:5" ht="14.25" customHeight="1" x14ac:dyDescent="0.25">
      <c r="B75" s="56"/>
      <c r="C75" s="57"/>
      <c r="E75" s="46"/>
    </row>
    <row r="76" spans="2:5" ht="14.25" customHeight="1" x14ac:dyDescent="0.25">
      <c r="B76" s="56"/>
      <c r="C76" s="57"/>
      <c r="E76" s="46"/>
    </row>
    <row r="77" spans="2:5" ht="14.25" customHeight="1" x14ac:dyDescent="0.25">
      <c r="B77" s="56"/>
      <c r="C77" s="57"/>
      <c r="E77" s="46"/>
    </row>
    <row r="78" spans="2:5" ht="14.25" customHeight="1" x14ac:dyDescent="0.25">
      <c r="B78" s="56"/>
      <c r="C78" s="57"/>
      <c r="E78" s="46"/>
    </row>
    <row r="79" spans="2:5" ht="14.25" customHeight="1" x14ac:dyDescent="0.25">
      <c r="B79" s="56"/>
      <c r="C79" s="57"/>
      <c r="E79" s="46"/>
    </row>
    <row r="80" spans="2:5" ht="14.25" customHeight="1" x14ac:dyDescent="0.25">
      <c r="B80" s="56"/>
      <c r="C80" s="57"/>
      <c r="E80" s="46"/>
    </row>
    <row r="81" spans="2:5" ht="14.25" customHeight="1" x14ac:dyDescent="0.25">
      <c r="B81" s="56"/>
      <c r="C81" s="57"/>
      <c r="E81" s="46"/>
    </row>
    <row r="82" spans="2:5" ht="14.25" customHeight="1" x14ac:dyDescent="0.25">
      <c r="B82" s="56"/>
      <c r="C82" s="57"/>
      <c r="E82" s="46"/>
    </row>
    <row r="83" spans="2:5" ht="14.25" customHeight="1" x14ac:dyDescent="0.25">
      <c r="B83" s="56"/>
      <c r="C83" s="57"/>
      <c r="E83" s="46"/>
    </row>
    <row r="84" spans="2:5" ht="14.25" customHeight="1" x14ac:dyDescent="0.25">
      <c r="B84" s="56"/>
      <c r="C84" s="57"/>
      <c r="E84" s="46"/>
    </row>
    <row r="85" spans="2:5" ht="14.25" customHeight="1" x14ac:dyDescent="0.25">
      <c r="B85" s="56"/>
      <c r="C85" s="57"/>
      <c r="E85" s="46"/>
    </row>
    <row r="86" spans="2:5" ht="14.25" customHeight="1" x14ac:dyDescent="0.25">
      <c r="B86" s="56"/>
      <c r="C86" s="57"/>
      <c r="E86" s="46"/>
    </row>
    <row r="87" spans="2:5" ht="14.25" customHeight="1" x14ac:dyDescent="0.25">
      <c r="B87" s="56"/>
      <c r="C87" s="57"/>
      <c r="E87" s="46"/>
    </row>
    <row r="88" spans="2:5" ht="14.25" customHeight="1" x14ac:dyDescent="0.25">
      <c r="B88" s="56"/>
      <c r="C88" s="57"/>
      <c r="E88" s="46"/>
    </row>
    <row r="89" spans="2:5" ht="14.25" customHeight="1" x14ac:dyDescent="0.25">
      <c r="B89" s="56"/>
      <c r="C89" s="57"/>
      <c r="E89" s="46"/>
    </row>
    <row r="90" spans="2:5" ht="14.25" customHeight="1" x14ac:dyDescent="0.25">
      <c r="B90" s="56"/>
      <c r="C90" s="57"/>
      <c r="E90" s="46"/>
    </row>
    <row r="91" spans="2:5" ht="14.25" customHeight="1" x14ac:dyDescent="0.25">
      <c r="B91" s="56"/>
      <c r="C91" s="57"/>
      <c r="E91" s="46"/>
    </row>
    <row r="92" spans="2:5" ht="14.25" customHeight="1" x14ac:dyDescent="0.25">
      <c r="B92" s="56"/>
      <c r="C92" s="57"/>
      <c r="E92" s="46"/>
    </row>
    <row r="93" spans="2:5" ht="14.25" customHeight="1" x14ac:dyDescent="0.25">
      <c r="B93" s="56"/>
      <c r="C93" s="57"/>
      <c r="E93" s="46"/>
    </row>
    <row r="94" spans="2:5" ht="14.25" customHeight="1" x14ac:dyDescent="0.25">
      <c r="B94" s="56"/>
      <c r="C94" s="57"/>
      <c r="E94" s="46"/>
    </row>
    <row r="95" spans="2:5" ht="14.25" customHeight="1" x14ac:dyDescent="0.25">
      <c r="B95" s="56"/>
      <c r="C95" s="57"/>
      <c r="E95" s="46"/>
    </row>
    <row r="96" spans="2:5" ht="14.25" customHeight="1" x14ac:dyDescent="0.25">
      <c r="B96" s="56"/>
      <c r="C96" s="57"/>
      <c r="E96" s="46"/>
    </row>
    <row r="97" spans="2:5" ht="14.25" customHeight="1" x14ac:dyDescent="0.25">
      <c r="B97" s="56"/>
      <c r="C97" s="57"/>
      <c r="E97" s="46"/>
    </row>
    <row r="98" spans="2:5" ht="14.25" customHeight="1" x14ac:dyDescent="0.25">
      <c r="B98" s="56"/>
      <c r="C98" s="57"/>
      <c r="E98" s="46"/>
    </row>
    <row r="99" spans="2:5" ht="14.25" customHeight="1" x14ac:dyDescent="0.25">
      <c r="B99" s="56"/>
      <c r="C99" s="57"/>
      <c r="E99" s="46"/>
    </row>
    <row r="100" spans="2:5" ht="14.25" customHeight="1" x14ac:dyDescent="0.25">
      <c r="B100" s="56"/>
      <c r="C100" s="57"/>
      <c r="E100" s="46"/>
    </row>
    <row r="101" spans="2:5" ht="14.25" customHeight="1" x14ac:dyDescent="0.25">
      <c r="B101" s="56"/>
      <c r="C101" s="57"/>
      <c r="E101" s="46"/>
    </row>
    <row r="102" spans="2:5" ht="14.25" customHeight="1" x14ac:dyDescent="0.25">
      <c r="B102" s="56"/>
      <c r="C102" s="57"/>
      <c r="E102" s="46"/>
    </row>
    <row r="103" spans="2:5" ht="14.25" customHeight="1" x14ac:dyDescent="0.25">
      <c r="B103" s="56"/>
      <c r="C103" s="57"/>
      <c r="E103" s="46"/>
    </row>
    <row r="104" spans="2:5" ht="14.25" customHeight="1" x14ac:dyDescent="0.25">
      <c r="B104" s="56"/>
      <c r="C104" s="57"/>
      <c r="E104" s="46"/>
    </row>
    <row r="105" spans="2:5" ht="14.25" customHeight="1" x14ac:dyDescent="0.25">
      <c r="B105" s="56"/>
      <c r="C105" s="57"/>
      <c r="E105" s="46"/>
    </row>
    <row r="106" spans="2:5" ht="14.25" customHeight="1" x14ac:dyDescent="0.25">
      <c r="B106" s="56"/>
      <c r="C106" s="57"/>
      <c r="E106" s="46"/>
    </row>
    <row r="107" spans="2:5" ht="14.25" customHeight="1" x14ac:dyDescent="0.25">
      <c r="B107" s="56"/>
      <c r="C107" s="57"/>
      <c r="E107" s="46"/>
    </row>
    <row r="108" spans="2:5" ht="14.25" customHeight="1" x14ac:dyDescent="0.25">
      <c r="B108" s="56"/>
      <c r="C108" s="57"/>
      <c r="E108" s="46"/>
    </row>
    <row r="109" spans="2:5" ht="14.25" customHeight="1" x14ac:dyDescent="0.25">
      <c r="B109" s="56"/>
      <c r="C109" s="57"/>
      <c r="E109" s="46"/>
    </row>
    <row r="110" spans="2:5" ht="14.25" customHeight="1" x14ac:dyDescent="0.25">
      <c r="B110" s="56"/>
      <c r="C110" s="57"/>
      <c r="E110" s="46"/>
    </row>
    <row r="111" spans="2:5" ht="14.25" customHeight="1" x14ac:dyDescent="0.25">
      <c r="B111" s="56"/>
      <c r="C111" s="57"/>
      <c r="E111" s="46"/>
    </row>
    <row r="112" spans="2:5" ht="14.25" customHeight="1" x14ac:dyDescent="0.25">
      <c r="B112" s="56"/>
      <c r="C112" s="57"/>
      <c r="E112" s="46"/>
    </row>
    <row r="113" spans="2:5" ht="14.25" customHeight="1" x14ac:dyDescent="0.25">
      <c r="B113" s="56"/>
      <c r="C113" s="57"/>
      <c r="E113" s="46"/>
    </row>
    <row r="114" spans="2:5" ht="14.25" customHeight="1" x14ac:dyDescent="0.25">
      <c r="B114" s="56"/>
      <c r="C114" s="57"/>
      <c r="E114" s="46"/>
    </row>
    <row r="115" spans="2:5" ht="14.25" customHeight="1" x14ac:dyDescent="0.25">
      <c r="B115" s="56"/>
      <c r="C115" s="57"/>
      <c r="E115" s="46"/>
    </row>
    <row r="116" spans="2:5" ht="14.25" customHeight="1" x14ac:dyDescent="0.25">
      <c r="B116" s="56"/>
      <c r="C116" s="57"/>
      <c r="E116" s="46"/>
    </row>
    <row r="117" spans="2:5" ht="14.25" customHeight="1" x14ac:dyDescent="0.25">
      <c r="B117" s="56"/>
      <c r="C117" s="57"/>
      <c r="E117" s="46"/>
    </row>
    <row r="118" spans="2:5" ht="14.25" customHeight="1" x14ac:dyDescent="0.25">
      <c r="B118" s="56"/>
      <c r="C118" s="57"/>
      <c r="E118" s="46"/>
    </row>
    <row r="119" spans="2:5" ht="14.25" customHeight="1" x14ac:dyDescent="0.25">
      <c r="B119" s="56"/>
      <c r="C119" s="57"/>
      <c r="E119" s="46"/>
    </row>
    <row r="120" spans="2:5" ht="14.25" customHeight="1" x14ac:dyDescent="0.25">
      <c r="B120" s="56"/>
      <c r="C120" s="57"/>
      <c r="E120" s="46"/>
    </row>
    <row r="121" spans="2:5" ht="14.25" customHeight="1" x14ac:dyDescent="0.25">
      <c r="B121" s="56"/>
      <c r="C121" s="57"/>
      <c r="E121" s="46"/>
    </row>
    <row r="122" spans="2:5" ht="14.25" customHeight="1" x14ac:dyDescent="0.25">
      <c r="B122" s="56"/>
      <c r="C122" s="57"/>
      <c r="E122" s="46"/>
    </row>
    <row r="123" spans="2:5" ht="14.25" customHeight="1" x14ac:dyDescent="0.25">
      <c r="B123" s="56"/>
      <c r="C123" s="57"/>
      <c r="E123" s="46"/>
    </row>
    <row r="124" spans="2:5" ht="14.25" customHeight="1" x14ac:dyDescent="0.25">
      <c r="B124" s="56"/>
      <c r="C124" s="57"/>
      <c r="E124" s="46"/>
    </row>
    <row r="125" spans="2:5" ht="14.25" customHeight="1" x14ac:dyDescent="0.25">
      <c r="B125" s="56"/>
      <c r="C125" s="57"/>
      <c r="E125" s="46"/>
    </row>
    <row r="126" spans="2:5" ht="14.25" customHeight="1" x14ac:dyDescent="0.25">
      <c r="B126" s="56"/>
      <c r="C126" s="57"/>
      <c r="E126" s="46"/>
    </row>
    <row r="127" spans="2:5" ht="14.25" customHeight="1" x14ac:dyDescent="0.25">
      <c r="B127" s="56"/>
      <c r="C127" s="57"/>
      <c r="E127" s="46"/>
    </row>
    <row r="128" spans="2:5" ht="14.25" customHeight="1" x14ac:dyDescent="0.25">
      <c r="B128" s="56"/>
      <c r="C128" s="57"/>
      <c r="E128" s="46"/>
    </row>
    <row r="129" spans="2:5" ht="14.25" customHeight="1" x14ac:dyDescent="0.25">
      <c r="B129" s="56"/>
      <c r="C129" s="57"/>
      <c r="E129" s="46"/>
    </row>
    <row r="130" spans="2:5" ht="14.25" customHeight="1" x14ac:dyDescent="0.25">
      <c r="B130" s="56"/>
      <c r="C130" s="57"/>
      <c r="E130" s="46"/>
    </row>
    <row r="131" spans="2:5" ht="14.25" customHeight="1" x14ac:dyDescent="0.25">
      <c r="B131" s="56"/>
      <c r="C131" s="57"/>
      <c r="E131" s="46"/>
    </row>
    <row r="132" spans="2:5" ht="14.25" customHeight="1" x14ac:dyDescent="0.25">
      <c r="B132" s="56"/>
      <c r="C132" s="57"/>
      <c r="E132" s="46"/>
    </row>
    <row r="133" spans="2:5" ht="14.25" customHeight="1" x14ac:dyDescent="0.25">
      <c r="B133" s="56"/>
      <c r="C133" s="57"/>
      <c r="E133" s="46"/>
    </row>
    <row r="134" spans="2:5" ht="14.25" customHeight="1" x14ac:dyDescent="0.25">
      <c r="B134" s="56"/>
      <c r="C134" s="57"/>
      <c r="E134" s="46"/>
    </row>
    <row r="135" spans="2:5" ht="14.25" customHeight="1" x14ac:dyDescent="0.25">
      <c r="B135" s="56"/>
      <c r="C135" s="57"/>
      <c r="E135" s="46"/>
    </row>
    <row r="136" spans="2:5" ht="14.25" customHeight="1" x14ac:dyDescent="0.25">
      <c r="B136" s="56"/>
      <c r="C136" s="57"/>
      <c r="E136" s="46"/>
    </row>
    <row r="137" spans="2:5" ht="14.25" customHeight="1" x14ac:dyDescent="0.25">
      <c r="B137" s="56"/>
      <c r="C137" s="57"/>
      <c r="E137" s="46"/>
    </row>
    <row r="138" spans="2:5" ht="14.25" customHeight="1" x14ac:dyDescent="0.25">
      <c r="B138" s="56"/>
      <c r="C138" s="57"/>
      <c r="E138" s="46"/>
    </row>
    <row r="139" spans="2:5" ht="14.25" customHeight="1" x14ac:dyDescent="0.25">
      <c r="B139" s="56"/>
      <c r="C139" s="57"/>
      <c r="E139" s="46"/>
    </row>
    <row r="140" spans="2:5" ht="14.25" customHeight="1" x14ac:dyDescent="0.25">
      <c r="B140" s="56"/>
      <c r="C140" s="57"/>
      <c r="E140" s="46"/>
    </row>
    <row r="141" spans="2:5" ht="14.25" customHeight="1" x14ac:dyDescent="0.25">
      <c r="B141" s="56"/>
      <c r="C141" s="57"/>
      <c r="E141" s="46"/>
    </row>
    <row r="142" spans="2:5" ht="14.25" customHeight="1" x14ac:dyDescent="0.25">
      <c r="B142" s="56"/>
      <c r="C142" s="57"/>
      <c r="E142" s="46"/>
    </row>
    <row r="143" spans="2:5" ht="14.25" customHeight="1" x14ac:dyDescent="0.25">
      <c r="B143" s="56"/>
      <c r="C143" s="57"/>
      <c r="E143" s="46"/>
    </row>
    <row r="144" spans="2:5" ht="14.25" customHeight="1" x14ac:dyDescent="0.25">
      <c r="B144" s="56"/>
      <c r="C144" s="57"/>
      <c r="E144" s="46"/>
    </row>
    <row r="145" spans="2:5" ht="14.25" customHeight="1" x14ac:dyDescent="0.25">
      <c r="B145" s="56"/>
      <c r="C145" s="57"/>
      <c r="E145" s="46"/>
    </row>
    <row r="146" spans="2:5" ht="14.25" customHeight="1" x14ac:dyDescent="0.25">
      <c r="B146" s="56"/>
      <c r="C146" s="57"/>
      <c r="E146" s="46"/>
    </row>
    <row r="147" spans="2:5" ht="14.25" customHeight="1" x14ac:dyDescent="0.25">
      <c r="B147" s="56"/>
      <c r="C147" s="57"/>
      <c r="E147" s="46"/>
    </row>
    <row r="148" spans="2:5" ht="14.25" customHeight="1" x14ac:dyDescent="0.25">
      <c r="B148" s="56"/>
      <c r="C148" s="57"/>
      <c r="E148" s="46"/>
    </row>
    <row r="149" spans="2:5" ht="14.25" customHeight="1" x14ac:dyDescent="0.25">
      <c r="B149" s="56"/>
      <c r="C149" s="57"/>
      <c r="E149" s="46"/>
    </row>
    <row r="150" spans="2:5" ht="14.25" customHeight="1" x14ac:dyDescent="0.25">
      <c r="B150" s="56"/>
      <c r="C150" s="57"/>
      <c r="E150" s="46"/>
    </row>
    <row r="151" spans="2:5" ht="14.25" customHeight="1" x14ac:dyDescent="0.25">
      <c r="B151" s="56"/>
      <c r="C151" s="57"/>
      <c r="E151" s="46"/>
    </row>
    <row r="152" spans="2:5" ht="14.25" customHeight="1" x14ac:dyDescent="0.25">
      <c r="B152" s="56"/>
      <c r="C152" s="57"/>
      <c r="E152" s="46"/>
    </row>
    <row r="153" spans="2:5" ht="14.25" customHeight="1" x14ac:dyDescent="0.25">
      <c r="B153" s="56"/>
      <c r="C153" s="57"/>
      <c r="E153" s="46"/>
    </row>
    <row r="154" spans="2:5" ht="14.25" customHeight="1" x14ac:dyDescent="0.25">
      <c r="B154" s="56"/>
      <c r="C154" s="57"/>
      <c r="E154" s="46"/>
    </row>
    <row r="155" spans="2:5" ht="14.25" customHeight="1" x14ac:dyDescent="0.25">
      <c r="B155" s="56"/>
      <c r="C155" s="57"/>
      <c r="E155" s="46"/>
    </row>
    <row r="156" spans="2:5" ht="14.25" customHeight="1" x14ac:dyDescent="0.25">
      <c r="B156" s="56"/>
      <c r="C156" s="57"/>
      <c r="E156" s="46"/>
    </row>
    <row r="157" spans="2:5" ht="14.25" customHeight="1" x14ac:dyDescent="0.25">
      <c r="B157" s="56"/>
      <c r="C157" s="57"/>
      <c r="E157" s="46"/>
    </row>
    <row r="158" spans="2:5" ht="14.25" customHeight="1" x14ac:dyDescent="0.25">
      <c r="B158" s="56"/>
      <c r="C158" s="57"/>
      <c r="E158" s="46"/>
    </row>
    <row r="159" spans="2:5" ht="14.25" customHeight="1" x14ac:dyDescent="0.25">
      <c r="B159" s="56"/>
      <c r="C159" s="57"/>
      <c r="E159" s="46"/>
    </row>
    <row r="160" spans="2:5" ht="14.25" customHeight="1" x14ac:dyDescent="0.25">
      <c r="B160" s="56"/>
      <c r="C160" s="57"/>
      <c r="E160" s="46"/>
    </row>
    <row r="161" spans="2:5" ht="14.25" customHeight="1" x14ac:dyDescent="0.25">
      <c r="B161" s="56"/>
      <c r="C161" s="57"/>
      <c r="E161" s="46"/>
    </row>
    <row r="162" spans="2:5" ht="14.25" customHeight="1" x14ac:dyDescent="0.25">
      <c r="B162" s="56"/>
      <c r="C162" s="57"/>
      <c r="E162" s="46"/>
    </row>
    <row r="163" spans="2:5" ht="14.25" customHeight="1" x14ac:dyDescent="0.25">
      <c r="B163" s="56"/>
      <c r="C163" s="57"/>
      <c r="E163" s="46"/>
    </row>
    <row r="164" spans="2:5" ht="14.25" customHeight="1" x14ac:dyDescent="0.25">
      <c r="B164" s="56"/>
      <c r="C164" s="57"/>
      <c r="E164" s="46"/>
    </row>
    <row r="165" spans="2:5" ht="14.25" customHeight="1" x14ac:dyDescent="0.25">
      <c r="B165" s="56"/>
      <c r="C165" s="57"/>
      <c r="E165" s="46"/>
    </row>
    <row r="166" spans="2:5" ht="14.25" customHeight="1" x14ac:dyDescent="0.25">
      <c r="B166" s="56"/>
      <c r="C166" s="57"/>
      <c r="E166" s="46"/>
    </row>
    <row r="167" spans="2:5" ht="14.25" customHeight="1" x14ac:dyDescent="0.25">
      <c r="B167" s="56"/>
      <c r="C167" s="57"/>
      <c r="E167" s="46"/>
    </row>
    <row r="168" spans="2:5" ht="14.25" customHeight="1" x14ac:dyDescent="0.25">
      <c r="B168" s="56"/>
      <c r="C168" s="57"/>
      <c r="E168" s="46"/>
    </row>
    <row r="169" spans="2:5" ht="14.25" customHeight="1" x14ac:dyDescent="0.25">
      <c r="B169" s="56"/>
      <c r="C169" s="57"/>
      <c r="E169" s="46"/>
    </row>
    <row r="170" spans="2:5" ht="14.25" customHeight="1" x14ac:dyDescent="0.25">
      <c r="B170" s="56"/>
      <c r="C170" s="57"/>
      <c r="E170" s="46"/>
    </row>
    <row r="171" spans="2:5" ht="14.25" customHeight="1" x14ac:dyDescent="0.25">
      <c r="B171" s="56"/>
      <c r="C171" s="57"/>
      <c r="E171" s="46"/>
    </row>
    <row r="172" spans="2:5" ht="14.25" customHeight="1" x14ac:dyDescent="0.25">
      <c r="B172" s="56"/>
      <c r="C172" s="57"/>
      <c r="E172" s="46"/>
    </row>
    <row r="173" spans="2:5" ht="14.25" customHeight="1" x14ac:dyDescent="0.25">
      <c r="B173" s="56"/>
      <c r="C173" s="57"/>
      <c r="E173" s="46"/>
    </row>
    <row r="174" spans="2:5" ht="14.25" customHeight="1" x14ac:dyDescent="0.25">
      <c r="B174" s="56"/>
      <c r="C174" s="57"/>
      <c r="E174" s="46"/>
    </row>
    <row r="175" spans="2:5" ht="14.25" customHeight="1" x14ac:dyDescent="0.25">
      <c r="B175" s="56"/>
      <c r="C175" s="57"/>
      <c r="E175" s="46"/>
    </row>
    <row r="176" spans="2:5" ht="14.25" customHeight="1" x14ac:dyDescent="0.25">
      <c r="B176" s="56"/>
      <c r="C176" s="57"/>
      <c r="E176" s="46"/>
    </row>
    <row r="177" spans="2:5" ht="14.25" customHeight="1" x14ac:dyDescent="0.25">
      <c r="B177" s="56"/>
      <c r="C177" s="57"/>
      <c r="E177" s="46"/>
    </row>
    <row r="178" spans="2:5" ht="14.25" customHeight="1" x14ac:dyDescent="0.25">
      <c r="B178" s="56"/>
      <c r="C178" s="57"/>
      <c r="E178" s="46"/>
    </row>
    <row r="179" spans="2:5" ht="14.25" customHeight="1" x14ac:dyDescent="0.25">
      <c r="B179" s="56"/>
      <c r="C179" s="57"/>
      <c r="E179" s="46"/>
    </row>
    <row r="180" spans="2:5" ht="14.25" customHeight="1" x14ac:dyDescent="0.25">
      <c r="B180" s="56"/>
      <c r="C180" s="57"/>
      <c r="E180" s="46"/>
    </row>
    <row r="181" spans="2:5" ht="14.25" customHeight="1" x14ac:dyDescent="0.25">
      <c r="B181" s="56"/>
      <c r="C181" s="57"/>
      <c r="E181" s="46"/>
    </row>
    <row r="182" spans="2:5" ht="14.25" customHeight="1" x14ac:dyDescent="0.25">
      <c r="B182" s="56"/>
      <c r="C182" s="57"/>
      <c r="E182" s="46"/>
    </row>
    <row r="183" spans="2:5" ht="14.25" customHeight="1" x14ac:dyDescent="0.25">
      <c r="B183" s="56"/>
      <c r="C183" s="57"/>
      <c r="E183" s="46"/>
    </row>
    <row r="184" spans="2:5" ht="14.25" customHeight="1" x14ac:dyDescent="0.25">
      <c r="B184" s="56"/>
      <c r="C184" s="57"/>
      <c r="E184" s="46"/>
    </row>
    <row r="185" spans="2:5" ht="14.25" customHeight="1" x14ac:dyDescent="0.25">
      <c r="B185" s="56"/>
      <c r="C185" s="57"/>
      <c r="E185" s="46"/>
    </row>
    <row r="186" spans="2:5" ht="14.25" customHeight="1" x14ac:dyDescent="0.25">
      <c r="B186" s="56"/>
      <c r="C186" s="57"/>
      <c r="E186" s="46"/>
    </row>
    <row r="187" spans="2:5" ht="14.25" customHeight="1" x14ac:dyDescent="0.25">
      <c r="B187" s="56"/>
      <c r="C187" s="57"/>
      <c r="E187" s="46"/>
    </row>
    <row r="188" spans="2:5" ht="14.25" customHeight="1" x14ac:dyDescent="0.25">
      <c r="B188" s="56"/>
      <c r="C188" s="57"/>
      <c r="E188" s="46"/>
    </row>
    <row r="189" spans="2:5" ht="14.25" customHeight="1" x14ac:dyDescent="0.25">
      <c r="B189" s="56"/>
      <c r="C189" s="57"/>
      <c r="E189" s="46"/>
    </row>
    <row r="190" spans="2:5" ht="14.25" customHeight="1" x14ac:dyDescent="0.25">
      <c r="B190" s="56"/>
      <c r="C190" s="57"/>
      <c r="E190" s="46"/>
    </row>
    <row r="191" spans="2:5" ht="14.25" customHeight="1" x14ac:dyDescent="0.25">
      <c r="B191" s="56"/>
      <c r="C191" s="57"/>
      <c r="E191" s="46"/>
    </row>
    <row r="192" spans="2:5" ht="14.25" customHeight="1" x14ac:dyDescent="0.25">
      <c r="B192" s="56"/>
      <c r="C192" s="57"/>
      <c r="E192" s="46"/>
    </row>
    <row r="193" spans="2:5" ht="14.25" customHeight="1" x14ac:dyDescent="0.25">
      <c r="B193" s="56"/>
      <c r="C193" s="57"/>
      <c r="E193" s="46"/>
    </row>
    <row r="194" spans="2:5" ht="14.25" customHeight="1" x14ac:dyDescent="0.25">
      <c r="B194" s="56"/>
      <c r="C194" s="57"/>
      <c r="E194" s="46"/>
    </row>
    <row r="195" spans="2:5" ht="14.25" customHeight="1" x14ac:dyDescent="0.25">
      <c r="B195" s="56"/>
      <c r="C195" s="57"/>
      <c r="E195" s="46"/>
    </row>
    <row r="196" spans="2:5" ht="14.25" customHeight="1" x14ac:dyDescent="0.25">
      <c r="B196" s="56"/>
      <c r="C196" s="57"/>
      <c r="E196" s="46"/>
    </row>
    <row r="197" spans="2:5" ht="14.25" customHeight="1" x14ac:dyDescent="0.25">
      <c r="B197" s="56"/>
      <c r="C197" s="57"/>
      <c r="E197" s="46"/>
    </row>
    <row r="198" spans="2:5" ht="14.25" customHeight="1" x14ac:dyDescent="0.25">
      <c r="B198" s="56"/>
      <c r="C198" s="57"/>
      <c r="E198" s="46"/>
    </row>
    <row r="199" spans="2:5" ht="14.25" customHeight="1" x14ac:dyDescent="0.25">
      <c r="B199" s="56"/>
      <c r="C199" s="57"/>
      <c r="E199" s="46"/>
    </row>
    <row r="200" spans="2:5" ht="14.25" customHeight="1" x14ac:dyDescent="0.25">
      <c r="B200" s="56"/>
      <c r="C200" s="57"/>
      <c r="E200" s="46"/>
    </row>
    <row r="201" spans="2:5" ht="14.25" customHeight="1" x14ac:dyDescent="0.25">
      <c r="B201" s="56"/>
      <c r="C201" s="57"/>
      <c r="E201" s="46"/>
    </row>
    <row r="202" spans="2:5" ht="14.25" customHeight="1" x14ac:dyDescent="0.25">
      <c r="B202" s="56"/>
      <c r="C202" s="57"/>
      <c r="E202" s="46"/>
    </row>
    <row r="203" spans="2:5" ht="14.25" customHeight="1" x14ac:dyDescent="0.25">
      <c r="B203" s="56"/>
      <c r="C203" s="57"/>
      <c r="E203" s="46"/>
    </row>
    <row r="204" spans="2:5" ht="14.25" customHeight="1" x14ac:dyDescent="0.25">
      <c r="B204" s="56"/>
      <c r="C204" s="57"/>
      <c r="E204" s="46"/>
    </row>
    <row r="205" spans="2:5" ht="14.25" customHeight="1" x14ac:dyDescent="0.25">
      <c r="B205" s="56"/>
      <c r="C205" s="57"/>
      <c r="E205" s="46"/>
    </row>
    <row r="206" spans="2:5" ht="14.25" customHeight="1" x14ac:dyDescent="0.25">
      <c r="B206" s="56"/>
      <c r="C206" s="57"/>
      <c r="E206" s="46"/>
    </row>
    <row r="207" spans="2:5" ht="14.25" customHeight="1" x14ac:dyDescent="0.25">
      <c r="B207" s="56"/>
      <c r="C207" s="57"/>
      <c r="E207" s="46"/>
    </row>
    <row r="208" spans="2:5" ht="14.25" customHeight="1" x14ac:dyDescent="0.25">
      <c r="B208" s="56"/>
      <c r="C208" s="57"/>
      <c r="E208" s="46"/>
    </row>
    <row r="209" spans="2:5" ht="14.25" customHeight="1" x14ac:dyDescent="0.25">
      <c r="B209" s="56"/>
      <c r="C209" s="57"/>
      <c r="E209" s="46"/>
    </row>
    <row r="210" spans="2:5" ht="14.25" customHeight="1" x14ac:dyDescent="0.25">
      <c r="B210" s="56"/>
      <c r="C210" s="57"/>
      <c r="E210" s="46"/>
    </row>
    <row r="211" spans="2:5" ht="14.25" customHeight="1" x14ac:dyDescent="0.25">
      <c r="B211" s="56"/>
      <c r="C211" s="57"/>
      <c r="E211" s="46"/>
    </row>
    <row r="212" spans="2:5" ht="14.25" customHeight="1" x14ac:dyDescent="0.25">
      <c r="B212" s="56"/>
      <c r="C212" s="57"/>
      <c r="E212" s="46"/>
    </row>
    <row r="213" spans="2:5" ht="14.25" customHeight="1" x14ac:dyDescent="0.25">
      <c r="B213" s="56"/>
      <c r="C213" s="57"/>
      <c r="E213" s="46"/>
    </row>
    <row r="214" spans="2:5" ht="14.25" customHeight="1" x14ac:dyDescent="0.25">
      <c r="B214" s="56"/>
      <c r="C214" s="57"/>
      <c r="E214" s="46"/>
    </row>
    <row r="215" spans="2:5" ht="14.25" customHeight="1" x14ac:dyDescent="0.25">
      <c r="B215" s="56"/>
      <c r="C215" s="57"/>
      <c r="E215" s="46"/>
    </row>
    <row r="216" spans="2:5" ht="14.25" customHeight="1" x14ac:dyDescent="0.25">
      <c r="B216" s="56"/>
      <c r="C216" s="57"/>
      <c r="E216" s="46"/>
    </row>
    <row r="217" spans="2:5" ht="14.25" customHeight="1" x14ac:dyDescent="0.25">
      <c r="B217" s="56"/>
      <c r="C217" s="57"/>
      <c r="E217" s="46"/>
    </row>
    <row r="218" spans="2:5" ht="14.25" customHeight="1" x14ac:dyDescent="0.25">
      <c r="B218" s="56"/>
      <c r="C218" s="57"/>
      <c r="E218" s="46"/>
    </row>
    <row r="219" spans="2:5" ht="14.25" customHeight="1" x14ac:dyDescent="0.25">
      <c r="B219" s="56"/>
      <c r="C219" s="57"/>
      <c r="E219" s="46"/>
    </row>
    <row r="220" spans="2:5" ht="14.25" customHeight="1" x14ac:dyDescent="0.25">
      <c r="B220" s="56"/>
      <c r="C220" s="57"/>
      <c r="E220" s="46"/>
    </row>
    <row r="221" spans="2:5" ht="14.25" customHeight="1" x14ac:dyDescent="0.25">
      <c r="B221" s="56"/>
      <c r="C221" s="57"/>
      <c r="E221" s="46"/>
    </row>
    <row r="222" spans="2:5" ht="14.25" customHeight="1" x14ac:dyDescent="0.25">
      <c r="B222" s="56"/>
      <c r="C222" s="57"/>
      <c r="E222" s="46"/>
    </row>
    <row r="223" spans="2:5" ht="14.25" customHeight="1" x14ac:dyDescent="0.25">
      <c r="B223" s="56"/>
      <c r="C223" s="57"/>
      <c r="E223" s="46"/>
    </row>
    <row r="224" spans="2:5" ht="14.25" customHeight="1" x14ac:dyDescent="0.25">
      <c r="B224" s="56"/>
      <c r="C224" s="57"/>
      <c r="E224" s="46"/>
    </row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</sheetData>
  <sortState xmlns:xlrd2="http://schemas.microsoft.com/office/spreadsheetml/2017/richdata2" ref="B9:L18">
    <sortCondition ref="J9:J18"/>
    <sortCondition ref="C9:C18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  <outlinePr summaryBelow="0" summaryRight="0"/>
  </sheetPr>
  <dimension ref="A1:AB954"/>
  <sheetViews>
    <sheetView workbookViewId="0">
      <pane ySplit="2" topLeftCell="A3" activePane="bottomLeft" state="frozen"/>
      <selection pane="bottomLeft" activeCell="A3" sqref="A3:XFD20"/>
    </sheetView>
  </sheetViews>
  <sheetFormatPr defaultColWidth="14.42578125" defaultRowHeight="15" customHeight="1" x14ac:dyDescent="0.25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22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2" width="8.42578125" customWidth="1"/>
    <col min="13" max="13" width="8.42578125" style="139" customWidth="1"/>
    <col min="14" max="14" width="15.7109375" customWidth="1"/>
    <col min="15" max="15" width="8.42578125" customWidth="1"/>
    <col min="16" max="16" width="12.42578125" customWidth="1"/>
    <col min="17" max="17" width="8.42578125" customWidth="1"/>
    <col min="18" max="18" width="12.140625" customWidth="1"/>
    <col min="19" max="19" width="8.42578125" customWidth="1"/>
    <col min="20" max="20" width="11.7109375" customWidth="1"/>
    <col min="21" max="21" width="8.42578125" customWidth="1"/>
    <col min="22" max="25" width="13.7109375" customWidth="1"/>
    <col min="26" max="28" width="8.42578125" customWidth="1"/>
  </cols>
  <sheetData>
    <row r="1" spans="1:28" ht="14.25" customHeight="1" x14ac:dyDescent="0.25">
      <c r="A1" s="62" t="s">
        <v>820</v>
      </c>
      <c r="B1" s="63"/>
      <c r="C1" s="64"/>
      <c r="D1" s="63"/>
      <c r="E1" s="63"/>
      <c r="F1" s="63"/>
      <c r="G1" s="63"/>
      <c r="H1" s="63"/>
      <c r="I1" s="63"/>
      <c r="J1" s="63"/>
      <c r="K1" s="65"/>
      <c r="L1" s="65"/>
      <c r="M1" s="64"/>
      <c r="N1" s="66"/>
    </row>
    <row r="2" spans="1:28" ht="14.25" customHeight="1" x14ac:dyDescent="0.3">
      <c r="A2" s="67"/>
      <c r="B2" s="67"/>
      <c r="C2" s="68" t="s">
        <v>810</v>
      </c>
      <c r="D2" s="140" t="s">
        <v>811</v>
      </c>
      <c r="E2" s="67" t="s">
        <v>813</v>
      </c>
      <c r="F2" s="67" t="s">
        <v>821</v>
      </c>
      <c r="G2" s="67" t="s">
        <v>3</v>
      </c>
      <c r="H2" s="67" t="s">
        <v>814</v>
      </c>
      <c r="I2" s="67" t="s">
        <v>2</v>
      </c>
      <c r="J2" s="67" t="s">
        <v>5</v>
      </c>
      <c r="K2" s="69" t="s">
        <v>811</v>
      </c>
      <c r="L2" s="69" t="s">
        <v>815</v>
      </c>
      <c r="M2" s="68" t="s">
        <v>816</v>
      </c>
      <c r="N2" s="67" t="s">
        <v>822</v>
      </c>
      <c r="O2" s="70" t="s">
        <v>823</v>
      </c>
      <c r="P2" s="70" t="s">
        <v>821</v>
      </c>
      <c r="Q2" s="70" t="s">
        <v>824</v>
      </c>
      <c r="R2" s="70" t="s">
        <v>821</v>
      </c>
      <c r="S2" s="70" t="s">
        <v>825</v>
      </c>
      <c r="T2" s="70" t="s">
        <v>821</v>
      </c>
      <c r="U2" s="70" t="s">
        <v>826</v>
      </c>
      <c r="V2" s="70" t="s">
        <v>821</v>
      </c>
      <c r="W2" s="70"/>
      <c r="X2" s="70"/>
      <c r="Y2" s="70"/>
      <c r="Z2" s="50"/>
      <c r="AA2" s="50"/>
      <c r="AB2" s="50"/>
    </row>
    <row r="3" spans="1:28" ht="14.25" customHeight="1" x14ac:dyDescent="0.25">
      <c r="A3" s="182"/>
      <c r="B3" s="183" t="s">
        <v>827</v>
      </c>
      <c r="C3" s="74">
        <v>1</v>
      </c>
      <c r="D3" s="184" t="s">
        <v>950</v>
      </c>
      <c r="E3" s="13">
        <v>1368</v>
      </c>
      <c r="F3" s="13" t="str">
        <f>+VLOOKUP(E3,Participants!$A$1:$F$798,2,FALSE)</f>
        <v>Max Predis</v>
      </c>
      <c r="G3" s="13" t="str">
        <f>+VLOOKUP(E3,Participants!$A$1:$F$798,4,FALSE)</f>
        <v>AAC</v>
      </c>
      <c r="H3" s="13" t="str">
        <f>+VLOOKUP(E3,Participants!$A$1:$F$798,5,FALSE)</f>
        <v>Male</v>
      </c>
      <c r="I3" s="13">
        <f>+VLOOKUP(E3,Participants!$A$1:$F$798,3,FALSE)</f>
        <v>6</v>
      </c>
      <c r="J3" s="13" t="str">
        <f>+VLOOKUP(E3,Participants!$A$1:$G$798,7,FALSE)</f>
        <v>JV Boys</v>
      </c>
      <c r="K3" s="185"/>
      <c r="L3" s="76">
        <v>1</v>
      </c>
      <c r="M3" s="74">
        <v>10</v>
      </c>
      <c r="N3" s="182" t="str">
        <f>+J3</f>
        <v>JV Boys</v>
      </c>
      <c r="O3" s="77"/>
      <c r="P3" s="77" t="e">
        <f>+VLOOKUP(O3,Participants!$A$1:$F$651,2,FALSE)</f>
        <v>#N/A</v>
      </c>
      <c r="Q3" s="77"/>
      <c r="R3" s="77" t="e">
        <f>+VLOOKUP(Q3,Participants!$A$1:$F$651,2,FALSE)</f>
        <v>#N/A</v>
      </c>
      <c r="S3" s="77"/>
      <c r="T3" s="77" t="e">
        <f>+VLOOKUP(S3,Participants!$A$1:$F$651,2,FALSE)</f>
        <v>#N/A</v>
      </c>
      <c r="U3" s="77"/>
      <c r="V3" s="77" t="e">
        <f>+VLOOKUP(U3,Participants!$A$1:$F$651,2,FALSE)</f>
        <v>#N/A</v>
      </c>
      <c r="W3" s="186"/>
      <c r="X3" s="186"/>
      <c r="Y3" s="186"/>
    </row>
    <row r="4" spans="1:28" ht="14.25" customHeight="1" x14ac:dyDescent="0.25">
      <c r="B4" s="187" t="s">
        <v>827</v>
      </c>
      <c r="C4" s="74">
        <v>1</v>
      </c>
      <c r="D4" s="184" t="s">
        <v>951</v>
      </c>
      <c r="E4" s="13">
        <v>1099</v>
      </c>
      <c r="F4" s="13" t="str">
        <f>+VLOOKUP(E4,Participants!$A$1:$F$798,2,FALSE)</f>
        <v>Colin Pilla</v>
      </c>
      <c r="G4" s="13" t="str">
        <f>+VLOOKUP(E4,Participants!$A$1:$F$798,4,FALSE)</f>
        <v>KIL</v>
      </c>
      <c r="H4" s="13" t="str">
        <f>+VLOOKUP(E4,Participants!$A$1:$F$798,5,FALSE)</f>
        <v>Male</v>
      </c>
      <c r="I4" s="13">
        <f>+VLOOKUP(E4,Participants!$A$1:$F$798,3,FALSE)</f>
        <v>6</v>
      </c>
      <c r="J4" s="13" t="str">
        <f>+VLOOKUP(E4,Participants!$A$1:$G$798,7,FALSE)</f>
        <v>JV Boys</v>
      </c>
      <c r="K4" s="75"/>
      <c r="L4" s="76">
        <v>2</v>
      </c>
      <c r="M4" s="74">
        <v>8</v>
      </c>
      <c r="N4" s="7" t="str">
        <f>+J4</f>
        <v>JV Boys</v>
      </c>
      <c r="O4" s="77"/>
      <c r="P4" s="77" t="e">
        <f>+VLOOKUP(O4,Participants!$A$1:$F$651,2,FALSE)</f>
        <v>#N/A</v>
      </c>
      <c r="Q4" s="77"/>
      <c r="R4" s="77" t="e">
        <f>+VLOOKUP(Q4,Participants!$A$1:$F$651,2,FALSE)</f>
        <v>#N/A</v>
      </c>
      <c r="S4" s="77"/>
      <c r="T4" s="77" t="e">
        <f>+VLOOKUP(S4,Participants!$A$1:$F$651,2,FALSE)</f>
        <v>#N/A</v>
      </c>
      <c r="U4" s="77"/>
      <c r="V4" s="77" t="e">
        <f>+VLOOKUP(U4,Participants!$A$1:$F$651,2,FALSE)</f>
        <v>#N/A</v>
      </c>
      <c r="W4" s="78"/>
      <c r="X4" s="78"/>
      <c r="Y4" s="78"/>
    </row>
    <row r="5" spans="1:28" ht="14.25" customHeight="1" x14ac:dyDescent="0.25">
      <c r="A5" s="182"/>
      <c r="B5" s="183" t="s">
        <v>827</v>
      </c>
      <c r="C5" s="74">
        <v>1</v>
      </c>
      <c r="D5" s="184" t="s">
        <v>954</v>
      </c>
      <c r="E5" s="13">
        <v>613</v>
      </c>
      <c r="F5" s="13" t="str">
        <f>+VLOOKUP(E5,Participants!$A$1:$F$798,2,FALSE)</f>
        <v>Cole Miller</v>
      </c>
      <c r="G5" s="13" t="str">
        <f>+VLOOKUP(E5,Participants!$A$1:$F$798,4,FALSE)</f>
        <v>BFS</v>
      </c>
      <c r="H5" s="13" t="str">
        <f>+VLOOKUP(E5,Participants!$A$1:$F$798,5,FALSE)</f>
        <v>Male</v>
      </c>
      <c r="I5" s="13">
        <f>+VLOOKUP(E5,Participants!$A$1:$F$798,3,FALSE)</f>
        <v>5</v>
      </c>
      <c r="J5" s="13" t="str">
        <f>+VLOOKUP(E5,Participants!$A$1:$G$798,7,FALSE)</f>
        <v>JV BOYS</v>
      </c>
      <c r="K5" s="185"/>
      <c r="L5" s="76">
        <v>3</v>
      </c>
      <c r="M5" s="74">
        <v>6</v>
      </c>
      <c r="N5" s="182" t="str">
        <f>+J5</f>
        <v>JV BOYS</v>
      </c>
      <c r="O5" s="77"/>
      <c r="P5" s="77" t="e">
        <f>+VLOOKUP(O5,Participants!$A$1:$F$651,2,FALSE)</f>
        <v>#N/A</v>
      </c>
      <c r="Q5" s="77"/>
      <c r="R5" s="77" t="e">
        <f>+VLOOKUP(Q5,Participants!$A$1:$F$651,2,FALSE)</f>
        <v>#N/A</v>
      </c>
      <c r="S5" s="77"/>
      <c r="T5" s="77" t="e">
        <f>+VLOOKUP(S5,Participants!$A$1:$F$651,2,FALSE)</f>
        <v>#N/A</v>
      </c>
      <c r="U5" s="77"/>
      <c r="V5" s="77" t="e">
        <f>+VLOOKUP(U5,Participants!$A$1:$F$651,2,FALSE)</f>
        <v>#N/A</v>
      </c>
      <c r="W5" s="186"/>
      <c r="X5" s="186"/>
      <c r="Y5" s="186"/>
    </row>
    <row r="6" spans="1:28" ht="14.25" customHeight="1" x14ac:dyDescent="0.25">
      <c r="A6" s="182"/>
      <c r="B6" s="183" t="s">
        <v>827</v>
      </c>
      <c r="C6" s="74">
        <v>1</v>
      </c>
      <c r="D6" s="184" t="s">
        <v>955</v>
      </c>
      <c r="E6" s="13">
        <v>708</v>
      </c>
      <c r="F6" s="13" t="str">
        <f>+VLOOKUP(E6,Participants!$A$1:$F$798,2,FALSE)</f>
        <v>David Proch</v>
      </c>
      <c r="G6" s="13" t="str">
        <f>+VLOOKUP(E6,Participants!$A$1:$F$798,4,FALSE)</f>
        <v>GAA</v>
      </c>
      <c r="H6" s="13" t="str">
        <f>+VLOOKUP(E6,Participants!$A$1:$F$798,5,FALSE)</f>
        <v>Male</v>
      </c>
      <c r="I6" s="13">
        <f>+VLOOKUP(E6,Participants!$A$1:$F$798,3,FALSE)</f>
        <v>5</v>
      </c>
      <c r="J6" s="13" t="str">
        <f>+VLOOKUP(E6,Participants!$A$1:$G$798,7,FALSE)</f>
        <v>JV BOYS</v>
      </c>
      <c r="K6" s="185"/>
      <c r="L6" s="76">
        <v>4</v>
      </c>
      <c r="M6" s="74">
        <v>5</v>
      </c>
      <c r="N6" s="182" t="str">
        <f>+J6</f>
        <v>JV BOYS</v>
      </c>
      <c r="O6" s="77"/>
      <c r="P6" s="77" t="e">
        <f>+VLOOKUP(O6,Participants!$A$1:$F$651,2,FALSE)</f>
        <v>#N/A</v>
      </c>
      <c r="Q6" s="77"/>
      <c r="R6" s="77" t="e">
        <f>+VLOOKUP(Q6,Participants!$A$1:$F$651,2,FALSE)</f>
        <v>#N/A</v>
      </c>
      <c r="S6" s="77"/>
      <c r="T6" s="77" t="e">
        <f>+VLOOKUP(S6,Participants!$A$1:$F$651,2,FALSE)</f>
        <v>#N/A</v>
      </c>
      <c r="U6" s="77"/>
      <c r="V6" s="77" t="e">
        <f>+VLOOKUP(U6,Participants!$A$1:$F$651,2,FALSE)</f>
        <v>#N/A</v>
      </c>
      <c r="W6" s="186"/>
      <c r="X6" s="186"/>
      <c r="Y6" s="186"/>
    </row>
    <row r="7" spans="1:28" ht="14.25" customHeight="1" x14ac:dyDescent="0.25">
      <c r="A7" s="188"/>
      <c r="B7" s="189"/>
      <c r="C7" s="74">
        <v>1</v>
      </c>
      <c r="D7" s="184"/>
      <c r="E7" s="13"/>
      <c r="F7" s="13"/>
      <c r="G7" s="13"/>
      <c r="H7" s="13"/>
      <c r="I7" s="13"/>
      <c r="J7" s="13"/>
      <c r="K7" s="75"/>
      <c r="L7" s="76"/>
      <c r="M7" s="74"/>
      <c r="N7" s="188"/>
      <c r="O7" s="77"/>
      <c r="P7" s="77"/>
      <c r="Q7" s="77"/>
      <c r="R7" s="77"/>
      <c r="S7" s="77"/>
      <c r="T7" s="77"/>
      <c r="U7" s="77"/>
      <c r="V7" s="77"/>
      <c r="W7" s="190"/>
      <c r="X7" s="190"/>
      <c r="Y7" s="190"/>
    </row>
    <row r="8" spans="1:28" ht="14.25" customHeight="1" x14ac:dyDescent="0.25">
      <c r="A8" s="182"/>
      <c r="B8" s="183" t="s">
        <v>827</v>
      </c>
      <c r="C8" s="74">
        <v>1</v>
      </c>
      <c r="D8" s="184" t="s">
        <v>948</v>
      </c>
      <c r="E8" s="13">
        <v>602</v>
      </c>
      <c r="F8" s="13" t="str">
        <f>+VLOOKUP(E8,Participants!$A$1:$F$798,2,FALSE)</f>
        <v>Avery Arendosh</v>
      </c>
      <c r="G8" s="13" t="str">
        <f>+VLOOKUP(E8,Participants!$A$1:$F$798,4,FALSE)</f>
        <v>BFS</v>
      </c>
      <c r="H8" s="13" t="str">
        <f>+VLOOKUP(E8,Participants!$A$1:$F$798,5,FALSE)</f>
        <v>Female</v>
      </c>
      <c r="I8" s="13">
        <f>+VLOOKUP(E8,Participants!$A$1:$F$798,3,FALSE)</f>
        <v>6</v>
      </c>
      <c r="J8" s="13" t="str">
        <f>+VLOOKUP(E8,Participants!$A$1:$G$798,7,FALSE)</f>
        <v>JV GIRLS</v>
      </c>
      <c r="K8" s="185"/>
      <c r="L8" s="76">
        <v>1</v>
      </c>
      <c r="M8" s="74">
        <v>10</v>
      </c>
      <c r="N8" s="182" t="str">
        <f>+J8</f>
        <v>JV GIRLS</v>
      </c>
      <c r="O8" s="77"/>
      <c r="P8" s="77" t="e">
        <f>+VLOOKUP(O8,Participants!$A$1:$F$651,2,FALSE)</f>
        <v>#N/A</v>
      </c>
      <c r="Q8" s="77"/>
      <c r="R8" s="77" t="e">
        <f>+VLOOKUP(Q8,Participants!$A$1:$F$651,2,FALSE)</f>
        <v>#N/A</v>
      </c>
      <c r="S8" s="77"/>
      <c r="T8" s="77" t="e">
        <f>+VLOOKUP(S8,Participants!$A$1:$F$651,2,FALSE)</f>
        <v>#N/A</v>
      </c>
      <c r="U8" s="77"/>
      <c r="V8" s="77" t="e">
        <f>+VLOOKUP(U8,Participants!$A$1:$F$651,2,FALSE)</f>
        <v>#N/A</v>
      </c>
      <c r="W8" s="186"/>
      <c r="X8" s="186"/>
      <c r="Y8" s="186"/>
    </row>
    <row r="9" spans="1:28" ht="14.25" customHeight="1" x14ac:dyDescent="0.25">
      <c r="A9" s="182"/>
      <c r="B9" s="183" t="s">
        <v>827</v>
      </c>
      <c r="C9" s="74">
        <v>1</v>
      </c>
      <c r="D9" s="184" t="s">
        <v>953</v>
      </c>
      <c r="E9" s="13">
        <v>1073</v>
      </c>
      <c r="F9" s="13" t="str">
        <f>+VLOOKUP(E9,Participants!$A$1:$F$798,2,FALSE)</f>
        <v>Brigid Baker</v>
      </c>
      <c r="G9" s="13" t="str">
        <f>+VLOOKUP(E9,Participants!$A$1:$F$798,4,FALSE)</f>
        <v>KIL</v>
      </c>
      <c r="H9" s="13" t="str">
        <f>+VLOOKUP(E9,Participants!$A$1:$F$798,5,FALSE)</f>
        <v>Female</v>
      </c>
      <c r="I9" s="13">
        <f>+VLOOKUP(E9,Participants!$A$1:$F$798,3,FALSE)</f>
        <v>5</v>
      </c>
      <c r="J9" s="13" t="str">
        <f>+VLOOKUP(E9,Participants!$A$1:$G$798,7,FALSE)</f>
        <v>JV Girls</v>
      </c>
      <c r="K9" s="185"/>
      <c r="L9" s="76">
        <f>L8+1</f>
        <v>2</v>
      </c>
      <c r="M9" s="74">
        <v>8</v>
      </c>
      <c r="N9" s="182" t="str">
        <f>+J9</f>
        <v>JV Girls</v>
      </c>
      <c r="O9" s="77"/>
      <c r="P9" s="77" t="e">
        <f>+VLOOKUP(O9,Participants!$A$1:$F$651,2,FALSE)</f>
        <v>#N/A</v>
      </c>
      <c r="Q9" s="77"/>
      <c r="R9" s="77" t="e">
        <f>+VLOOKUP(Q9,Participants!$A$1:$F$651,2,FALSE)</f>
        <v>#N/A</v>
      </c>
      <c r="S9" s="77"/>
      <c r="T9" s="77" t="e">
        <f>+VLOOKUP(S9,Participants!$A$1:$F$651,2,FALSE)</f>
        <v>#N/A</v>
      </c>
      <c r="U9" s="77"/>
      <c r="V9" s="77" t="e">
        <f>+VLOOKUP(U9,Participants!$A$1:$F$651,2,FALSE)</f>
        <v>#N/A</v>
      </c>
      <c r="W9" s="186"/>
      <c r="X9" s="186"/>
      <c r="Y9" s="186"/>
    </row>
    <row r="10" spans="1:28" ht="14.25" customHeight="1" x14ac:dyDescent="0.25">
      <c r="A10" s="182"/>
      <c r="B10" s="183" t="s">
        <v>827</v>
      </c>
      <c r="C10" s="74">
        <v>1</v>
      </c>
      <c r="D10" s="184" t="s">
        <v>958</v>
      </c>
      <c r="E10" s="13">
        <v>1338</v>
      </c>
      <c r="F10" s="13" t="str">
        <f>+VLOOKUP(E10,Participants!$A$1:$F$798,2,FALSE)</f>
        <v>Claire Burch</v>
      </c>
      <c r="G10" s="13" t="str">
        <f>+VLOOKUP(E10,Participants!$A$1:$F$798,4,FALSE)</f>
        <v>AAC</v>
      </c>
      <c r="H10" s="13" t="str">
        <f>+VLOOKUP(E10,Participants!$A$1:$F$798,5,FALSE)</f>
        <v>Female</v>
      </c>
      <c r="I10" s="13">
        <f>+VLOOKUP(E10,Participants!$A$1:$F$798,3,FALSE)</f>
        <v>6</v>
      </c>
      <c r="J10" s="13" t="str">
        <f>+VLOOKUP(E10,Participants!$A$1:$G$798,7,FALSE)</f>
        <v>JV Girls</v>
      </c>
      <c r="K10" s="185"/>
      <c r="L10" s="76">
        <f>L9+1</f>
        <v>3</v>
      </c>
      <c r="M10" s="74">
        <v>6</v>
      </c>
      <c r="N10" s="182" t="str">
        <f>+J10</f>
        <v>JV Girls</v>
      </c>
      <c r="O10" s="77"/>
      <c r="P10" s="77" t="e">
        <f>+VLOOKUP(O10,Participants!$A$1:$F$651,2,FALSE)</f>
        <v>#N/A</v>
      </c>
      <c r="Q10" s="77"/>
      <c r="R10" s="77" t="e">
        <f>+VLOOKUP(Q10,Participants!$A$1:$F$651,2,FALSE)</f>
        <v>#N/A</v>
      </c>
      <c r="S10" s="77"/>
      <c r="T10" s="77" t="e">
        <f>+VLOOKUP(S10,Participants!$A$1:$F$651,2,FALSE)</f>
        <v>#N/A</v>
      </c>
      <c r="U10" s="77"/>
      <c r="V10" s="77" t="e">
        <f>+VLOOKUP(U10,Participants!$A$1:$F$651,2,FALSE)</f>
        <v>#N/A</v>
      </c>
      <c r="W10" s="186"/>
      <c r="X10" s="186"/>
      <c r="Y10" s="186"/>
    </row>
    <row r="11" spans="1:28" ht="14.25" customHeight="1" x14ac:dyDescent="0.25">
      <c r="A11" s="182"/>
      <c r="B11" s="183" t="s">
        <v>827</v>
      </c>
      <c r="C11" s="74">
        <v>1</v>
      </c>
      <c r="D11" s="184" t="s">
        <v>959</v>
      </c>
      <c r="E11" s="13">
        <v>762</v>
      </c>
      <c r="F11" s="13" t="str">
        <f>+VLOOKUP(E11,Participants!$A$1:$F$798,2,FALSE)</f>
        <v>Isla Spinelli</v>
      </c>
      <c r="G11" s="13" t="str">
        <f>+VLOOKUP(E11,Participants!$A$1:$F$798,4,FALSE)</f>
        <v>GAA</v>
      </c>
      <c r="H11" s="13" t="str">
        <f>+VLOOKUP(E11,Participants!$A$1:$F$798,5,FALSE)</f>
        <v>Female</v>
      </c>
      <c r="I11" s="13">
        <f>+VLOOKUP(E11,Participants!$A$1:$F$798,3,FALSE)</f>
        <v>6</v>
      </c>
      <c r="J11" s="13" t="str">
        <f>+VLOOKUP(E11,Participants!$A$1:$G$798,7,FALSE)</f>
        <v>JV GIRLS</v>
      </c>
      <c r="K11" s="185"/>
      <c r="L11" s="76">
        <f>L10+1</f>
        <v>4</v>
      </c>
      <c r="M11" s="74">
        <v>5</v>
      </c>
      <c r="N11" s="182" t="str">
        <f>+J11</f>
        <v>JV GIRLS</v>
      </c>
      <c r="O11" s="77"/>
      <c r="P11" s="77" t="e">
        <f>+VLOOKUP(O11,Participants!$A$1:$F$651,2,FALSE)</f>
        <v>#N/A</v>
      </c>
      <c r="Q11" s="77"/>
      <c r="R11" s="77" t="e">
        <f>+VLOOKUP(Q11,Participants!$A$1:$F$651,2,FALSE)</f>
        <v>#N/A</v>
      </c>
      <c r="S11" s="77"/>
      <c r="T11" s="77" t="e">
        <f>+VLOOKUP(S11,Participants!$A$1:$F$651,2,FALSE)</f>
        <v>#N/A</v>
      </c>
      <c r="U11" s="77"/>
      <c r="V11" s="77" t="e">
        <f>+VLOOKUP(U11,Participants!$A$1:$F$651,2,FALSE)</f>
        <v>#N/A</v>
      </c>
      <c r="W11" s="186"/>
      <c r="X11" s="186"/>
      <c r="Y11" s="186"/>
    </row>
    <row r="12" spans="1:28" ht="14.25" customHeight="1" x14ac:dyDescent="0.25">
      <c r="A12" s="188"/>
      <c r="B12" s="189"/>
      <c r="C12" s="74">
        <v>1</v>
      </c>
      <c r="D12" s="184"/>
      <c r="E12" s="13"/>
      <c r="F12" s="13"/>
      <c r="G12" s="13"/>
      <c r="H12" s="13"/>
      <c r="I12" s="13"/>
      <c r="J12" s="13"/>
      <c r="K12" s="75"/>
      <c r="L12" s="76"/>
      <c r="M12" s="74"/>
      <c r="N12" s="188"/>
      <c r="O12" s="77"/>
      <c r="P12" s="77"/>
      <c r="Q12" s="77"/>
      <c r="R12" s="77"/>
      <c r="S12" s="77"/>
      <c r="T12" s="77"/>
      <c r="U12" s="77"/>
      <c r="V12" s="77"/>
      <c r="W12" s="190"/>
      <c r="X12" s="190"/>
      <c r="Y12" s="190"/>
    </row>
    <row r="13" spans="1:28" ht="14.25" customHeight="1" x14ac:dyDescent="0.25">
      <c r="A13" s="7"/>
      <c r="B13" s="187" t="s">
        <v>827</v>
      </c>
      <c r="C13" s="74">
        <v>1</v>
      </c>
      <c r="D13" s="184" t="s">
        <v>945</v>
      </c>
      <c r="E13" s="13">
        <v>665</v>
      </c>
      <c r="F13" s="13" t="str">
        <f>+VLOOKUP(E13,Participants!$A$1:$F$798,2,FALSE)</f>
        <v>Jack Davison</v>
      </c>
      <c r="G13" s="13" t="str">
        <f>+VLOOKUP(E13,Participants!$A$1:$F$798,4,FALSE)</f>
        <v>BFS</v>
      </c>
      <c r="H13" s="13" t="str">
        <f>+VLOOKUP(E13,Participants!$A$1:$F$798,5,FALSE)</f>
        <v>Male</v>
      </c>
      <c r="I13" s="13">
        <f>+VLOOKUP(E13,Participants!$A$1:$F$798,3,FALSE)</f>
        <v>8</v>
      </c>
      <c r="J13" s="13" t="str">
        <f>+VLOOKUP(E13,Participants!$A$1:$G$798,7,FALSE)</f>
        <v>VARSITY Boys</v>
      </c>
      <c r="K13" s="75"/>
      <c r="L13" s="76">
        <v>1</v>
      </c>
      <c r="M13" s="74">
        <v>10</v>
      </c>
      <c r="N13" s="7" t="str">
        <f>+J13</f>
        <v>VARSITY Boys</v>
      </c>
      <c r="O13" s="77"/>
      <c r="P13" s="77" t="e">
        <f>+VLOOKUP(O13,Participants!$A$1:$F$651,2,FALSE)</f>
        <v>#N/A</v>
      </c>
      <c r="Q13" s="77"/>
      <c r="R13" s="77" t="e">
        <f>+VLOOKUP(Q13,Participants!$A$1:$F$651,2,FALSE)</f>
        <v>#N/A</v>
      </c>
      <c r="S13" s="77"/>
      <c r="T13" s="77" t="e">
        <f>+VLOOKUP(S13,Participants!$A$1:$F$651,2,FALSE)</f>
        <v>#N/A</v>
      </c>
      <c r="U13" s="77"/>
      <c r="V13" s="77" t="e">
        <f>+VLOOKUP(U13,Participants!$A$1:$F$651,2,FALSE)</f>
        <v>#N/A</v>
      </c>
      <c r="W13" s="78"/>
      <c r="X13" s="78"/>
      <c r="Y13" s="78"/>
    </row>
    <row r="14" spans="1:28" x14ac:dyDescent="0.25">
      <c r="A14" s="7"/>
      <c r="B14" s="187" t="s">
        <v>827</v>
      </c>
      <c r="C14" s="74">
        <v>1</v>
      </c>
      <c r="D14" s="184" t="s">
        <v>946</v>
      </c>
      <c r="E14" s="13">
        <v>1125</v>
      </c>
      <c r="F14" s="13" t="str">
        <f>+VLOOKUP(E14,Participants!$A$1:$F$798,2,FALSE)</f>
        <v>Gavin Bartus</v>
      </c>
      <c r="G14" s="13" t="str">
        <f>+VLOOKUP(E14,Participants!$A$1:$F$798,4,FALSE)</f>
        <v>KIL</v>
      </c>
      <c r="H14" s="13" t="str">
        <f>+VLOOKUP(E14,Participants!$A$1:$F$798,5,FALSE)</f>
        <v>Male</v>
      </c>
      <c r="I14" s="13">
        <f>+VLOOKUP(E14,Participants!$A$1:$F$798,3,FALSE)</f>
        <v>8</v>
      </c>
      <c r="J14" s="13" t="str">
        <f>+VLOOKUP(E14,Participants!$A$1:$G$798,7,FALSE)</f>
        <v>VARSITY Boys</v>
      </c>
      <c r="K14" s="75"/>
      <c r="L14" s="76">
        <f>L13+1</f>
        <v>2</v>
      </c>
      <c r="M14" s="74">
        <v>8</v>
      </c>
      <c r="N14" s="7" t="str">
        <f>+J14</f>
        <v>VARSITY Boys</v>
      </c>
      <c r="O14" s="77"/>
      <c r="P14" s="77" t="e">
        <f>+VLOOKUP(O14,Participants!$A$1:$F$651,2,FALSE)</f>
        <v>#N/A</v>
      </c>
      <c r="Q14" s="77"/>
      <c r="R14" s="77" t="e">
        <f>+VLOOKUP(Q14,Participants!$A$1:$F$651,2,FALSE)</f>
        <v>#N/A</v>
      </c>
      <c r="S14" s="77"/>
      <c r="T14" s="77" t="e">
        <f>+VLOOKUP(S14,Participants!$A$1:$F$651,2,FALSE)</f>
        <v>#N/A</v>
      </c>
      <c r="U14" s="77"/>
      <c r="V14" s="77" t="e">
        <f>+VLOOKUP(U14,Participants!$A$1:$F$651,2,FALSE)</f>
        <v>#N/A</v>
      </c>
      <c r="W14" s="78"/>
      <c r="X14" s="78"/>
      <c r="Y14" s="78"/>
    </row>
    <row r="15" spans="1:28" x14ac:dyDescent="0.25">
      <c r="A15" s="7"/>
      <c r="B15" s="189"/>
      <c r="C15" s="74">
        <v>1</v>
      </c>
      <c r="D15" s="184"/>
      <c r="E15" s="13"/>
      <c r="F15" s="13"/>
      <c r="G15" s="13"/>
      <c r="H15" s="13"/>
      <c r="I15" s="13"/>
      <c r="J15" s="13"/>
      <c r="K15" s="75"/>
      <c r="L15" s="76"/>
      <c r="M15" s="74"/>
      <c r="N15" s="188"/>
      <c r="O15" s="77"/>
      <c r="P15" s="77"/>
      <c r="Q15" s="77"/>
      <c r="R15" s="77"/>
      <c r="S15" s="77"/>
      <c r="T15" s="77"/>
      <c r="U15" s="77"/>
      <c r="V15" s="77"/>
      <c r="W15" s="78"/>
      <c r="X15" s="78"/>
      <c r="Y15" s="78"/>
    </row>
    <row r="16" spans="1:28" x14ac:dyDescent="0.25">
      <c r="B16" s="187" t="s">
        <v>827</v>
      </c>
      <c r="C16" s="74">
        <v>1</v>
      </c>
      <c r="D16" s="184" t="s">
        <v>947</v>
      </c>
      <c r="E16" s="13">
        <v>1115</v>
      </c>
      <c r="F16" s="13" t="str">
        <f>+VLOOKUP(E16,Participants!$A$1:$F$798,2,FALSE)</f>
        <v>Anna Morris</v>
      </c>
      <c r="G16" s="13" t="str">
        <f>+VLOOKUP(E16,Participants!$A$1:$F$798,4,FALSE)</f>
        <v>KIL</v>
      </c>
      <c r="H16" s="13" t="str">
        <f>+VLOOKUP(E16,Participants!$A$1:$F$798,5,FALSE)</f>
        <v>Female</v>
      </c>
      <c r="I16" s="13">
        <f>+VLOOKUP(E16,Participants!$A$1:$F$798,3,FALSE)</f>
        <v>8</v>
      </c>
      <c r="J16" s="13" t="str">
        <f>+VLOOKUP(E16,Participants!$A$1:$G$798,7,FALSE)</f>
        <v>Varsity Girls</v>
      </c>
      <c r="K16" s="75"/>
      <c r="L16" s="76">
        <v>1</v>
      </c>
      <c r="M16" s="74">
        <v>10</v>
      </c>
      <c r="N16" s="7" t="str">
        <f t="shared" ref="N16:N20" si="0">+J16</f>
        <v>Varsity Girls</v>
      </c>
      <c r="O16" s="77"/>
      <c r="P16" s="77" t="e">
        <f>+VLOOKUP(O16,Participants!$A$1:$F$651,2,FALSE)</f>
        <v>#N/A</v>
      </c>
      <c r="Q16" s="77"/>
      <c r="R16" s="77" t="e">
        <f>+VLOOKUP(Q16,Participants!$A$1:$F$651,2,FALSE)</f>
        <v>#N/A</v>
      </c>
      <c r="S16" s="77"/>
      <c r="T16" s="77" t="e">
        <f>+VLOOKUP(S16,Participants!$A$1:$F$651,2,FALSE)</f>
        <v>#N/A</v>
      </c>
      <c r="U16" s="77"/>
      <c r="V16" s="77" t="e">
        <f>+VLOOKUP(U16,Participants!$A$1:$F$651,2,FALSE)</f>
        <v>#N/A</v>
      </c>
      <c r="W16" s="78"/>
      <c r="X16" s="78"/>
      <c r="Y16" s="78"/>
    </row>
    <row r="17" spans="1:26" ht="14.25" customHeight="1" x14ac:dyDescent="0.25">
      <c r="B17" s="187" t="s">
        <v>827</v>
      </c>
      <c r="C17" s="74">
        <v>1</v>
      </c>
      <c r="D17" s="184" t="s">
        <v>949</v>
      </c>
      <c r="E17" s="13">
        <v>769</v>
      </c>
      <c r="F17" s="13" t="str">
        <f>+VLOOKUP(E17,Participants!$A$1:$F$798,2,FALSE)</f>
        <v>Macie Trombetta</v>
      </c>
      <c r="G17" s="13" t="str">
        <f>+VLOOKUP(E17,Participants!$A$1:$F$798,4,FALSE)</f>
        <v>GAA</v>
      </c>
      <c r="H17" s="13" t="str">
        <f>+VLOOKUP(E17,Participants!$A$1:$F$798,5,FALSE)</f>
        <v>Female</v>
      </c>
      <c r="I17" s="13">
        <f>+VLOOKUP(E17,Participants!$A$1:$F$798,3,FALSE)</f>
        <v>7</v>
      </c>
      <c r="J17" s="13" t="str">
        <f>+VLOOKUP(E17,Participants!$A$1:$G$798,7,FALSE)</f>
        <v>VARSITY GIRLS</v>
      </c>
      <c r="K17" s="75"/>
      <c r="L17" s="76">
        <f>L16+1</f>
        <v>2</v>
      </c>
      <c r="M17" s="74">
        <v>8</v>
      </c>
      <c r="N17" s="7" t="str">
        <f t="shared" si="0"/>
        <v>VARSITY GIRLS</v>
      </c>
      <c r="O17" s="77"/>
      <c r="P17" s="77" t="e">
        <f>+VLOOKUP(O17,Participants!$A$1:$F$651,2,FALSE)</f>
        <v>#N/A</v>
      </c>
      <c r="Q17" s="77"/>
      <c r="R17" s="77" t="e">
        <f>+VLOOKUP(Q17,Participants!$A$1:$F$651,2,FALSE)</f>
        <v>#N/A</v>
      </c>
      <c r="S17" s="77"/>
      <c r="T17" s="77" t="e">
        <f>+VLOOKUP(S17,Participants!$A$1:$F$651,2,FALSE)</f>
        <v>#N/A</v>
      </c>
      <c r="U17" s="77"/>
      <c r="V17" s="77" t="e">
        <f>+VLOOKUP(U17,Participants!$A$1:$F$651,2,FALSE)</f>
        <v>#N/A</v>
      </c>
      <c r="W17" s="78"/>
      <c r="X17" s="78"/>
      <c r="Y17" s="78"/>
    </row>
    <row r="18" spans="1:26" ht="14.25" customHeight="1" x14ac:dyDescent="0.25">
      <c r="B18" s="187" t="s">
        <v>827</v>
      </c>
      <c r="C18" s="74">
        <v>1</v>
      </c>
      <c r="D18" s="184" t="s">
        <v>952</v>
      </c>
      <c r="E18" s="13">
        <v>650</v>
      </c>
      <c r="F18" s="13" t="str">
        <f>+VLOOKUP(E18,Participants!$A$1:$F$798,2,FALSE)</f>
        <v>Lily Narvett</v>
      </c>
      <c r="G18" s="13" t="str">
        <f>+VLOOKUP(E18,Participants!$A$1:$F$798,4,FALSE)</f>
        <v>BFS</v>
      </c>
      <c r="H18" s="13" t="str">
        <f>+VLOOKUP(E18,Participants!$A$1:$F$798,5,FALSE)</f>
        <v>Female</v>
      </c>
      <c r="I18" s="13">
        <f>+VLOOKUP(E18,Participants!$A$1:$F$798,3,FALSE)</f>
        <v>8</v>
      </c>
      <c r="J18" s="13" t="str">
        <f>+VLOOKUP(E18,Participants!$A$1:$G$798,7,FALSE)</f>
        <v>VARSITY GIRLS</v>
      </c>
      <c r="K18" s="75"/>
      <c r="L18" s="76">
        <f>L4+1</f>
        <v>3</v>
      </c>
      <c r="M18" s="74">
        <v>6</v>
      </c>
      <c r="N18" s="7" t="str">
        <f t="shared" si="0"/>
        <v>VARSITY GIRLS</v>
      </c>
      <c r="O18" s="77"/>
      <c r="P18" s="77" t="e">
        <f>+VLOOKUP(O18,Participants!$A$1:$F$651,2,FALSE)</f>
        <v>#N/A</v>
      </c>
      <c r="Q18" s="77"/>
      <c r="R18" s="77" t="e">
        <f>+VLOOKUP(Q18,Participants!$A$1:$F$651,2,FALSE)</f>
        <v>#N/A</v>
      </c>
      <c r="S18" s="77"/>
      <c r="T18" s="77" t="e">
        <f>+VLOOKUP(S18,Participants!$A$1:$F$651,2,FALSE)</f>
        <v>#N/A</v>
      </c>
      <c r="U18" s="77"/>
      <c r="V18" s="77" t="e">
        <f>+VLOOKUP(U18,Participants!$A$1:$F$651,2,FALSE)</f>
        <v>#N/A</v>
      </c>
      <c r="W18" s="78"/>
      <c r="X18" s="78"/>
      <c r="Y18" s="78"/>
    </row>
    <row r="19" spans="1:26" ht="14.25" customHeight="1" x14ac:dyDescent="0.25">
      <c r="B19" s="189"/>
      <c r="C19" s="74">
        <v>1</v>
      </c>
      <c r="D19" s="184" t="s">
        <v>956</v>
      </c>
      <c r="E19" s="13">
        <v>1023</v>
      </c>
      <c r="F19" s="13" t="str">
        <f>+VLOOKUP(E19,Participants!$A$1:$F$798,2,FALSE)</f>
        <v>Kathryn Rechtorik</v>
      </c>
      <c r="G19" s="13" t="str">
        <f>+VLOOKUP(E19,Participants!$A$1:$F$798,4,FALSE)</f>
        <v>HCA</v>
      </c>
      <c r="H19" s="13" t="str">
        <f>+VLOOKUP(E19,Participants!$A$1:$F$798,5,FALSE)</f>
        <v>Female</v>
      </c>
      <c r="I19" s="13">
        <f>+VLOOKUP(E19,Participants!$A$1:$F$798,3,FALSE)</f>
        <v>7</v>
      </c>
      <c r="J19" s="13" t="str">
        <f>+VLOOKUP(E19,Participants!$A$1:$G$798,7,FALSE)</f>
        <v>Varsity Girls</v>
      </c>
      <c r="K19" s="75"/>
      <c r="L19" s="76">
        <f>L4+1</f>
        <v>3</v>
      </c>
      <c r="M19" s="74">
        <v>5</v>
      </c>
      <c r="N19" s="7" t="str">
        <f t="shared" si="0"/>
        <v>Varsity Girls</v>
      </c>
      <c r="O19" s="77"/>
      <c r="P19" s="77" t="e">
        <f>+VLOOKUP(O19,Participants!$A$1:$F$651,2,FALSE)</f>
        <v>#N/A</v>
      </c>
      <c r="Q19" s="77"/>
      <c r="R19" s="77"/>
      <c r="S19" s="77"/>
      <c r="T19" s="77"/>
      <c r="U19" s="77"/>
      <c r="V19" s="77"/>
      <c r="W19" s="78"/>
      <c r="X19" s="78"/>
      <c r="Y19" s="78"/>
    </row>
    <row r="20" spans="1:26" ht="14.25" customHeight="1" x14ac:dyDescent="0.25">
      <c r="A20" s="182"/>
      <c r="B20" s="183" t="s">
        <v>827</v>
      </c>
      <c r="C20" s="74">
        <v>1</v>
      </c>
      <c r="D20" s="184" t="s">
        <v>957</v>
      </c>
      <c r="E20" s="13">
        <v>1346</v>
      </c>
      <c r="F20" s="13" t="str">
        <f>+VLOOKUP(E20,Participants!$A$1:$F$798,2,FALSE)</f>
        <v>Josie Donahue</v>
      </c>
      <c r="G20" s="13" t="str">
        <f>+VLOOKUP(E20,Participants!$A$1:$F$798,4,FALSE)</f>
        <v>AAC</v>
      </c>
      <c r="H20" s="13" t="str">
        <f>+VLOOKUP(E20,Participants!$A$1:$F$798,5,FALSE)</f>
        <v>Female</v>
      </c>
      <c r="I20" s="13">
        <f>+VLOOKUP(E20,Participants!$A$1:$F$798,3,FALSE)</f>
        <v>7</v>
      </c>
      <c r="J20" s="13" t="str">
        <f>+VLOOKUP(E20,Participants!$A$1:$G$798,7,FALSE)</f>
        <v>Varsity Girls</v>
      </c>
      <c r="K20" s="185"/>
      <c r="L20" s="76">
        <v>1</v>
      </c>
      <c r="M20" s="74">
        <v>4</v>
      </c>
      <c r="N20" s="182" t="str">
        <f t="shared" si="0"/>
        <v>Varsity Girls</v>
      </c>
      <c r="O20" s="77"/>
      <c r="P20" s="77" t="e">
        <f>+VLOOKUP(O20,Participants!$A$1:$F$651,2,FALSE)</f>
        <v>#N/A</v>
      </c>
      <c r="Q20" s="77"/>
      <c r="R20" s="77" t="e">
        <f>+VLOOKUP(Q20,Participants!$A$1:$F$651,2,FALSE)</f>
        <v>#N/A</v>
      </c>
      <c r="S20" s="77"/>
      <c r="T20" s="77" t="e">
        <f>+VLOOKUP(S20,Participants!$A$1:$F$651,2,FALSE)</f>
        <v>#N/A</v>
      </c>
      <c r="U20" s="77"/>
      <c r="V20" s="77" t="e">
        <f>+VLOOKUP(U20,Participants!$A$1:$F$651,2,FALSE)</f>
        <v>#N/A</v>
      </c>
      <c r="W20" s="186"/>
      <c r="X20" s="186"/>
      <c r="Y20" s="186"/>
    </row>
    <row r="21" spans="1:26" ht="14.25" customHeight="1" x14ac:dyDescent="0.25">
      <c r="C21" s="46"/>
      <c r="K21" s="56"/>
      <c r="L21" s="56"/>
    </row>
    <row r="22" spans="1:26" ht="14.25" customHeight="1" x14ac:dyDescent="0.25">
      <c r="C22" s="46"/>
      <c r="K22" s="56"/>
      <c r="L22" s="56"/>
    </row>
    <row r="23" spans="1:26" ht="14.25" customHeight="1" x14ac:dyDescent="0.25">
      <c r="C23" s="46"/>
      <c r="K23" s="56"/>
      <c r="L23" s="56"/>
    </row>
    <row r="24" spans="1:26" ht="14.25" customHeight="1" x14ac:dyDescent="0.25">
      <c r="B24" s="59" t="s">
        <v>8</v>
      </c>
      <c r="C24" s="59" t="s">
        <v>15</v>
      </c>
      <c r="D24" s="59" t="s">
        <v>18</v>
      </c>
      <c r="E24" s="59" t="s">
        <v>21</v>
      </c>
      <c r="F24" s="59" t="s">
        <v>24</v>
      </c>
      <c r="G24" s="59" t="s">
        <v>27</v>
      </c>
      <c r="H24" s="59" t="s">
        <v>30</v>
      </c>
      <c r="I24" s="59" t="s">
        <v>33</v>
      </c>
      <c r="J24" s="59" t="s">
        <v>36</v>
      </c>
      <c r="K24" s="59" t="s">
        <v>39</v>
      </c>
      <c r="L24" s="59" t="s">
        <v>42</v>
      </c>
      <c r="M24" s="138" t="s">
        <v>45</v>
      </c>
      <c r="N24" s="59" t="s">
        <v>48</v>
      </c>
      <c r="O24" s="59" t="s">
        <v>53</v>
      </c>
      <c r="P24" s="59" t="s">
        <v>56</v>
      </c>
      <c r="Q24" s="59" t="s">
        <v>59</v>
      </c>
      <c r="R24" s="59" t="s">
        <v>62</v>
      </c>
      <c r="S24" s="59" t="s">
        <v>65</v>
      </c>
      <c r="T24" s="59" t="s">
        <v>10</v>
      </c>
      <c r="U24" s="59" t="s">
        <v>70</v>
      </c>
      <c r="V24" s="59" t="s">
        <v>73</v>
      </c>
      <c r="W24" s="59" t="s">
        <v>76</v>
      </c>
      <c r="X24" s="59" t="s">
        <v>79</v>
      </c>
      <c r="Y24" s="59" t="s">
        <v>817</v>
      </c>
      <c r="Z24" s="60" t="s">
        <v>818</v>
      </c>
    </row>
    <row r="25" spans="1:26" ht="14.25" customHeight="1" x14ac:dyDescent="0.25">
      <c r="A25" s="7" t="s">
        <v>190</v>
      </c>
      <c r="B25" s="7">
        <f t="shared" ref="B25:K28" si="1">+SUMIFS($M$2:$M$20,$J$2:$J$20,$A25,$G$2:$G$20,B$24)</f>
        <v>6</v>
      </c>
      <c r="C25" s="7">
        <f t="shared" si="1"/>
        <v>0</v>
      </c>
      <c r="D25" s="7">
        <f t="shared" si="1"/>
        <v>0</v>
      </c>
      <c r="E25" s="7">
        <f t="shared" si="1"/>
        <v>0</v>
      </c>
      <c r="F25" s="7">
        <f t="shared" si="1"/>
        <v>10</v>
      </c>
      <c r="G25" s="7">
        <f t="shared" si="1"/>
        <v>0</v>
      </c>
      <c r="H25" s="7">
        <f t="shared" si="1"/>
        <v>0</v>
      </c>
      <c r="I25" s="7">
        <f t="shared" si="1"/>
        <v>0</v>
      </c>
      <c r="J25" s="7">
        <f t="shared" si="1"/>
        <v>5</v>
      </c>
      <c r="K25" s="7">
        <f t="shared" si="1"/>
        <v>0</v>
      </c>
      <c r="L25" s="7">
        <f t="shared" ref="L25:Y28" si="2">+SUMIFS($M$2:$M$20,$J$2:$J$20,$A25,$G$2:$G$20,L$24)</f>
        <v>0</v>
      </c>
      <c r="M25" s="46">
        <f t="shared" si="2"/>
        <v>0</v>
      </c>
      <c r="N25" s="7">
        <f t="shared" si="2"/>
        <v>0</v>
      </c>
      <c r="O25" s="7">
        <f t="shared" si="2"/>
        <v>8</v>
      </c>
      <c r="P25" s="7">
        <f t="shared" si="2"/>
        <v>0</v>
      </c>
      <c r="Q25" s="7">
        <f t="shared" si="2"/>
        <v>0</v>
      </c>
      <c r="R25" s="7">
        <f t="shared" si="2"/>
        <v>0</v>
      </c>
      <c r="S25" s="7">
        <f t="shared" si="2"/>
        <v>0</v>
      </c>
      <c r="T25" s="7">
        <f t="shared" si="2"/>
        <v>0</v>
      </c>
      <c r="U25" s="7">
        <f t="shared" si="2"/>
        <v>0</v>
      </c>
      <c r="V25" s="7">
        <f t="shared" si="2"/>
        <v>0</v>
      </c>
      <c r="W25" s="7">
        <f t="shared" si="2"/>
        <v>0</v>
      </c>
      <c r="X25" s="7">
        <f t="shared" si="2"/>
        <v>0</v>
      </c>
      <c r="Y25" s="7">
        <f t="shared" si="2"/>
        <v>0</v>
      </c>
      <c r="Z25" s="7">
        <f t="shared" ref="Z25:Z28" si="3">SUM(B25:Y25)</f>
        <v>29</v>
      </c>
    </row>
    <row r="26" spans="1:26" ht="14.25" customHeight="1" x14ac:dyDescent="0.25">
      <c r="A26" s="7" t="s">
        <v>207</v>
      </c>
      <c r="B26" s="7">
        <f t="shared" si="1"/>
        <v>10</v>
      </c>
      <c r="C26" s="7">
        <f t="shared" si="1"/>
        <v>0</v>
      </c>
      <c r="D26" s="7">
        <f t="shared" si="1"/>
        <v>0</v>
      </c>
      <c r="E26" s="7">
        <f t="shared" si="1"/>
        <v>0</v>
      </c>
      <c r="F26" s="7">
        <f t="shared" si="1"/>
        <v>6</v>
      </c>
      <c r="G26" s="7">
        <f t="shared" si="1"/>
        <v>0</v>
      </c>
      <c r="H26" s="7">
        <f t="shared" si="1"/>
        <v>0</v>
      </c>
      <c r="I26" s="7">
        <f t="shared" si="1"/>
        <v>0</v>
      </c>
      <c r="J26" s="7">
        <f t="shared" si="1"/>
        <v>5</v>
      </c>
      <c r="K26" s="7">
        <f t="shared" si="1"/>
        <v>0</v>
      </c>
      <c r="L26" s="7">
        <f t="shared" si="2"/>
        <v>0</v>
      </c>
      <c r="M26" s="46">
        <f t="shared" si="2"/>
        <v>0</v>
      </c>
      <c r="N26" s="7">
        <f t="shared" si="2"/>
        <v>0</v>
      </c>
      <c r="O26" s="7">
        <f t="shared" si="2"/>
        <v>8</v>
      </c>
      <c r="P26" s="7">
        <f t="shared" si="2"/>
        <v>0</v>
      </c>
      <c r="Q26" s="7">
        <f t="shared" si="2"/>
        <v>0</v>
      </c>
      <c r="R26" s="7">
        <f t="shared" si="2"/>
        <v>0</v>
      </c>
      <c r="S26" s="7">
        <f t="shared" si="2"/>
        <v>0</v>
      </c>
      <c r="T26" s="7">
        <f t="shared" si="2"/>
        <v>0</v>
      </c>
      <c r="U26" s="7">
        <f t="shared" si="2"/>
        <v>0</v>
      </c>
      <c r="V26" s="7">
        <f t="shared" si="2"/>
        <v>0</v>
      </c>
      <c r="W26" s="7">
        <f t="shared" si="2"/>
        <v>0</v>
      </c>
      <c r="X26" s="7">
        <f t="shared" si="2"/>
        <v>0</v>
      </c>
      <c r="Y26" s="7">
        <f t="shared" si="2"/>
        <v>0</v>
      </c>
      <c r="Z26" s="7">
        <f t="shared" si="3"/>
        <v>29</v>
      </c>
    </row>
    <row r="27" spans="1:26" ht="14.25" customHeight="1" x14ac:dyDescent="0.25">
      <c r="A27" s="7" t="s">
        <v>224</v>
      </c>
      <c r="B27" s="7">
        <f t="shared" si="1"/>
        <v>4</v>
      </c>
      <c r="C27" s="7">
        <f t="shared" si="1"/>
        <v>0</v>
      </c>
      <c r="D27" s="7">
        <f t="shared" si="1"/>
        <v>0</v>
      </c>
      <c r="E27" s="7">
        <f t="shared" si="1"/>
        <v>0</v>
      </c>
      <c r="F27" s="7">
        <f t="shared" si="1"/>
        <v>6</v>
      </c>
      <c r="G27" s="7">
        <f t="shared" si="1"/>
        <v>0</v>
      </c>
      <c r="H27" s="7">
        <f t="shared" si="1"/>
        <v>0</v>
      </c>
      <c r="I27" s="7">
        <f t="shared" si="1"/>
        <v>0</v>
      </c>
      <c r="J27" s="7">
        <f t="shared" si="1"/>
        <v>8</v>
      </c>
      <c r="K27" s="7">
        <f t="shared" si="1"/>
        <v>0</v>
      </c>
      <c r="L27" s="7">
        <f t="shared" si="2"/>
        <v>0</v>
      </c>
      <c r="M27" s="46">
        <f t="shared" si="2"/>
        <v>0</v>
      </c>
      <c r="N27" s="7">
        <f t="shared" si="2"/>
        <v>0</v>
      </c>
      <c r="O27" s="7">
        <f t="shared" si="2"/>
        <v>10</v>
      </c>
      <c r="P27" s="7">
        <f t="shared" si="2"/>
        <v>5</v>
      </c>
      <c r="Q27" s="7">
        <f t="shared" si="2"/>
        <v>0</v>
      </c>
      <c r="R27" s="7">
        <f t="shared" si="2"/>
        <v>0</v>
      </c>
      <c r="S27" s="7">
        <f t="shared" si="2"/>
        <v>0</v>
      </c>
      <c r="T27" s="7">
        <f t="shared" si="2"/>
        <v>0</v>
      </c>
      <c r="U27" s="7">
        <f t="shared" si="2"/>
        <v>0</v>
      </c>
      <c r="V27" s="7">
        <f t="shared" si="2"/>
        <v>0</v>
      </c>
      <c r="W27" s="7">
        <f t="shared" si="2"/>
        <v>0</v>
      </c>
      <c r="X27" s="7">
        <f t="shared" si="2"/>
        <v>0</v>
      </c>
      <c r="Y27" s="7">
        <f t="shared" si="2"/>
        <v>0</v>
      </c>
      <c r="Z27" s="7">
        <f t="shared" si="3"/>
        <v>33</v>
      </c>
    </row>
    <row r="28" spans="1:26" ht="14.25" customHeight="1" x14ac:dyDescent="0.25">
      <c r="A28" s="7" t="s">
        <v>819</v>
      </c>
      <c r="B28" s="7">
        <f t="shared" si="1"/>
        <v>0</v>
      </c>
      <c r="C28" s="7">
        <f t="shared" si="1"/>
        <v>0</v>
      </c>
      <c r="D28" s="7">
        <f t="shared" si="1"/>
        <v>0</v>
      </c>
      <c r="E28" s="7">
        <f t="shared" si="1"/>
        <v>0</v>
      </c>
      <c r="F28" s="7">
        <f t="shared" si="1"/>
        <v>10</v>
      </c>
      <c r="G28" s="7">
        <f t="shared" si="1"/>
        <v>0</v>
      </c>
      <c r="H28" s="7">
        <f t="shared" si="1"/>
        <v>0</v>
      </c>
      <c r="I28" s="7">
        <f t="shared" si="1"/>
        <v>0</v>
      </c>
      <c r="J28" s="7">
        <f t="shared" si="1"/>
        <v>0</v>
      </c>
      <c r="K28" s="7">
        <f t="shared" si="1"/>
        <v>0</v>
      </c>
      <c r="L28" s="7">
        <f t="shared" si="2"/>
        <v>0</v>
      </c>
      <c r="M28" s="46">
        <f t="shared" si="2"/>
        <v>0</v>
      </c>
      <c r="N28" s="7">
        <f t="shared" si="2"/>
        <v>0</v>
      </c>
      <c r="O28" s="7">
        <f t="shared" si="2"/>
        <v>8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7">
        <f t="shared" si="2"/>
        <v>0</v>
      </c>
      <c r="X28" s="7">
        <f t="shared" si="2"/>
        <v>0</v>
      </c>
      <c r="Y28" s="7">
        <f t="shared" si="2"/>
        <v>0</v>
      </c>
      <c r="Z28" s="7">
        <f t="shared" si="3"/>
        <v>18</v>
      </c>
    </row>
    <row r="29" spans="1:26" ht="14.25" customHeight="1" x14ac:dyDescent="0.25">
      <c r="C29" s="46"/>
      <c r="K29" s="56"/>
      <c r="L29" s="56"/>
    </row>
    <row r="30" spans="1:26" ht="14.25" customHeight="1" x14ac:dyDescent="0.25">
      <c r="C30" s="46"/>
      <c r="K30" s="56"/>
      <c r="L30" s="56"/>
    </row>
    <row r="31" spans="1:26" ht="14.25" customHeight="1" x14ac:dyDescent="0.25">
      <c r="C31" s="46"/>
      <c r="K31" s="56"/>
      <c r="L31" s="56"/>
    </row>
    <row r="32" spans="1:26" ht="14.25" customHeight="1" x14ac:dyDescent="0.25">
      <c r="C32" s="46"/>
      <c r="K32" s="56"/>
      <c r="L32" s="56"/>
    </row>
    <row r="33" spans="3:12" ht="14.25" customHeight="1" x14ac:dyDescent="0.25">
      <c r="C33" s="46"/>
      <c r="K33" s="56"/>
      <c r="L33" s="56"/>
    </row>
    <row r="34" spans="3:12" ht="14.25" customHeight="1" x14ac:dyDescent="0.25">
      <c r="C34" s="46"/>
      <c r="K34" s="56"/>
      <c r="L34" s="56"/>
    </row>
    <row r="35" spans="3:12" ht="14.25" customHeight="1" x14ac:dyDescent="0.25">
      <c r="C35" s="46"/>
      <c r="K35" s="56"/>
      <c r="L35" s="56"/>
    </row>
    <row r="36" spans="3:12" ht="14.25" customHeight="1" x14ac:dyDescent="0.25">
      <c r="C36" s="46"/>
      <c r="K36" s="56"/>
      <c r="L36" s="56"/>
    </row>
    <row r="37" spans="3:12" ht="14.25" customHeight="1" x14ac:dyDescent="0.25">
      <c r="C37" s="46"/>
      <c r="K37" s="56"/>
      <c r="L37" s="56"/>
    </row>
    <row r="38" spans="3:12" ht="14.25" customHeight="1" x14ac:dyDescent="0.25">
      <c r="C38" s="46"/>
      <c r="K38" s="56"/>
      <c r="L38" s="56"/>
    </row>
    <row r="39" spans="3:12" ht="14.25" customHeight="1" x14ac:dyDescent="0.25">
      <c r="C39" s="46"/>
      <c r="K39" s="56"/>
      <c r="L39" s="56"/>
    </row>
    <row r="40" spans="3:12" ht="14.25" customHeight="1" x14ac:dyDescent="0.25">
      <c r="C40" s="46"/>
      <c r="K40" s="56"/>
      <c r="L40" s="56"/>
    </row>
    <row r="41" spans="3:12" ht="14.25" customHeight="1" x14ac:dyDescent="0.25">
      <c r="C41" s="46"/>
      <c r="K41" s="56"/>
      <c r="L41" s="56"/>
    </row>
    <row r="42" spans="3:12" ht="14.25" customHeight="1" x14ac:dyDescent="0.25">
      <c r="C42" s="46"/>
      <c r="K42" s="56"/>
      <c r="L42" s="56"/>
    </row>
    <row r="43" spans="3:12" ht="14.25" customHeight="1" x14ac:dyDescent="0.25">
      <c r="C43" s="46"/>
      <c r="K43" s="56"/>
      <c r="L43" s="56"/>
    </row>
    <row r="44" spans="3:12" ht="14.25" customHeight="1" x14ac:dyDescent="0.25">
      <c r="C44" s="46"/>
      <c r="K44" s="56"/>
      <c r="L44" s="56"/>
    </row>
    <row r="45" spans="3:12" ht="14.25" customHeight="1" x14ac:dyDescent="0.25">
      <c r="C45" s="46"/>
      <c r="K45" s="56"/>
      <c r="L45" s="56"/>
    </row>
    <row r="46" spans="3:12" ht="14.25" customHeight="1" x14ac:dyDescent="0.25">
      <c r="C46" s="46"/>
      <c r="K46" s="56"/>
      <c r="L46" s="56"/>
    </row>
    <row r="47" spans="3:12" ht="14.25" customHeight="1" x14ac:dyDescent="0.25">
      <c r="C47" s="46"/>
      <c r="K47" s="56"/>
      <c r="L47" s="56"/>
    </row>
    <row r="48" spans="3:12" ht="14.25" customHeight="1" x14ac:dyDescent="0.25">
      <c r="C48" s="46"/>
      <c r="K48" s="56"/>
      <c r="L48" s="56"/>
    </row>
    <row r="49" spans="3:12" ht="14.25" customHeight="1" x14ac:dyDescent="0.25">
      <c r="C49" s="46"/>
      <c r="K49" s="56"/>
      <c r="L49" s="56"/>
    </row>
    <row r="50" spans="3:12" ht="14.25" customHeight="1" x14ac:dyDescent="0.25">
      <c r="C50" s="46"/>
      <c r="K50" s="56"/>
      <c r="L50" s="56"/>
    </row>
    <row r="51" spans="3:12" ht="14.25" customHeight="1" x14ac:dyDescent="0.25">
      <c r="C51" s="46"/>
      <c r="K51" s="56"/>
      <c r="L51" s="56"/>
    </row>
    <row r="52" spans="3:12" ht="14.25" customHeight="1" x14ac:dyDescent="0.25">
      <c r="C52" s="46"/>
      <c r="K52" s="56"/>
      <c r="L52" s="56"/>
    </row>
    <row r="53" spans="3:12" ht="14.25" customHeight="1" x14ac:dyDescent="0.25">
      <c r="C53" s="46"/>
      <c r="K53" s="56"/>
      <c r="L53" s="56"/>
    </row>
    <row r="54" spans="3:12" ht="14.25" customHeight="1" x14ac:dyDescent="0.25">
      <c r="C54" s="46"/>
      <c r="K54" s="56"/>
      <c r="L54" s="56"/>
    </row>
    <row r="55" spans="3:12" ht="14.25" customHeight="1" x14ac:dyDescent="0.25">
      <c r="C55" s="46"/>
      <c r="K55" s="56"/>
      <c r="L55" s="56"/>
    </row>
    <row r="56" spans="3:12" ht="14.25" customHeight="1" x14ac:dyDescent="0.25">
      <c r="C56" s="46"/>
      <c r="K56" s="56"/>
      <c r="L56" s="56"/>
    </row>
    <row r="57" spans="3:12" ht="14.25" customHeight="1" x14ac:dyDescent="0.25">
      <c r="C57" s="46"/>
      <c r="K57" s="56"/>
      <c r="L57" s="56"/>
    </row>
    <row r="58" spans="3:12" ht="14.25" customHeight="1" x14ac:dyDescent="0.25">
      <c r="C58" s="46"/>
      <c r="K58" s="56"/>
      <c r="L58" s="56"/>
    </row>
    <row r="59" spans="3:12" ht="14.25" customHeight="1" x14ac:dyDescent="0.25">
      <c r="C59" s="46"/>
      <c r="K59" s="56"/>
      <c r="L59" s="56"/>
    </row>
    <row r="60" spans="3:12" ht="14.25" customHeight="1" x14ac:dyDescent="0.25">
      <c r="C60" s="46"/>
      <c r="K60" s="56"/>
      <c r="L60" s="56"/>
    </row>
    <row r="61" spans="3:12" ht="14.25" customHeight="1" x14ac:dyDescent="0.25">
      <c r="C61" s="46"/>
      <c r="K61" s="56"/>
      <c r="L61" s="56"/>
    </row>
    <row r="62" spans="3:12" ht="14.25" customHeight="1" x14ac:dyDescent="0.25">
      <c r="C62" s="46"/>
      <c r="K62" s="56"/>
      <c r="L62" s="56"/>
    </row>
    <row r="63" spans="3:12" ht="14.25" customHeight="1" x14ac:dyDescent="0.25">
      <c r="C63" s="46"/>
      <c r="K63" s="56"/>
      <c r="L63" s="56"/>
    </row>
    <row r="64" spans="3:12" ht="14.25" customHeight="1" x14ac:dyDescent="0.25">
      <c r="C64" s="46"/>
      <c r="K64" s="56"/>
      <c r="L64" s="56"/>
    </row>
    <row r="65" spans="3:12" ht="14.25" customHeight="1" x14ac:dyDescent="0.25">
      <c r="C65" s="46"/>
      <c r="K65" s="56"/>
      <c r="L65" s="56"/>
    </row>
    <row r="66" spans="3:12" ht="14.25" customHeight="1" x14ac:dyDescent="0.25">
      <c r="C66" s="46"/>
      <c r="K66" s="56"/>
      <c r="L66" s="56"/>
    </row>
    <row r="67" spans="3:12" ht="14.25" customHeight="1" x14ac:dyDescent="0.25">
      <c r="C67" s="46"/>
      <c r="K67" s="56"/>
      <c r="L67" s="56"/>
    </row>
    <row r="68" spans="3:12" ht="14.25" customHeight="1" x14ac:dyDescent="0.25">
      <c r="C68" s="46"/>
      <c r="K68" s="56"/>
      <c r="L68" s="56"/>
    </row>
    <row r="69" spans="3:12" ht="14.25" customHeight="1" x14ac:dyDescent="0.25">
      <c r="C69" s="46"/>
      <c r="K69" s="56"/>
      <c r="L69" s="56"/>
    </row>
    <row r="70" spans="3:12" ht="14.25" customHeight="1" x14ac:dyDescent="0.25">
      <c r="C70" s="46"/>
      <c r="K70" s="56"/>
      <c r="L70" s="56"/>
    </row>
    <row r="71" spans="3:12" ht="14.25" customHeight="1" x14ac:dyDescent="0.25">
      <c r="C71" s="46"/>
      <c r="K71" s="56"/>
      <c r="L71" s="56"/>
    </row>
    <row r="72" spans="3:12" ht="14.25" customHeight="1" x14ac:dyDescent="0.25">
      <c r="C72" s="46"/>
      <c r="K72" s="56"/>
      <c r="L72" s="56"/>
    </row>
    <row r="73" spans="3:12" ht="14.25" customHeight="1" x14ac:dyDescent="0.25">
      <c r="C73" s="46"/>
      <c r="K73" s="56"/>
      <c r="L73" s="56"/>
    </row>
    <row r="74" spans="3:12" ht="14.25" customHeight="1" x14ac:dyDescent="0.25">
      <c r="C74" s="46"/>
      <c r="K74" s="56"/>
      <c r="L74" s="56"/>
    </row>
    <row r="75" spans="3:12" ht="14.25" customHeight="1" x14ac:dyDescent="0.25">
      <c r="C75" s="46"/>
      <c r="K75" s="56"/>
      <c r="L75" s="56"/>
    </row>
    <row r="76" spans="3:12" ht="14.25" customHeight="1" x14ac:dyDescent="0.25">
      <c r="C76" s="46"/>
      <c r="K76" s="56"/>
      <c r="L76" s="56"/>
    </row>
    <row r="77" spans="3:12" ht="14.25" customHeight="1" x14ac:dyDescent="0.25">
      <c r="C77" s="46"/>
      <c r="K77" s="56"/>
      <c r="L77" s="56"/>
    </row>
    <row r="78" spans="3:12" ht="14.25" customHeight="1" x14ac:dyDescent="0.25">
      <c r="C78" s="46"/>
      <c r="K78" s="56"/>
      <c r="L78" s="56"/>
    </row>
    <row r="79" spans="3:12" ht="14.25" customHeight="1" x14ac:dyDescent="0.25">
      <c r="C79" s="46"/>
      <c r="K79" s="56"/>
      <c r="L79" s="56"/>
    </row>
    <row r="80" spans="3:12" ht="14.25" customHeight="1" x14ac:dyDescent="0.25">
      <c r="C80" s="46"/>
      <c r="K80" s="56"/>
      <c r="L80" s="56"/>
    </row>
    <row r="81" spans="3:12" ht="14.25" customHeight="1" x14ac:dyDescent="0.25">
      <c r="C81" s="46"/>
      <c r="K81" s="56"/>
      <c r="L81" s="56"/>
    </row>
    <row r="82" spans="3:12" ht="14.25" customHeight="1" x14ac:dyDescent="0.25">
      <c r="C82" s="46"/>
      <c r="K82" s="56"/>
      <c r="L82" s="56"/>
    </row>
    <row r="83" spans="3:12" ht="14.25" customHeight="1" x14ac:dyDescent="0.25">
      <c r="C83" s="46"/>
      <c r="K83" s="56"/>
      <c r="L83" s="56"/>
    </row>
    <row r="84" spans="3:12" ht="14.25" customHeight="1" x14ac:dyDescent="0.25">
      <c r="C84" s="46"/>
      <c r="K84" s="56"/>
      <c r="L84" s="56"/>
    </row>
    <row r="85" spans="3:12" ht="14.25" customHeight="1" x14ac:dyDescent="0.25">
      <c r="C85" s="46"/>
      <c r="K85" s="56"/>
      <c r="L85" s="56"/>
    </row>
    <row r="86" spans="3:12" ht="14.25" customHeight="1" x14ac:dyDescent="0.25">
      <c r="C86" s="46"/>
      <c r="K86" s="56"/>
      <c r="L86" s="56"/>
    </row>
    <row r="87" spans="3:12" ht="14.25" customHeight="1" x14ac:dyDescent="0.25">
      <c r="C87" s="46"/>
      <c r="K87" s="56"/>
      <c r="L87" s="56"/>
    </row>
    <row r="88" spans="3:12" ht="14.25" customHeight="1" x14ac:dyDescent="0.25">
      <c r="C88" s="46"/>
      <c r="K88" s="56"/>
      <c r="L88" s="56"/>
    </row>
    <row r="89" spans="3:12" ht="14.25" customHeight="1" x14ac:dyDescent="0.25">
      <c r="C89" s="46"/>
      <c r="K89" s="56"/>
      <c r="L89" s="56"/>
    </row>
    <row r="90" spans="3:12" ht="14.25" customHeight="1" x14ac:dyDescent="0.25">
      <c r="C90" s="46"/>
      <c r="K90" s="56"/>
      <c r="L90" s="56"/>
    </row>
    <row r="91" spans="3:12" ht="14.25" customHeight="1" x14ac:dyDescent="0.25">
      <c r="C91" s="46"/>
      <c r="K91" s="56"/>
      <c r="L91" s="56"/>
    </row>
    <row r="92" spans="3:12" ht="14.25" customHeight="1" x14ac:dyDescent="0.25">
      <c r="C92" s="46"/>
      <c r="K92" s="56"/>
      <c r="L92" s="56"/>
    </row>
    <row r="93" spans="3:12" ht="14.25" customHeight="1" x14ac:dyDescent="0.25">
      <c r="C93" s="46"/>
      <c r="K93" s="56"/>
      <c r="L93" s="56"/>
    </row>
    <row r="94" spans="3:12" ht="14.25" customHeight="1" x14ac:dyDescent="0.25">
      <c r="C94" s="46"/>
      <c r="K94" s="56"/>
      <c r="L94" s="56"/>
    </row>
    <row r="95" spans="3:12" ht="14.25" customHeight="1" x14ac:dyDescent="0.25">
      <c r="C95" s="46"/>
      <c r="K95" s="56"/>
      <c r="L95" s="56"/>
    </row>
    <row r="96" spans="3:12" ht="14.25" customHeight="1" x14ac:dyDescent="0.25">
      <c r="C96" s="46"/>
      <c r="K96" s="56"/>
      <c r="L96" s="56"/>
    </row>
    <row r="97" spans="3:12" ht="14.25" customHeight="1" x14ac:dyDescent="0.25">
      <c r="C97" s="46"/>
      <c r="K97" s="56"/>
      <c r="L97" s="56"/>
    </row>
    <row r="98" spans="3:12" ht="14.25" customHeight="1" x14ac:dyDescent="0.25">
      <c r="C98" s="46"/>
      <c r="K98" s="56"/>
      <c r="L98" s="56"/>
    </row>
    <row r="99" spans="3:12" ht="14.25" customHeight="1" x14ac:dyDescent="0.25">
      <c r="C99" s="46"/>
      <c r="K99" s="56"/>
      <c r="L99" s="56"/>
    </row>
    <row r="100" spans="3:12" ht="14.25" customHeight="1" x14ac:dyDescent="0.25">
      <c r="C100" s="46"/>
      <c r="K100" s="56"/>
      <c r="L100" s="56"/>
    </row>
    <row r="101" spans="3:12" ht="14.25" customHeight="1" x14ac:dyDescent="0.25">
      <c r="C101" s="46"/>
      <c r="K101" s="56"/>
      <c r="L101" s="56"/>
    </row>
    <row r="102" spans="3:12" ht="14.25" customHeight="1" x14ac:dyDescent="0.25">
      <c r="C102" s="46"/>
      <c r="K102" s="56"/>
      <c r="L102" s="56"/>
    </row>
    <row r="103" spans="3:12" ht="14.25" customHeight="1" x14ac:dyDescent="0.25">
      <c r="C103" s="46"/>
      <c r="K103" s="56"/>
      <c r="L103" s="56"/>
    </row>
    <row r="104" spans="3:12" ht="14.25" customHeight="1" x14ac:dyDescent="0.25">
      <c r="C104" s="46"/>
      <c r="K104" s="56"/>
      <c r="L104" s="56"/>
    </row>
    <row r="105" spans="3:12" ht="14.25" customHeight="1" x14ac:dyDescent="0.25">
      <c r="C105" s="46"/>
      <c r="K105" s="56"/>
      <c r="L105" s="56"/>
    </row>
    <row r="106" spans="3:12" ht="14.25" customHeight="1" x14ac:dyDescent="0.25">
      <c r="C106" s="46"/>
      <c r="K106" s="56"/>
      <c r="L106" s="56"/>
    </row>
    <row r="107" spans="3:12" ht="14.25" customHeight="1" x14ac:dyDescent="0.25">
      <c r="C107" s="46"/>
      <c r="K107" s="56"/>
      <c r="L107" s="56"/>
    </row>
    <row r="108" spans="3:12" ht="14.25" customHeight="1" x14ac:dyDescent="0.25">
      <c r="C108" s="46"/>
      <c r="K108" s="56"/>
      <c r="L108" s="56"/>
    </row>
    <row r="109" spans="3:12" ht="14.25" customHeight="1" x14ac:dyDescent="0.25">
      <c r="C109" s="46"/>
      <c r="K109" s="56"/>
      <c r="L109" s="56"/>
    </row>
    <row r="110" spans="3:12" ht="14.25" customHeight="1" x14ac:dyDescent="0.25">
      <c r="C110" s="46"/>
      <c r="K110" s="56"/>
      <c r="L110" s="56"/>
    </row>
    <row r="111" spans="3:12" ht="14.25" customHeight="1" x14ac:dyDescent="0.25">
      <c r="C111" s="46"/>
      <c r="K111" s="56"/>
      <c r="L111" s="56"/>
    </row>
    <row r="112" spans="3:12" ht="14.25" customHeight="1" x14ac:dyDescent="0.25">
      <c r="C112" s="46"/>
      <c r="K112" s="56"/>
      <c r="L112" s="56"/>
    </row>
    <row r="113" spans="3:12" ht="14.25" customHeight="1" x14ac:dyDescent="0.25">
      <c r="C113" s="46"/>
      <c r="K113" s="56"/>
      <c r="L113" s="56"/>
    </row>
    <row r="114" spans="3:12" ht="14.25" customHeight="1" x14ac:dyDescent="0.25">
      <c r="C114" s="46"/>
      <c r="K114" s="56"/>
      <c r="L114" s="56"/>
    </row>
    <row r="115" spans="3:12" ht="14.25" customHeight="1" x14ac:dyDescent="0.25">
      <c r="C115" s="46"/>
      <c r="K115" s="56"/>
      <c r="L115" s="56"/>
    </row>
    <row r="116" spans="3:12" ht="14.25" customHeight="1" x14ac:dyDescent="0.25">
      <c r="C116" s="46"/>
      <c r="K116" s="56"/>
      <c r="L116" s="56"/>
    </row>
    <row r="117" spans="3:12" ht="14.25" customHeight="1" x14ac:dyDescent="0.25">
      <c r="C117" s="46"/>
      <c r="K117" s="56"/>
      <c r="L117" s="56"/>
    </row>
    <row r="118" spans="3:12" ht="14.25" customHeight="1" x14ac:dyDescent="0.25">
      <c r="C118" s="46"/>
      <c r="K118" s="56"/>
      <c r="L118" s="56"/>
    </row>
    <row r="119" spans="3:12" ht="14.25" customHeight="1" x14ac:dyDescent="0.25">
      <c r="C119" s="46"/>
      <c r="K119" s="56"/>
      <c r="L119" s="56"/>
    </row>
    <row r="120" spans="3:12" ht="14.25" customHeight="1" x14ac:dyDescent="0.25">
      <c r="C120" s="46"/>
      <c r="K120" s="56"/>
      <c r="L120" s="56"/>
    </row>
    <row r="121" spans="3:12" ht="14.25" customHeight="1" x14ac:dyDescent="0.25">
      <c r="C121" s="46"/>
      <c r="K121" s="56"/>
      <c r="L121" s="56"/>
    </row>
    <row r="122" spans="3:12" ht="14.25" customHeight="1" x14ac:dyDescent="0.25">
      <c r="C122" s="46"/>
      <c r="K122" s="56"/>
      <c r="L122" s="56"/>
    </row>
    <row r="123" spans="3:12" ht="14.25" customHeight="1" x14ac:dyDescent="0.25">
      <c r="C123" s="46"/>
      <c r="K123" s="56"/>
      <c r="L123" s="56"/>
    </row>
    <row r="124" spans="3:12" ht="14.25" customHeight="1" x14ac:dyDescent="0.25">
      <c r="C124" s="46"/>
      <c r="K124" s="56"/>
      <c r="L124" s="56"/>
    </row>
    <row r="125" spans="3:12" ht="14.25" customHeight="1" x14ac:dyDescent="0.25">
      <c r="C125" s="46"/>
      <c r="K125" s="56"/>
      <c r="L125" s="56"/>
    </row>
    <row r="126" spans="3:12" ht="14.25" customHeight="1" x14ac:dyDescent="0.25">
      <c r="C126" s="46"/>
      <c r="K126" s="56"/>
      <c r="L126" s="56"/>
    </row>
    <row r="127" spans="3:12" ht="14.25" customHeight="1" x14ac:dyDescent="0.25">
      <c r="C127" s="46"/>
      <c r="K127" s="56"/>
      <c r="L127" s="56"/>
    </row>
    <row r="128" spans="3:12" ht="14.25" customHeight="1" x14ac:dyDescent="0.25">
      <c r="C128" s="46"/>
      <c r="K128" s="56"/>
      <c r="L128" s="56"/>
    </row>
    <row r="129" spans="3:12" ht="14.25" customHeight="1" x14ac:dyDescent="0.25">
      <c r="C129" s="46"/>
      <c r="K129" s="56"/>
      <c r="L129" s="56"/>
    </row>
    <row r="130" spans="3:12" ht="14.25" customHeight="1" x14ac:dyDescent="0.25">
      <c r="C130" s="46"/>
      <c r="K130" s="56"/>
      <c r="L130" s="56"/>
    </row>
    <row r="131" spans="3:12" ht="14.25" customHeight="1" x14ac:dyDescent="0.25">
      <c r="C131" s="46"/>
      <c r="K131" s="56"/>
      <c r="L131" s="56"/>
    </row>
    <row r="132" spans="3:12" ht="14.25" customHeight="1" x14ac:dyDescent="0.25">
      <c r="C132" s="46"/>
      <c r="K132" s="56"/>
      <c r="L132" s="56"/>
    </row>
    <row r="133" spans="3:12" ht="14.25" customHeight="1" x14ac:dyDescent="0.25">
      <c r="C133" s="46"/>
      <c r="K133" s="56"/>
      <c r="L133" s="56"/>
    </row>
    <row r="134" spans="3:12" ht="14.25" customHeight="1" x14ac:dyDescent="0.25">
      <c r="C134" s="46"/>
      <c r="K134" s="56"/>
      <c r="L134" s="56"/>
    </row>
    <row r="135" spans="3:12" ht="14.25" customHeight="1" x14ac:dyDescent="0.25">
      <c r="C135" s="46"/>
      <c r="K135" s="56"/>
      <c r="L135" s="56"/>
    </row>
    <row r="136" spans="3:12" ht="14.25" customHeight="1" x14ac:dyDescent="0.25">
      <c r="C136" s="46"/>
      <c r="K136" s="56"/>
      <c r="L136" s="56"/>
    </row>
    <row r="137" spans="3:12" ht="14.25" customHeight="1" x14ac:dyDescent="0.25">
      <c r="C137" s="46"/>
      <c r="K137" s="56"/>
      <c r="L137" s="56"/>
    </row>
    <row r="138" spans="3:12" ht="14.25" customHeight="1" x14ac:dyDescent="0.25">
      <c r="C138" s="46"/>
      <c r="K138" s="56"/>
      <c r="L138" s="56"/>
    </row>
    <row r="139" spans="3:12" ht="14.25" customHeight="1" x14ac:dyDescent="0.25">
      <c r="C139" s="46"/>
      <c r="K139" s="56"/>
      <c r="L139" s="56"/>
    </row>
    <row r="140" spans="3:12" ht="14.25" customHeight="1" x14ac:dyDescent="0.25">
      <c r="C140" s="46"/>
      <c r="K140" s="56"/>
      <c r="L140" s="56"/>
    </row>
    <row r="141" spans="3:12" ht="14.25" customHeight="1" x14ac:dyDescent="0.25">
      <c r="C141" s="46"/>
      <c r="K141" s="56"/>
      <c r="L141" s="56"/>
    </row>
    <row r="142" spans="3:12" ht="14.25" customHeight="1" x14ac:dyDescent="0.25">
      <c r="C142" s="46"/>
      <c r="K142" s="56"/>
      <c r="L142" s="56"/>
    </row>
    <row r="143" spans="3:12" ht="14.25" customHeight="1" x14ac:dyDescent="0.25">
      <c r="C143" s="46"/>
      <c r="K143" s="56"/>
      <c r="L143" s="56"/>
    </row>
    <row r="144" spans="3:12" ht="14.25" customHeight="1" x14ac:dyDescent="0.25">
      <c r="C144" s="46"/>
      <c r="K144" s="56"/>
      <c r="L144" s="56"/>
    </row>
    <row r="145" spans="3:12" ht="14.25" customHeight="1" x14ac:dyDescent="0.25">
      <c r="C145" s="46"/>
      <c r="K145" s="56"/>
      <c r="L145" s="56"/>
    </row>
    <row r="146" spans="3:12" ht="14.25" customHeight="1" x14ac:dyDescent="0.25">
      <c r="C146" s="46"/>
      <c r="K146" s="56"/>
      <c r="L146" s="56"/>
    </row>
    <row r="147" spans="3:12" ht="14.25" customHeight="1" x14ac:dyDescent="0.25">
      <c r="C147" s="46"/>
      <c r="K147" s="56"/>
      <c r="L147" s="56"/>
    </row>
    <row r="148" spans="3:12" ht="14.25" customHeight="1" x14ac:dyDescent="0.25">
      <c r="C148" s="46"/>
      <c r="K148" s="56"/>
      <c r="L148" s="56"/>
    </row>
    <row r="149" spans="3:12" ht="14.25" customHeight="1" x14ac:dyDescent="0.25">
      <c r="C149" s="46"/>
      <c r="K149" s="56"/>
      <c r="L149" s="56"/>
    </row>
    <row r="150" spans="3:12" ht="14.25" customHeight="1" x14ac:dyDescent="0.25">
      <c r="C150" s="46"/>
      <c r="K150" s="56"/>
      <c r="L150" s="56"/>
    </row>
    <row r="151" spans="3:12" ht="14.25" customHeight="1" x14ac:dyDescent="0.25">
      <c r="C151" s="46"/>
      <c r="K151" s="56"/>
      <c r="L151" s="56"/>
    </row>
    <row r="152" spans="3:12" ht="14.25" customHeight="1" x14ac:dyDescent="0.25">
      <c r="C152" s="46"/>
      <c r="K152" s="56"/>
      <c r="L152" s="56"/>
    </row>
    <row r="153" spans="3:12" ht="14.25" customHeight="1" x14ac:dyDescent="0.25">
      <c r="C153" s="46"/>
      <c r="K153" s="56"/>
      <c r="L153" s="56"/>
    </row>
    <row r="154" spans="3:12" ht="14.25" customHeight="1" x14ac:dyDescent="0.25">
      <c r="C154" s="46"/>
      <c r="K154" s="56"/>
      <c r="L154" s="56"/>
    </row>
    <row r="155" spans="3:12" ht="14.25" customHeight="1" x14ac:dyDescent="0.25">
      <c r="C155" s="46"/>
      <c r="K155" s="56"/>
      <c r="L155" s="56"/>
    </row>
    <row r="156" spans="3:12" ht="14.25" customHeight="1" x14ac:dyDescent="0.25">
      <c r="C156" s="46"/>
      <c r="K156" s="56"/>
      <c r="L156" s="56"/>
    </row>
    <row r="157" spans="3:12" ht="14.25" customHeight="1" x14ac:dyDescent="0.25">
      <c r="C157" s="46"/>
      <c r="K157" s="56"/>
      <c r="L157" s="56"/>
    </row>
    <row r="158" spans="3:12" ht="14.25" customHeight="1" x14ac:dyDescent="0.25">
      <c r="C158" s="46"/>
      <c r="K158" s="56"/>
      <c r="L158" s="56"/>
    </row>
    <row r="159" spans="3:12" ht="14.25" customHeight="1" x14ac:dyDescent="0.25">
      <c r="C159" s="46"/>
      <c r="K159" s="56"/>
      <c r="L159" s="56"/>
    </row>
    <row r="160" spans="3:12" ht="14.25" customHeight="1" x14ac:dyDescent="0.25">
      <c r="C160" s="46"/>
      <c r="K160" s="56"/>
      <c r="L160" s="56"/>
    </row>
    <row r="161" spans="3:12" ht="14.25" customHeight="1" x14ac:dyDescent="0.25">
      <c r="C161" s="46"/>
      <c r="K161" s="56"/>
      <c r="L161" s="56"/>
    </row>
    <row r="162" spans="3:12" ht="14.25" customHeight="1" x14ac:dyDescent="0.25">
      <c r="C162" s="46"/>
      <c r="K162" s="56"/>
      <c r="L162" s="56"/>
    </row>
    <row r="163" spans="3:12" ht="14.25" customHeight="1" x14ac:dyDescent="0.25">
      <c r="C163" s="46"/>
      <c r="K163" s="56"/>
      <c r="L163" s="56"/>
    </row>
    <row r="164" spans="3:12" ht="14.25" customHeight="1" x14ac:dyDescent="0.25">
      <c r="C164" s="46"/>
      <c r="K164" s="56"/>
      <c r="L164" s="56"/>
    </row>
    <row r="165" spans="3:12" ht="14.25" customHeight="1" x14ac:dyDescent="0.25">
      <c r="C165" s="46"/>
      <c r="K165" s="56"/>
      <c r="L165" s="56"/>
    </row>
    <row r="166" spans="3:12" ht="14.25" customHeight="1" x14ac:dyDescent="0.25">
      <c r="C166" s="46"/>
      <c r="K166" s="56"/>
      <c r="L166" s="56"/>
    </row>
    <row r="167" spans="3:12" ht="14.25" customHeight="1" x14ac:dyDescent="0.25">
      <c r="C167" s="46"/>
      <c r="K167" s="56"/>
      <c r="L167" s="56"/>
    </row>
    <row r="168" spans="3:12" ht="14.25" customHeight="1" x14ac:dyDescent="0.25">
      <c r="C168" s="46"/>
      <c r="K168" s="56"/>
      <c r="L168" s="56"/>
    </row>
    <row r="169" spans="3:12" ht="14.25" customHeight="1" x14ac:dyDescent="0.25">
      <c r="C169" s="46"/>
      <c r="K169" s="56"/>
      <c r="L169" s="56"/>
    </row>
    <row r="170" spans="3:12" ht="14.25" customHeight="1" x14ac:dyDescent="0.25">
      <c r="C170" s="46"/>
      <c r="K170" s="56"/>
      <c r="L170" s="56"/>
    </row>
    <row r="171" spans="3:12" ht="14.25" customHeight="1" x14ac:dyDescent="0.25">
      <c r="C171" s="46"/>
      <c r="K171" s="56"/>
      <c r="L171" s="56"/>
    </row>
    <row r="172" spans="3:12" ht="14.25" customHeight="1" x14ac:dyDescent="0.25">
      <c r="C172" s="46"/>
      <c r="K172" s="56"/>
      <c r="L172" s="56"/>
    </row>
    <row r="173" spans="3:12" ht="14.25" customHeight="1" x14ac:dyDescent="0.25">
      <c r="C173" s="46"/>
      <c r="K173" s="56"/>
      <c r="L173" s="56"/>
    </row>
    <row r="174" spans="3:12" ht="14.25" customHeight="1" x14ac:dyDescent="0.25">
      <c r="C174" s="46"/>
      <c r="K174" s="56"/>
      <c r="L174" s="56"/>
    </row>
    <row r="175" spans="3:12" ht="14.25" customHeight="1" x14ac:dyDescent="0.25">
      <c r="C175" s="46"/>
      <c r="K175" s="56"/>
      <c r="L175" s="56"/>
    </row>
    <row r="176" spans="3:12" ht="14.25" customHeight="1" x14ac:dyDescent="0.25">
      <c r="C176" s="46"/>
      <c r="K176" s="56"/>
      <c r="L176" s="56"/>
    </row>
    <row r="177" spans="3:12" ht="14.25" customHeight="1" x14ac:dyDescent="0.25">
      <c r="C177" s="46"/>
      <c r="K177" s="56"/>
      <c r="L177" s="56"/>
    </row>
    <row r="178" spans="3:12" ht="14.25" customHeight="1" x14ac:dyDescent="0.25">
      <c r="C178" s="46"/>
      <c r="K178" s="56"/>
      <c r="L178" s="56"/>
    </row>
    <row r="179" spans="3:12" ht="14.25" customHeight="1" x14ac:dyDescent="0.25">
      <c r="C179" s="46"/>
      <c r="K179" s="56"/>
      <c r="L179" s="56"/>
    </row>
    <row r="180" spans="3:12" ht="14.25" customHeight="1" x14ac:dyDescent="0.25">
      <c r="C180" s="46"/>
      <c r="K180" s="56"/>
      <c r="L180" s="56"/>
    </row>
    <row r="181" spans="3:12" ht="14.25" customHeight="1" x14ac:dyDescent="0.25">
      <c r="C181" s="46"/>
      <c r="K181" s="56"/>
      <c r="L181" s="56"/>
    </row>
    <row r="182" spans="3:12" ht="14.25" customHeight="1" x14ac:dyDescent="0.25">
      <c r="C182" s="46"/>
      <c r="K182" s="56"/>
      <c r="L182" s="56"/>
    </row>
    <row r="183" spans="3:12" ht="14.25" customHeight="1" x14ac:dyDescent="0.25">
      <c r="C183" s="46"/>
      <c r="K183" s="56"/>
      <c r="L183" s="56"/>
    </row>
    <row r="184" spans="3:12" ht="14.25" customHeight="1" x14ac:dyDescent="0.25">
      <c r="C184" s="46"/>
      <c r="K184" s="56"/>
      <c r="L184" s="56"/>
    </row>
    <row r="185" spans="3:12" ht="14.25" customHeight="1" x14ac:dyDescent="0.25">
      <c r="C185" s="46"/>
      <c r="K185" s="56"/>
      <c r="L185" s="56"/>
    </row>
    <row r="186" spans="3:12" ht="14.25" customHeight="1" x14ac:dyDescent="0.25">
      <c r="C186" s="46"/>
      <c r="K186" s="56"/>
      <c r="L186" s="56"/>
    </row>
    <row r="187" spans="3:12" ht="14.25" customHeight="1" x14ac:dyDescent="0.25">
      <c r="C187" s="46"/>
      <c r="K187" s="56"/>
      <c r="L187" s="56"/>
    </row>
    <row r="188" spans="3:12" ht="14.25" customHeight="1" x14ac:dyDescent="0.25">
      <c r="C188" s="46"/>
      <c r="K188" s="56"/>
      <c r="L188" s="56"/>
    </row>
    <row r="189" spans="3:12" ht="14.25" customHeight="1" x14ac:dyDescent="0.25">
      <c r="C189" s="46"/>
      <c r="K189" s="56"/>
      <c r="L189" s="56"/>
    </row>
    <row r="190" spans="3:12" ht="14.25" customHeight="1" x14ac:dyDescent="0.25">
      <c r="C190" s="46"/>
      <c r="K190" s="56"/>
      <c r="L190" s="56"/>
    </row>
    <row r="191" spans="3:12" ht="14.25" customHeight="1" x14ac:dyDescent="0.25">
      <c r="C191" s="46"/>
      <c r="K191" s="56"/>
      <c r="L191" s="56"/>
    </row>
    <row r="192" spans="3:12" ht="14.25" customHeight="1" x14ac:dyDescent="0.25">
      <c r="C192" s="46"/>
      <c r="K192" s="56"/>
      <c r="L192" s="56"/>
    </row>
    <row r="193" spans="3:12" ht="14.25" customHeight="1" x14ac:dyDescent="0.25">
      <c r="C193" s="46"/>
      <c r="K193" s="56"/>
      <c r="L193" s="56"/>
    </row>
    <row r="194" spans="3:12" ht="14.25" customHeight="1" x14ac:dyDescent="0.25">
      <c r="C194" s="46"/>
      <c r="K194" s="56"/>
      <c r="L194" s="56"/>
    </row>
    <row r="195" spans="3:12" ht="14.25" customHeight="1" x14ac:dyDescent="0.25">
      <c r="C195" s="46"/>
      <c r="K195" s="56"/>
      <c r="L195" s="56"/>
    </row>
    <row r="196" spans="3:12" ht="14.25" customHeight="1" x14ac:dyDescent="0.25">
      <c r="C196" s="46"/>
      <c r="K196" s="56"/>
      <c r="L196" s="56"/>
    </row>
    <row r="197" spans="3:12" ht="14.25" customHeight="1" x14ac:dyDescent="0.25">
      <c r="C197" s="46"/>
      <c r="K197" s="56"/>
      <c r="L197" s="56"/>
    </row>
    <row r="198" spans="3:12" ht="14.25" customHeight="1" x14ac:dyDescent="0.25">
      <c r="C198" s="46"/>
      <c r="K198" s="56"/>
      <c r="L198" s="56"/>
    </row>
    <row r="199" spans="3:12" ht="14.25" customHeight="1" x14ac:dyDescent="0.25">
      <c r="C199" s="46"/>
      <c r="K199" s="56"/>
      <c r="L199" s="56"/>
    </row>
    <row r="200" spans="3:12" ht="14.25" customHeight="1" x14ac:dyDescent="0.25">
      <c r="C200" s="46"/>
      <c r="K200" s="56"/>
      <c r="L200" s="56"/>
    </row>
    <row r="201" spans="3:12" ht="14.25" customHeight="1" x14ac:dyDescent="0.25">
      <c r="C201" s="46"/>
      <c r="K201" s="56"/>
      <c r="L201" s="56"/>
    </row>
    <row r="202" spans="3:12" ht="14.25" customHeight="1" x14ac:dyDescent="0.25">
      <c r="C202" s="46"/>
      <c r="K202" s="56"/>
      <c r="L202" s="56"/>
    </row>
    <row r="203" spans="3:12" ht="14.25" customHeight="1" x14ac:dyDescent="0.25">
      <c r="C203" s="46"/>
      <c r="K203" s="56"/>
      <c r="L203" s="56"/>
    </row>
    <row r="204" spans="3:12" ht="14.25" customHeight="1" x14ac:dyDescent="0.25">
      <c r="C204" s="46"/>
      <c r="K204" s="56"/>
      <c r="L204" s="56"/>
    </row>
    <row r="205" spans="3:12" ht="14.25" customHeight="1" x14ac:dyDescent="0.25">
      <c r="C205" s="46"/>
      <c r="K205" s="56"/>
      <c r="L205" s="56"/>
    </row>
    <row r="206" spans="3:12" ht="14.25" customHeight="1" x14ac:dyDescent="0.25">
      <c r="C206" s="46"/>
      <c r="K206" s="56"/>
      <c r="L206" s="56"/>
    </row>
    <row r="207" spans="3:12" ht="14.25" customHeight="1" x14ac:dyDescent="0.25">
      <c r="C207" s="46"/>
      <c r="K207" s="56"/>
      <c r="L207" s="56"/>
    </row>
    <row r="208" spans="3:12" ht="14.25" customHeight="1" x14ac:dyDescent="0.25">
      <c r="C208" s="46"/>
      <c r="K208" s="56"/>
      <c r="L208" s="56"/>
    </row>
    <row r="209" spans="3:12" ht="14.25" customHeight="1" x14ac:dyDescent="0.25">
      <c r="C209" s="46"/>
      <c r="K209" s="56"/>
      <c r="L209" s="56"/>
    </row>
    <row r="210" spans="3:12" ht="14.25" customHeight="1" x14ac:dyDescent="0.25">
      <c r="C210" s="46"/>
      <c r="K210" s="56"/>
      <c r="L210" s="56"/>
    </row>
    <row r="211" spans="3:12" ht="14.25" customHeight="1" x14ac:dyDescent="0.25">
      <c r="C211" s="46"/>
      <c r="K211" s="56"/>
      <c r="L211" s="56"/>
    </row>
    <row r="212" spans="3:12" ht="14.25" customHeight="1" x14ac:dyDescent="0.25">
      <c r="C212" s="46"/>
      <c r="K212" s="56"/>
      <c r="L212" s="56"/>
    </row>
    <row r="213" spans="3:12" ht="14.25" customHeight="1" x14ac:dyDescent="0.25">
      <c r="C213" s="46"/>
      <c r="K213" s="56"/>
      <c r="L213" s="56"/>
    </row>
    <row r="214" spans="3:12" ht="14.25" customHeight="1" x14ac:dyDescent="0.25">
      <c r="C214" s="46"/>
      <c r="K214" s="56"/>
      <c r="L214" s="56"/>
    </row>
    <row r="215" spans="3:12" ht="14.25" customHeight="1" x14ac:dyDescent="0.25">
      <c r="C215" s="46"/>
      <c r="K215" s="56"/>
      <c r="L215" s="56"/>
    </row>
    <row r="216" spans="3:12" ht="14.25" customHeight="1" x14ac:dyDescent="0.25">
      <c r="C216" s="46"/>
      <c r="K216" s="56"/>
      <c r="L216" s="56"/>
    </row>
    <row r="217" spans="3:12" ht="14.25" customHeight="1" x14ac:dyDescent="0.25">
      <c r="C217" s="46"/>
      <c r="K217" s="56"/>
      <c r="L217" s="56"/>
    </row>
    <row r="218" spans="3:12" ht="14.25" customHeight="1" x14ac:dyDescent="0.25">
      <c r="C218" s="46"/>
      <c r="K218" s="56"/>
      <c r="L218" s="56"/>
    </row>
    <row r="219" spans="3:12" ht="14.25" customHeight="1" x14ac:dyDescent="0.25">
      <c r="C219" s="46"/>
      <c r="K219" s="56"/>
      <c r="L219" s="56"/>
    </row>
    <row r="220" spans="3:12" ht="14.25" customHeight="1" x14ac:dyDescent="0.25">
      <c r="C220" s="46"/>
      <c r="K220" s="56"/>
      <c r="L220" s="56"/>
    </row>
    <row r="221" spans="3:12" ht="14.25" customHeight="1" x14ac:dyDescent="0.25">
      <c r="C221" s="46"/>
      <c r="K221" s="56"/>
      <c r="L221" s="56"/>
    </row>
    <row r="222" spans="3:12" ht="14.25" customHeight="1" x14ac:dyDescent="0.25">
      <c r="C222" s="46"/>
      <c r="K222" s="56"/>
      <c r="L222" s="56"/>
    </row>
    <row r="223" spans="3:12" ht="14.25" customHeight="1" x14ac:dyDescent="0.25">
      <c r="C223" s="46"/>
      <c r="K223" s="56"/>
      <c r="L223" s="56"/>
    </row>
    <row r="224" spans="3:12" ht="14.25" customHeight="1" x14ac:dyDescent="0.25">
      <c r="C224" s="46"/>
      <c r="K224" s="56"/>
      <c r="L224" s="56"/>
    </row>
    <row r="225" spans="3:12" ht="14.25" customHeight="1" x14ac:dyDescent="0.25">
      <c r="C225" s="46"/>
      <c r="K225" s="56"/>
      <c r="L225" s="56"/>
    </row>
    <row r="226" spans="3:12" ht="14.25" customHeight="1" x14ac:dyDescent="0.25">
      <c r="C226" s="46"/>
      <c r="K226" s="56"/>
      <c r="L226" s="56"/>
    </row>
    <row r="227" spans="3:12" ht="14.25" customHeight="1" x14ac:dyDescent="0.25">
      <c r="C227" s="46"/>
      <c r="K227" s="56"/>
      <c r="L227" s="56"/>
    </row>
    <row r="228" spans="3:12" ht="14.25" customHeight="1" x14ac:dyDescent="0.25">
      <c r="C228" s="46"/>
      <c r="K228" s="56"/>
      <c r="L228" s="56"/>
    </row>
    <row r="229" spans="3:12" ht="15.75" customHeight="1" x14ac:dyDescent="0.25"/>
    <row r="230" spans="3:12" ht="15.75" customHeight="1" x14ac:dyDescent="0.25"/>
    <row r="231" spans="3:12" ht="15.75" customHeight="1" x14ac:dyDescent="0.25"/>
    <row r="232" spans="3:12" ht="15.75" customHeight="1" x14ac:dyDescent="0.25"/>
    <row r="233" spans="3:12" ht="15.75" customHeight="1" x14ac:dyDescent="0.25"/>
    <row r="234" spans="3:12" ht="15.75" customHeight="1" x14ac:dyDescent="0.25"/>
    <row r="235" spans="3:12" ht="15.75" customHeight="1" x14ac:dyDescent="0.25"/>
    <row r="236" spans="3:12" ht="15.75" customHeight="1" x14ac:dyDescent="0.25"/>
    <row r="237" spans="3:12" ht="15.75" customHeight="1" x14ac:dyDescent="0.25"/>
    <row r="238" spans="3:12" ht="15.75" customHeight="1" x14ac:dyDescent="0.25"/>
    <row r="239" spans="3:12" ht="15.75" customHeight="1" x14ac:dyDescent="0.25"/>
    <row r="240" spans="3:12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</sheetData>
  <sortState xmlns:xlrd2="http://schemas.microsoft.com/office/spreadsheetml/2017/richdata2" ref="B3:P20">
    <sortCondition ref="J3:J20"/>
    <sortCondition ref="D3:D20"/>
  </sortState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</sheetPr>
  <dimension ref="A1:Z857"/>
  <sheetViews>
    <sheetView workbookViewId="0">
      <pane ySplit="1" topLeftCell="A124" activePane="bottomLeft" state="frozen"/>
      <selection pane="bottomLeft" activeCell="E172" sqref="E172"/>
    </sheetView>
  </sheetViews>
  <sheetFormatPr defaultColWidth="14.42578125" defaultRowHeight="15" customHeight="1" x14ac:dyDescent="0.25"/>
  <cols>
    <col min="1" max="1" width="13.7109375" customWidth="1"/>
    <col min="2" max="2" width="6.7109375" customWidth="1"/>
    <col min="3" max="3" width="9.42578125" customWidth="1"/>
    <col min="4" max="4" width="7" customWidth="1"/>
    <col min="5" max="5" width="9.7109375" style="139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12" width="8.42578125" customWidth="1"/>
  </cols>
  <sheetData>
    <row r="1" spans="1:12" ht="14.25" customHeight="1" x14ac:dyDescent="0.3">
      <c r="A1" s="47" t="s">
        <v>828</v>
      </c>
      <c r="B1" s="48" t="s">
        <v>810</v>
      </c>
      <c r="C1" s="49" t="s">
        <v>811</v>
      </c>
      <c r="D1" s="47" t="s">
        <v>812</v>
      </c>
      <c r="E1" s="135" t="s">
        <v>813</v>
      </c>
      <c r="F1" s="47" t="s">
        <v>1</v>
      </c>
      <c r="G1" s="47" t="s">
        <v>3</v>
      </c>
      <c r="H1" s="47" t="s">
        <v>814</v>
      </c>
      <c r="I1" s="47" t="s">
        <v>2</v>
      </c>
      <c r="J1" s="47" t="s">
        <v>5</v>
      </c>
      <c r="K1" s="47" t="s">
        <v>815</v>
      </c>
      <c r="L1" s="47" t="s">
        <v>816</v>
      </c>
    </row>
    <row r="2" spans="1:12" ht="14.25" customHeight="1" x14ac:dyDescent="0.3">
      <c r="A2" s="191" t="s">
        <v>828</v>
      </c>
      <c r="B2" s="54">
        <v>3</v>
      </c>
      <c r="C2" s="54">
        <v>14.12</v>
      </c>
      <c r="D2" s="54">
        <v>1</v>
      </c>
      <c r="E2" s="74">
        <v>811</v>
      </c>
      <c r="F2" s="13" t="str">
        <f>+VLOOKUP(E2,Participants!$A$1:$F$798,2,FALSE)</f>
        <v>Ashlyn Murray</v>
      </c>
      <c r="G2" s="13" t="str">
        <f>+VLOOKUP(E2,Participants!$A$1:$F$798,4,FALSE)</f>
        <v>BTA</v>
      </c>
      <c r="H2" s="13" t="str">
        <f>+VLOOKUP(E2,Participants!$A$1:$F$798,5,FALSE)</f>
        <v>Female</v>
      </c>
      <c r="I2" s="13">
        <f>+VLOOKUP(E2,Participants!$A$1:$F$798,3,FALSE)</f>
        <v>6</v>
      </c>
      <c r="J2" s="13" t="str">
        <f>+VLOOKUP(E2,Participants!$A$1:$G$798,7,FALSE)</f>
        <v>JV Girls</v>
      </c>
      <c r="K2" s="13">
        <v>1</v>
      </c>
      <c r="L2" s="13">
        <v>10</v>
      </c>
    </row>
    <row r="3" spans="1:12" ht="14.25" customHeight="1" x14ac:dyDescent="0.3">
      <c r="A3" s="191" t="s">
        <v>828</v>
      </c>
      <c r="B3" s="54">
        <v>5</v>
      </c>
      <c r="C3" s="54">
        <v>14.18</v>
      </c>
      <c r="D3" s="54">
        <v>3</v>
      </c>
      <c r="E3" s="74">
        <v>218</v>
      </c>
      <c r="F3" s="13" t="str">
        <f>+VLOOKUP(E3,Participants!$A$1:$F$798,2,FALSE)</f>
        <v>Mara Brell</v>
      </c>
      <c r="G3" s="13" t="str">
        <f>+VLOOKUP(E3,Participants!$A$1:$F$798,4,FALSE)</f>
        <v>MQA</v>
      </c>
      <c r="H3" s="13" t="str">
        <f>+VLOOKUP(E3,Participants!$A$1:$F$798,5,FALSE)</f>
        <v>Female</v>
      </c>
      <c r="I3" s="13">
        <f>+VLOOKUP(E3,Participants!$A$1:$F$798,3,FALSE)</f>
        <v>5</v>
      </c>
      <c r="J3" s="13" t="str">
        <f>+VLOOKUP(E3,Participants!$A$1:$G$798,7,FALSE)</f>
        <v>JV Girls</v>
      </c>
      <c r="K3" s="13">
        <f>K2+1</f>
        <v>2</v>
      </c>
      <c r="L3" s="13">
        <v>8</v>
      </c>
    </row>
    <row r="4" spans="1:12" ht="14.25" customHeight="1" x14ac:dyDescent="0.3">
      <c r="A4" s="191" t="s">
        <v>828</v>
      </c>
      <c r="B4" s="54">
        <v>1</v>
      </c>
      <c r="C4" s="54">
        <v>14.81</v>
      </c>
      <c r="D4" s="54">
        <v>5</v>
      </c>
      <c r="E4" s="74">
        <v>606</v>
      </c>
      <c r="F4" s="13" t="str">
        <f>+VLOOKUP(E4,Participants!$A$1:$F$798,2,FALSE)</f>
        <v>Kaitlyn Lindenfelser</v>
      </c>
      <c r="G4" s="13" t="str">
        <f>+VLOOKUP(E4,Participants!$A$1:$F$798,4,FALSE)</f>
        <v>BFS</v>
      </c>
      <c r="H4" s="13" t="str">
        <f>+VLOOKUP(E4,Participants!$A$1:$F$798,5,FALSE)</f>
        <v>Female</v>
      </c>
      <c r="I4" s="13">
        <f>+VLOOKUP(E4,Participants!$A$1:$F$798,3,FALSE)</f>
        <v>6</v>
      </c>
      <c r="J4" s="13" t="str">
        <f>+VLOOKUP(E4,Participants!$A$1:$G$798,7,FALSE)</f>
        <v>JV GIRLS</v>
      </c>
      <c r="K4" s="13">
        <f t="shared" ref="K4:K43" si="0">K3+1</f>
        <v>3</v>
      </c>
      <c r="L4" s="13">
        <v>6</v>
      </c>
    </row>
    <row r="5" spans="1:12" ht="14.25" customHeight="1" x14ac:dyDescent="0.3">
      <c r="A5" s="191" t="s">
        <v>828</v>
      </c>
      <c r="B5" s="54">
        <v>1</v>
      </c>
      <c r="C5" s="54">
        <v>15.28</v>
      </c>
      <c r="D5" s="54">
        <v>8</v>
      </c>
      <c r="E5" s="74">
        <v>607</v>
      </c>
      <c r="F5" s="13" t="str">
        <f>+VLOOKUP(E5,Participants!$A$1:$F$798,2,FALSE)</f>
        <v>Jocelyn Miller</v>
      </c>
      <c r="G5" s="13" t="str">
        <f>+VLOOKUP(E5,Participants!$A$1:$F$798,4,FALSE)</f>
        <v>BFS</v>
      </c>
      <c r="H5" s="13" t="str">
        <f>+VLOOKUP(E5,Participants!$A$1:$F$798,5,FALSE)</f>
        <v>Female</v>
      </c>
      <c r="I5" s="13">
        <f>+VLOOKUP(E5,Participants!$A$1:$F$798,3,FALSE)</f>
        <v>6</v>
      </c>
      <c r="J5" s="13" t="str">
        <f>+VLOOKUP(E5,Participants!$A$1:$G$798,7,FALSE)</f>
        <v>JV GIRLS</v>
      </c>
      <c r="K5" s="13">
        <f t="shared" si="0"/>
        <v>4</v>
      </c>
      <c r="L5" s="13">
        <v>5</v>
      </c>
    </row>
    <row r="6" spans="1:12" ht="14.25" customHeight="1" x14ac:dyDescent="0.3">
      <c r="A6" s="191" t="s">
        <v>828</v>
      </c>
      <c r="B6" s="54">
        <v>1</v>
      </c>
      <c r="C6" s="54">
        <v>15.34</v>
      </c>
      <c r="D6" s="54">
        <v>4</v>
      </c>
      <c r="E6" s="74">
        <v>1304</v>
      </c>
      <c r="F6" s="13" t="str">
        <f>+VLOOKUP(E6,Participants!$A$1:$F$798,2,FALSE)</f>
        <v>Ellen Adams</v>
      </c>
      <c r="G6" s="13" t="str">
        <f>+VLOOKUP(E6,Participants!$A$1:$F$798,4,FALSE)</f>
        <v>CDT</v>
      </c>
      <c r="H6" s="13" t="str">
        <f>+VLOOKUP(E6,Participants!$A$1:$F$798,5,FALSE)</f>
        <v>Female</v>
      </c>
      <c r="I6" s="13">
        <f>+VLOOKUP(E6,Participants!$A$1:$F$798,3,FALSE)</f>
        <v>6</v>
      </c>
      <c r="J6" s="13" t="str">
        <f>+VLOOKUP(E6,Participants!$A$1:$G$798,7,FALSE)</f>
        <v>JV Girls</v>
      </c>
      <c r="K6" s="13">
        <f t="shared" si="0"/>
        <v>5</v>
      </c>
      <c r="L6" s="13">
        <v>4</v>
      </c>
    </row>
    <row r="7" spans="1:12" ht="14.25" customHeight="1" x14ac:dyDescent="0.3">
      <c r="A7" s="191" t="s">
        <v>828</v>
      </c>
      <c r="B7" s="54">
        <v>5</v>
      </c>
      <c r="C7" s="54">
        <v>15.65</v>
      </c>
      <c r="D7" s="54">
        <v>2</v>
      </c>
      <c r="E7" s="74">
        <v>1388</v>
      </c>
      <c r="F7" s="13" t="str">
        <f>+VLOOKUP(E7,Participants!$A$1:$F$798,2,FALSE)</f>
        <v>Rosa Yuo</v>
      </c>
      <c r="G7" s="13" t="str">
        <f>+VLOOKUP(E7,Participants!$A$1:$F$798,4,FALSE)</f>
        <v>AAC</v>
      </c>
      <c r="H7" s="13" t="str">
        <f>+VLOOKUP(E7,Participants!$A$1:$F$798,5,FALSE)</f>
        <v>Female</v>
      </c>
      <c r="I7" s="13">
        <f>+VLOOKUP(E7,Participants!$A$1:$F$798,3,FALSE)</f>
        <v>5</v>
      </c>
      <c r="J7" s="13" t="str">
        <f>+VLOOKUP(E7,Participants!$A$1:$G$798,7,FALSE)</f>
        <v>JV Girls</v>
      </c>
      <c r="K7" s="13">
        <f t="shared" si="0"/>
        <v>6</v>
      </c>
      <c r="L7" s="13">
        <v>3</v>
      </c>
    </row>
    <row r="8" spans="1:12" ht="14.25" customHeight="1" x14ac:dyDescent="0.3">
      <c r="A8" s="191" t="s">
        <v>828</v>
      </c>
      <c r="B8" s="54">
        <v>1</v>
      </c>
      <c r="C8" s="54">
        <v>16.059999999999999</v>
      </c>
      <c r="D8" s="54">
        <v>3</v>
      </c>
      <c r="E8" s="74">
        <v>1088</v>
      </c>
      <c r="F8" s="13" t="str">
        <f>+VLOOKUP(E8,Participants!$A$1:$F$798,2,FALSE)</f>
        <v>Stella Suisham</v>
      </c>
      <c r="G8" s="13" t="str">
        <f>+VLOOKUP(E8,Participants!$A$1:$F$798,4,FALSE)</f>
        <v>KIL</v>
      </c>
      <c r="H8" s="13" t="str">
        <f>+VLOOKUP(E8,Participants!$A$1:$F$798,5,FALSE)</f>
        <v>Female</v>
      </c>
      <c r="I8" s="13">
        <f>+VLOOKUP(E8,Participants!$A$1:$F$798,3,FALSE)</f>
        <v>6</v>
      </c>
      <c r="J8" s="13" t="str">
        <f>+VLOOKUP(E8,Participants!$A$1:$G$798,7,FALSE)</f>
        <v>JV Girls</v>
      </c>
      <c r="K8" s="13">
        <f t="shared" si="0"/>
        <v>7</v>
      </c>
      <c r="L8" s="13">
        <v>2</v>
      </c>
    </row>
    <row r="9" spans="1:12" ht="14.25" customHeight="1" x14ac:dyDescent="0.3">
      <c r="A9" s="191" t="s">
        <v>828</v>
      </c>
      <c r="B9" s="54">
        <v>2</v>
      </c>
      <c r="C9" s="54">
        <v>16.28</v>
      </c>
      <c r="D9" s="54">
        <v>2</v>
      </c>
      <c r="E9" s="74">
        <v>1087</v>
      </c>
      <c r="F9" s="13" t="str">
        <f>+VLOOKUP(E9,Participants!$A$1:$F$798,2,FALSE)</f>
        <v>Quinn Snyder</v>
      </c>
      <c r="G9" s="13" t="str">
        <f>+VLOOKUP(E9,Participants!$A$1:$F$798,4,FALSE)</f>
        <v>KIL</v>
      </c>
      <c r="H9" s="13" t="str">
        <f>+VLOOKUP(E9,Participants!$A$1:$F$798,5,FALSE)</f>
        <v>Female</v>
      </c>
      <c r="I9" s="13">
        <f>+VLOOKUP(E9,Participants!$A$1:$F$798,3,FALSE)</f>
        <v>5</v>
      </c>
      <c r="J9" s="13" t="str">
        <f>+VLOOKUP(E9,Participants!$A$1:$G$798,7,FALSE)</f>
        <v>JV Girls</v>
      </c>
      <c r="K9" s="13">
        <f t="shared" si="0"/>
        <v>8</v>
      </c>
      <c r="L9" s="13">
        <v>1</v>
      </c>
    </row>
    <row r="10" spans="1:12" ht="14.25" customHeight="1" x14ac:dyDescent="0.3">
      <c r="A10" s="191" t="s">
        <v>828</v>
      </c>
      <c r="B10" s="54">
        <v>5</v>
      </c>
      <c r="C10" s="54">
        <v>16.309999999999999</v>
      </c>
      <c r="D10" s="54">
        <v>4</v>
      </c>
      <c r="E10" s="74">
        <v>216</v>
      </c>
      <c r="F10" s="13" t="str">
        <f>+VLOOKUP(E10,Participants!$A$1:$F$798,2,FALSE)</f>
        <v>Danica Jones</v>
      </c>
      <c r="G10" s="13" t="str">
        <f>+VLOOKUP(E10,Participants!$A$1:$F$798,4,FALSE)</f>
        <v>MQA</v>
      </c>
      <c r="H10" s="13" t="str">
        <f>+VLOOKUP(E10,Participants!$A$1:$F$798,5,FALSE)</f>
        <v>Female</v>
      </c>
      <c r="I10" s="13">
        <f>+VLOOKUP(E10,Participants!$A$1:$F$798,3,FALSE)</f>
        <v>5</v>
      </c>
      <c r="J10" s="13" t="str">
        <f>+VLOOKUP(E10,Participants!$A$1:$G$798,7,FALSE)</f>
        <v>JV Girls</v>
      </c>
      <c r="K10" s="13">
        <f t="shared" si="0"/>
        <v>9</v>
      </c>
      <c r="L10" s="13"/>
    </row>
    <row r="11" spans="1:12" ht="14.25" customHeight="1" x14ac:dyDescent="0.3">
      <c r="A11" s="191" t="s">
        <v>828</v>
      </c>
      <c r="B11" s="54">
        <v>2</v>
      </c>
      <c r="C11" s="54">
        <v>16.37</v>
      </c>
      <c r="D11" s="54">
        <v>3</v>
      </c>
      <c r="E11" s="74">
        <v>601</v>
      </c>
      <c r="F11" s="13" t="str">
        <f>+VLOOKUP(E11,Participants!$A$1:$F$798,2,FALSE)</f>
        <v>Bridie Straub</v>
      </c>
      <c r="G11" s="13" t="str">
        <f>+VLOOKUP(E11,Participants!$A$1:$F$798,4,FALSE)</f>
        <v>BFS</v>
      </c>
      <c r="H11" s="13" t="str">
        <f>+VLOOKUP(E11,Participants!$A$1:$F$798,5,FALSE)</f>
        <v>Female</v>
      </c>
      <c r="I11" s="13">
        <f>+VLOOKUP(E11,Participants!$A$1:$F$798,3,FALSE)</f>
        <v>5</v>
      </c>
      <c r="J11" s="13" t="str">
        <f>+VLOOKUP(E11,Participants!$A$1:$G$798,7,FALSE)</f>
        <v>JV GIRLS</v>
      </c>
      <c r="K11" s="13">
        <f t="shared" si="0"/>
        <v>10</v>
      </c>
      <c r="L11" s="13"/>
    </row>
    <row r="12" spans="1:12" ht="14.25" customHeight="1" x14ac:dyDescent="0.3">
      <c r="A12" s="191" t="s">
        <v>828</v>
      </c>
      <c r="B12" s="54">
        <v>2</v>
      </c>
      <c r="C12" s="54">
        <v>16.62</v>
      </c>
      <c r="D12" s="54">
        <v>7</v>
      </c>
      <c r="E12" s="74">
        <v>1363</v>
      </c>
      <c r="F12" s="13" t="str">
        <f>+VLOOKUP(E12,Participants!$A$1:$F$798,2,FALSE)</f>
        <v>Alessandra Park</v>
      </c>
      <c r="G12" s="13" t="str">
        <f>+VLOOKUP(E12,Participants!$A$1:$F$798,4,FALSE)</f>
        <v>AAC</v>
      </c>
      <c r="H12" s="13" t="str">
        <f>+VLOOKUP(E12,Participants!$A$1:$F$798,5,FALSE)</f>
        <v>Female</v>
      </c>
      <c r="I12" s="13">
        <f>+VLOOKUP(E12,Participants!$A$1:$F$798,3,FALSE)</f>
        <v>6</v>
      </c>
      <c r="J12" s="13" t="str">
        <f>+VLOOKUP(E12,Participants!$A$1:$G$798,7,FALSE)</f>
        <v>JV Girls</v>
      </c>
      <c r="K12" s="13">
        <f t="shared" si="0"/>
        <v>11</v>
      </c>
      <c r="L12" s="13"/>
    </row>
    <row r="13" spans="1:12" ht="14.25" customHeight="1" x14ac:dyDescent="0.3">
      <c r="A13" s="191" t="s">
        <v>828</v>
      </c>
      <c r="B13" s="54">
        <v>4</v>
      </c>
      <c r="C13" s="54">
        <v>16.84</v>
      </c>
      <c r="D13" s="54">
        <v>6</v>
      </c>
      <c r="E13" s="74">
        <v>1347</v>
      </c>
      <c r="F13" s="13" t="str">
        <f>+VLOOKUP(E13,Participants!$A$1:$F$798,2,FALSE)</f>
        <v>Rita Donahue</v>
      </c>
      <c r="G13" s="13" t="str">
        <f>+VLOOKUP(E13,Participants!$A$1:$F$798,4,FALSE)</f>
        <v>AAC</v>
      </c>
      <c r="H13" s="13" t="str">
        <f>+VLOOKUP(E13,Participants!$A$1:$F$798,5,FALSE)</f>
        <v>Female</v>
      </c>
      <c r="I13" s="13">
        <f>+VLOOKUP(E13,Participants!$A$1:$F$798,3,FALSE)</f>
        <v>5</v>
      </c>
      <c r="J13" s="13" t="str">
        <f>+VLOOKUP(E13,Participants!$A$1:$G$798,7,FALSE)</f>
        <v>JV Girls</v>
      </c>
      <c r="K13" s="13">
        <f t="shared" si="0"/>
        <v>12</v>
      </c>
      <c r="L13" s="13"/>
    </row>
    <row r="14" spans="1:12" ht="14.25" customHeight="1" x14ac:dyDescent="0.3">
      <c r="A14" s="191" t="s">
        <v>828</v>
      </c>
      <c r="B14" s="54">
        <v>5</v>
      </c>
      <c r="C14" s="54">
        <v>16.84</v>
      </c>
      <c r="D14" s="54">
        <v>6</v>
      </c>
      <c r="E14" s="74">
        <v>1330</v>
      </c>
      <c r="F14" s="13" t="str">
        <f>+VLOOKUP(E14,Participants!$A$1:$F$798,2,FALSE)</f>
        <v>Charlotte Austin</v>
      </c>
      <c r="G14" s="13" t="str">
        <f>+VLOOKUP(E14,Participants!$A$1:$F$798,4,FALSE)</f>
        <v>AAC</v>
      </c>
      <c r="H14" s="13" t="str">
        <f>+VLOOKUP(E14,Participants!$A$1:$F$798,5,FALSE)</f>
        <v>Female</v>
      </c>
      <c r="I14" s="13">
        <f>+VLOOKUP(E14,Participants!$A$1:$F$798,3,FALSE)</f>
        <v>5</v>
      </c>
      <c r="J14" s="13" t="str">
        <f>+VLOOKUP(E14,Participants!$A$1:$G$798,7,FALSE)</f>
        <v>JV Girls</v>
      </c>
      <c r="K14" s="13">
        <f t="shared" si="0"/>
        <v>13</v>
      </c>
      <c r="L14" s="13"/>
    </row>
    <row r="15" spans="1:12" ht="14.25" customHeight="1" x14ac:dyDescent="0.3">
      <c r="A15" s="191" t="s">
        <v>828</v>
      </c>
      <c r="B15" s="54">
        <v>3</v>
      </c>
      <c r="C15" s="54">
        <v>16.93</v>
      </c>
      <c r="D15" s="54">
        <v>8</v>
      </c>
      <c r="E15" s="74">
        <v>596</v>
      </c>
      <c r="F15" s="13" t="str">
        <f>+VLOOKUP(E15,Participants!$A$1:$F$798,2,FALSE)</f>
        <v>Arianna Lheureau</v>
      </c>
      <c r="G15" s="13" t="str">
        <f>+VLOOKUP(E15,Participants!$A$1:$F$798,4,FALSE)</f>
        <v>BFS</v>
      </c>
      <c r="H15" s="13" t="str">
        <f>+VLOOKUP(E15,Participants!$A$1:$F$798,5,FALSE)</f>
        <v>Female</v>
      </c>
      <c r="I15" s="13">
        <f>+VLOOKUP(E15,Participants!$A$1:$F$798,3,FALSE)</f>
        <v>5</v>
      </c>
      <c r="J15" s="13" t="str">
        <f>+VLOOKUP(E15,Participants!$A$1:$G$798,7,FALSE)</f>
        <v>JV GIRLS</v>
      </c>
      <c r="K15" s="13">
        <f t="shared" si="0"/>
        <v>14</v>
      </c>
      <c r="L15" s="13"/>
    </row>
    <row r="16" spans="1:12" ht="14.25" customHeight="1" x14ac:dyDescent="0.3">
      <c r="A16" s="191" t="s">
        <v>828</v>
      </c>
      <c r="B16" s="54">
        <v>3</v>
      </c>
      <c r="C16" s="54">
        <v>16.98</v>
      </c>
      <c r="D16" s="54">
        <v>6</v>
      </c>
      <c r="E16" s="74">
        <v>1224</v>
      </c>
      <c r="F16" s="13" t="str">
        <f>+VLOOKUP(E16,Participants!$A$1:$F$798,2,FALSE)</f>
        <v>Sophia Catanzarite</v>
      </c>
      <c r="G16" s="13" t="str">
        <f>+VLOOKUP(E16,Participants!$A$1:$F$798,4,FALSE)</f>
        <v>OLF</v>
      </c>
      <c r="H16" s="13" t="str">
        <f>+VLOOKUP(E16,Participants!$A$1:$F$798,5,FALSE)</f>
        <v>Female</v>
      </c>
      <c r="I16" s="13">
        <f>+VLOOKUP(E16,Participants!$A$1:$F$798,3,FALSE)</f>
        <v>6</v>
      </c>
      <c r="J16" s="13" t="str">
        <f>+VLOOKUP(E16,Participants!$A$1:$G$798,7,FALSE)</f>
        <v>JV Girls</v>
      </c>
      <c r="K16" s="13">
        <f t="shared" si="0"/>
        <v>15</v>
      </c>
      <c r="L16" s="13"/>
    </row>
    <row r="17" spans="1:12" ht="14.25" customHeight="1" x14ac:dyDescent="0.3">
      <c r="A17" s="191" t="s">
        <v>828</v>
      </c>
      <c r="B17" s="54">
        <v>3</v>
      </c>
      <c r="C17" s="54">
        <v>17.02</v>
      </c>
      <c r="D17" s="54">
        <v>5</v>
      </c>
      <c r="E17" s="74">
        <v>808</v>
      </c>
      <c r="F17" s="13" t="str">
        <f>+VLOOKUP(E17,Participants!$A$1:$F$798,2,FALSE)</f>
        <v>Whitney Luka</v>
      </c>
      <c r="G17" s="13" t="str">
        <f>+VLOOKUP(E17,Participants!$A$1:$F$798,4,FALSE)</f>
        <v>BTA</v>
      </c>
      <c r="H17" s="13" t="str">
        <f>+VLOOKUP(E17,Participants!$A$1:$F$798,5,FALSE)</f>
        <v>Female</v>
      </c>
      <c r="I17" s="13">
        <f>+VLOOKUP(E17,Participants!$A$1:$F$798,3,FALSE)</f>
        <v>5</v>
      </c>
      <c r="J17" s="13" t="str">
        <f>+VLOOKUP(E17,Participants!$A$1:$G$798,7,FALSE)</f>
        <v>JV Girls</v>
      </c>
      <c r="K17" s="13">
        <f t="shared" si="0"/>
        <v>16</v>
      </c>
      <c r="L17" s="13"/>
    </row>
    <row r="18" spans="1:12" ht="14.25" customHeight="1" x14ac:dyDescent="0.3">
      <c r="A18" s="191" t="s">
        <v>828</v>
      </c>
      <c r="B18" s="54">
        <v>4</v>
      </c>
      <c r="C18" s="54">
        <v>17.02</v>
      </c>
      <c r="D18" s="54">
        <v>8</v>
      </c>
      <c r="E18" s="74">
        <v>810</v>
      </c>
      <c r="F18" s="13" t="str">
        <f>+VLOOKUP(E18,Participants!$A$1:$F$798,2,FALSE)</f>
        <v>Arria Shannon</v>
      </c>
      <c r="G18" s="13" t="str">
        <f>+VLOOKUP(E18,Participants!$A$1:$F$798,4,FALSE)</f>
        <v>BTA</v>
      </c>
      <c r="H18" s="13" t="str">
        <f>+VLOOKUP(E18,Participants!$A$1:$F$798,5,FALSE)</f>
        <v>Female</v>
      </c>
      <c r="I18" s="13">
        <f>+VLOOKUP(E18,Participants!$A$1:$F$798,3,FALSE)</f>
        <v>5</v>
      </c>
      <c r="J18" s="13" t="str">
        <f>+VLOOKUP(E18,Participants!$A$1:$G$798,7,FALSE)</f>
        <v>JV Girls</v>
      </c>
      <c r="K18" s="13">
        <f t="shared" si="0"/>
        <v>17</v>
      </c>
      <c r="L18" s="13"/>
    </row>
    <row r="19" spans="1:12" ht="14.25" customHeight="1" x14ac:dyDescent="0.3">
      <c r="A19" s="191" t="s">
        <v>828</v>
      </c>
      <c r="B19" s="54">
        <v>4</v>
      </c>
      <c r="C19" s="54">
        <v>17.25</v>
      </c>
      <c r="D19" s="54">
        <v>4</v>
      </c>
      <c r="E19" s="74">
        <v>806</v>
      </c>
      <c r="F19" s="13" t="str">
        <f>+VLOOKUP(E19,Participants!$A$1:$F$798,2,FALSE)</f>
        <v>Caroline Lutz</v>
      </c>
      <c r="G19" s="13" t="str">
        <f>+VLOOKUP(E19,Participants!$A$1:$F$798,4,FALSE)</f>
        <v>BTA</v>
      </c>
      <c r="H19" s="13" t="str">
        <f>+VLOOKUP(E19,Participants!$A$1:$F$798,5,FALSE)</f>
        <v>Female</v>
      </c>
      <c r="I19" s="13">
        <f>+VLOOKUP(E19,Participants!$A$1:$F$798,3,FALSE)</f>
        <v>5</v>
      </c>
      <c r="J19" s="13" t="str">
        <f>+VLOOKUP(E19,Participants!$A$1:$G$798,7,FALSE)</f>
        <v>JV Girls</v>
      </c>
      <c r="K19" s="13">
        <f t="shared" si="0"/>
        <v>18</v>
      </c>
      <c r="L19" s="13"/>
    </row>
    <row r="20" spans="1:12" ht="14.25" customHeight="1" x14ac:dyDescent="0.3">
      <c r="A20" s="191" t="s">
        <v>828</v>
      </c>
      <c r="B20" s="54">
        <v>2</v>
      </c>
      <c r="C20" s="54">
        <v>17.28</v>
      </c>
      <c r="D20" s="54">
        <v>6</v>
      </c>
      <c r="E20" s="74">
        <v>599</v>
      </c>
      <c r="F20" s="13" t="str">
        <f>+VLOOKUP(E20,Participants!$A$1:$F$798,2,FALSE)</f>
        <v>Ella Notte</v>
      </c>
      <c r="G20" s="13" t="str">
        <f>+VLOOKUP(E20,Participants!$A$1:$F$798,4,FALSE)</f>
        <v>BFS</v>
      </c>
      <c r="H20" s="13" t="str">
        <f>+VLOOKUP(E20,Participants!$A$1:$F$798,5,FALSE)</f>
        <v>Female</v>
      </c>
      <c r="I20" s="13">
        <f>+VLOOKUP(E20,Participants!$A$1:$F$798,3,FALSE)</f>
        <v>5</v>
      </c>
      <c r="J20" s="13" t="str">
        <f>+VLOOKUP(E20,Participants!$A$1:$G$798,7,FALSE)</f>
        <v>JV GIRLS</v>
      </c>
      <c r="K20" s="13">
        <f t="shared" si="0"/>
        <v>19</v>
      </c>
      <c r="L20" s="13"/>
    </row>
    <row r="21" spans="1:12" ht="14.25" customHeight="1" x14ac:dyDescent="0.3">
      <c r="A21" s="191" t="s">
        <v>828</v>
      </c>
      <c r="B21" s="54">
        <v>6</v>
      </c>
      <c r="C21" s="54">
        <v>17.329999999999998</v>
      </c>
      <c r="D21" s="54">
        <v>2</v>
      </c>
      <c r="E21" s="74">
        <v>1012</v>
      </c>
      <c r="F21" s="13" t="str">
        <f>+VLOOKUP(E21,Participants!$A$1:$F$798,2,FALSE)</f>
        <v>Maggie Mahony</v>
      </c>
      <c r="G21" s="13" t="str">
        <f>+VLOOKUP(E21,Participants!$A$1:$F$798,4,FALSE)</f>
        <v>HCA</v>
      </c>
      <c r="H21" s="13" t="str">
        <f>+VLOOKUP(E21,Participants!$A$1:$F$798,5,FALSE)</f>
        <v>Female</v>
      </c>
      <c r="I21" s="13">
        <f>+VLOOKUP(E21,Participants!$A$1:$F$798,3,FALSE)</f>
        <v>6</v>
      </c>
      <c r="J21" s="13" t="str">
        <f>+VLOOKUP(E21,Participants!$A$1:$G$798,7,FALSE)</f>
        <v>JV Girls</v>
      </c>
      <c r="K21" s="13">
        <f t="shared" si="0"/>
        <v>20</v>
      </c>
      <c r="L21" s="13"/>
    </row>
    <row r="22" spans="1:12" ht="14.25" customHeight="1" x14ac:dyDescent="0.3">
      <c r="A22" s="191" t="s">
        <v>828</v>
      </c>
      <c r="B22" s="54">
        <v>1</v>
      </c>
      <c r="C22" s="54">
        <v>17.52</v>
      </c>
      <c r="D22" s="54">
        <v>1</v>
      </c>
      <c r="E22" s="74">
        <v>1584</v>
      </c>
      <c r="F22" s="13" t="str">
        <f>+VLOOKUP(E22,Participants!$A$1:$F$798,2,FALSE)</f>
        <v>Madelyn Miklavic</v>
      </c>
      <c r="G22" s="13" t="str">
        <f>+VLOOKUP(E22,Participants!$A$1:$F$798,4,FALSE)</f>
        <v>BCS</v>
      </c>
      <c r="H22" s="13" t="str">
        <f>+VLOOKUP(E22,Participants!$A$1:$F$798,5,FALSE)</f>
        <v>Female</v>
      </c>
      <c r="I22" s="13">
        <f>+VLOOKUP(E22,Participants!$A$1:$F$798,3,FALSE)</f>
        <v>5</v>
      </c>
      <c r="J22" s="13" t="str">
        <f>+VLOOKUP(E22,Participants!$A$1:$G$798,7,FALSE)</f>
        <v>JV Girls</v>
      </c>
      <c r="K22" s="13">
        <f t="shared" si="0"/>
        <v>21</v>
      </c>
      <c r="L22" s="13"/>
    </row>
    <row r="23" spans="1:12" ht="14.25" customHeight="1" x14ac:dyDescent="0.3">
      <c r="A23" s="191" t="s">
        <v>828</v>
      </c>
      <c r="B23" s="54">
        <v>2</v>
      </c>
      <c r="C23" s="54">
        <v>17.68</v>
      </c>
      <c r="D23" s="54">
        <v>4</v>
      </c>
      <c r="E23" s="74">
        <v>1430</v>
      </c>
      <c r="F23" s="13" t="str">
        <f>+VLOOKUP(E23,Participants!$A$1:$F$798,2,FALSE)</f>
        <v>Ayla Espey</v>
      </c>
      <c r="G23" s="13" t="str">
        <f>+VLOOKUP(E23,Participants!$A$1:$F$798,4,FALSE)</f>
        <v>GRE</v>
      </c>
      <c r="H23" s="13" t="str">
        <f>+VLOOKUP(E23,Participants!$A$1:$F$798,5,FALSE)</f>
        <v>Female</v>
      </c>
      <c r="I23" s="13">
        <f>+VLOOKUP(E23,Participants!$A$1:$F$798,3,FALSE)</f>
        <v>5</v>
      </c>
      <c r="J23" s="13" t="str">
        <f>+VLOOKUP(E23,Participants!$A$1:$G$798,7,FALSE)</f>
        <v>JV Girls</v>
      </c>
      <c r="K23" s="13">
        <f t="shared" si="0"/>
        <v>22</v>
      </c>
      <c r="L23" s="13"/>
    </row>
    <row r="24" spans="1:12" ht="14.25" customHeight="1" x14ac:dyDescent="0.3">
      <c r="A24" s="191" t="s">
        <v>828</v>
      </c>
      <c r="B24" s="54">
        <v>5</v>
      </c>
      <c r="C24" s="54">
        <v>17.68</v>
      </c>
      <c r="D24" s="54">
        <v>1</v>
      </c>
      <c r="E24" s="74">
        <v>809</v>
      </c>
      <c r="F24" s="13" t="str">
        <f>+VLOOKUP(E24,Participants!$A$1:$F$798,2,FALSE)</f>
        <v>Franchesca Rudl</v>
      </c>
      <c r="G24" s="13" t="str">
        <f>+VLOOKUP(E24,Participants!$A$1:$F$798,4,FALSE)</f>
        <v>BTA</v>
      </c>
      <c r="H24" s="13" t="str">
        <f>+VLOOKUP(E24,Participants!$A$1:$F$798,5,FALSE)</f>
        <v>Female</v>
      </c>
      <c r="I24" s="13">
        <f>+VLOOKUP(E24,Participants!$A$1:$F$798,3,FALSE)</f>
        <v>5</v>
      </c>
      <c r="J24" s="13" t="str">
        <f>+VLOOKUP(E24,Participants!$A$1:$G$798,7,FALSE)</f>
        <v>JV Girls</v>
      </c>
      <c r="K24" s="13">
        <f t="shared" si="0"/>
        <v>23</v>
      </c>
      <c r="L24" s="13"/>
    </row>
    <row r="25" spans="1:12" ht="14.25" customHeight="1" x14ac:dyDescent="0.3">
      <c r="A25" s="191" t="s">
        <v>828</v>
      </c>
      <c r="B25" s="54">
        <v>5</v>
      </c>
      <c r="C25" s="54">
        <v>17.68</v>
      </c>
      <c r="D25" s="54">
        <v>7</v>
      </c>
      <c r="E25" s="74">
        <v>1013</v>
      </c>
      <c r="F25" s="13" t="str">
        <f>+VLOOKUP(E25,Participants!$A$1:$F$798,2,FALSE)</f>
        <v>Olivia Zorn</v>
      </c>
      <c r="G25" s="13" t="str">
        <f>+VLOOKUP(E25,Participants!$A$1:$F$798,4,FALSE)</f>
        <v>HCA</v>
      </c>
      <c r="H25" s="13" t="str">
        <f>+VLOOKUP(E25,Participants!$A$1:$F$798,5,FALSE)</f>
        <v>Female</v>
      </c>
      <c r="I25" s="13">
        <f>+VLOOKUP(E25,Participants!$A$1:$F$798,3,FALSE)</f>
        <v>6</v>
      </c>
      <c r="J25" s="13" t="str">
        <f>+VLOOKUP(E25,Participants!$A$1:$G$798,7,FALSE)</f>
        <v>JV Girls</v>
      </c>
      <c r="K25" s="13">
        <f t="shared" si="0"/>
        <v>24</v>
      </c>
      <c r="L25" s="13"/>
    </row>
    <row r="26" spans="1:12" ht="14.25" customHeight="1" x14ac:dyDescent="0.3">
      <c r="A26" s="191" t="s">
        <v>828</v>
      </c>
      <c r="B26" s="54">
        <v>6</v>
      </c>
      <c r="C26" s="54">
        <v>17.739999999999998</v>
      </c>
      <c r="D26" s="54">
        <v>1</v>
      </c>
      <c r="E26" s="74">
        <v>1358</v>
      </c>
      <c r="F26" s="13" t="str">
        <f>+VLOOKUP(E26,Participants!$A$1:$F$798,2,FALSE)</f>
        <v>Isabella Marcotulio</v>
      </c>
      <c r="G26" s="13" t="str">
        <f>+VLOOKUP(E26,Participants!$A$1:$F$798,4,FALSE)</f>
        <v>AAC</v>
      </c>
      <c r="H26" s="13" t="str">
        <f>+VLOOKUP(E26,Participants!$A$1:$F$798,5,FALSE)</f>
        <v>Female</v>
      </c>
      <c r="I26" s="13">
        <f>+VLOOKUP(E26,Participants!$A$1:$F$798,3,FALSE)</f>
        <v>6</v>
      </c>
      <c r="J26" s="13" t="str">
        <f>+VLOOKUP(E26,Participants!$A$1:$G$798,7,FALSE)</f>
        <v>JV Girls</v>
      </c>
      <c r="K26" s="13">
        <f t="shared" si="0"/>
        <v>25</v>
      </c>
      <c r="L26" s="13"/>
    </row>
    <row r="27" spans="1:12" ht="14.25" customHeight="1" x14ac:dyDescent="0.3">
      <c r="A27" s="191" t="s">
        <v>828</v>
      </c>
      <c r="B27" s="54">
        <v>5</v>
      </c>
      <c r="C27" s="54">
        <v>17.78</v>
      </c>
      <c r="D27" s="54">
        <v>5</v>
      </c>
      <c r="E27" s="74">
        <v>1302</v>
      </c>
      <c r="F27" s="13" t="str">
        <f>+VLOOKUP(E27,Participants!$A$1:$F$798,2,FALSE)</f>
        <v>Amelia LoPresti</v>
      </c>
      <c r="G27" s="13" t="str">
        <f>+VLOOKUP(E27,Participants!$A$1:$F$798,4,FALSE)</f>
        <v>CDT</v>
      </c>
      <c r="H27" s="13" t="str">
        <f>+VLOOKUP(E27,Participants!$A$1:$F$798,5,FALSE)</f>
        <v>Female</v>
      </c>
      <c r="I27" s="13">
        <f>+VLOOKUP(E27,Participants!$A$1:$F$798,3,FALSE)</f>
        <v>6</v>
      </c>
      <c r="J27" s="13" t="str">
        <f>+VLOOKUP(E27,Participants!$A$1:$G$798,7,FALSE)</f>
        <v>JV Girls</v>
      </c>
      <c r="K27" s="13">
        <f t="shared" si="0"/>
        <v>26</v>
      </c>
      <c r="L27" s="13"/>
    </row>
    <row r="28" spans="1:12" ht="14.25" customHeight="1" x14ac:dyDescent="0.3">
      <c r="A28" s="191" t="s">
        <v>828</v>
      </c>
      <c r="B28" s="54">
        <v>5</v>
      </c>
      <c r="C28" s="54">
        <v>17.780999999999999</v>
      </c>
      <c r="D28" s="54">
        <v>8</v>
      </c>
      <c r="E28" s="74">
        <v>1011</v>
      </c>
      <c r="F28" s="13" t="str">
        <f>+VLOOKUP(E28,Participants!$A$1:$F$798,2,FALSE)</f>
        <v>Madeline Worgul</v>
      </c>
      <c r="G28" s="13" t="str">
        <f>+VLOOKUP(E28,Participants!$A$1:$F$798,4,FALSE)</f>
        <v>HCA</v>
      </c>
      <c r="H28" s="13" t="str">
        <f>+VLOOKUP(E28,Participants!$A$1:$F$798,5,FALSE)</f>
        <v>Female</v>
      </c>
      <c r="I28" s="13">
        <f>+VLOOKUP(E28,Participants!$A$1:$F$798,3,FALSE)</f>
        <v>6</v>
      </c>
      <c r="J28" s="13" t="str">
        <f>+VLOOKUP(E28,Participants!$A$1:$G$798,7,FALSE)</f>
        <v>JV Girls</v>
      </c>
      <c r="K28" s="13">
        <f t="shared" si="0"/>
        <v>27</v>
      </c>
      <c r="L28" s="13"/>
    </row>
    <row r="29" spans="1:12" ht="14.25" customHeight="1" x14ac:dyDescent="0.3">
      <c r="A29" s="191" t="s">
        <v>828</v>
      </c>
      <c r="B29" s="54">
        <v>4</v>
      </c>
      <c r="C29" s="54">
        <v>17.87</v>
      </c>
      <c r="D29" s="54">
        <v>1</v>
      </c>
      <c r="E29" s="74">
        <v>807</v>
      </c>
      <c r="F29" s="13" t="str">
        <f>+VLOOKUP(E29,Participants!$A$1:$F$798,2,FALSE)</f>
        <v>Reagan Straub</v>
      </c>
      <c r="G29" s="13" t="str">
        <f>+VLOOKUP(E29,Participants!$A$1:$F$798,4,FALSE)</f>
        <v>BTA</v>
      </c>
      <c r="H29" s="13" t="str">
        <f>+VLOOKUP(E29,Participants!$A$1:$F$798,5,FALSE)</f>
        <v>Female</v>
      </c>
      <c r="I29" s="13">
        <f>+VLOOKUP(E29,Participants!$A$1:$F$798,3,FALSE)</f>
        <v>5</v>
      </c>
      <c r="J29" s="13" t="str">
        <f>+VLOOKUP(E29,Participants!$A$1:$G$798,7,FALSE)</f>
        <v>JV Girls</v>
      </c>
      <c r="K29" s="13">
        <f t="shared" si="0"/>
        <v>28</v>
      </c>
      <c r="L29" s="13"/>
    </row>
    <row r="30" spans="1:12" ht="14.25" customHeight="1" x14ac:dyDescent="0.3">
      <c r="A30" s="191" t="s">
        <v>828</v>
      </c>
      <c r="B30" s="54">
        <v>1</v>
      </c>
      <c r="C30" s="54">
        <v>18.02</v>
      </c>
      <c r="D30" s="54">
        <v>6</v>
      </c>
      <c r="E30" s="74">
        <v>1080</v>
      </c>
      <c r="F30" s="13" t="str">
        <f>+VLOOKUP(E30,Participants!$A$1:$F$798,2,FALSE)</f>
        <v>Avery Hunt</v>
      </c>
      <c r="G30" s="13" t="str">
        <f>+VLOOKUP(E30,Participants!$A$1:$F$798,4,FALSE)</f>
        <v>KIL</v>
      </c>
      <c r="H30" s="13" t="str">
        <f>+VLOOKUP(E30,Participants!$A$1:$F$798,5,FALSE)</f>
        <v>Female</v>
      </c>
      <c r="I30" s="13">
        <f>+VLOOKUP(E30,Participants!$A$1:$F$798,3,FALSE)</f>
        <v>6</v>
      </c>
      <c r="J30" s="13" t="str">
        <f>+VLOOKUP(E30,Participants!$A$1:$G$798,7,FALSE)</f>
        <v>JV Girls</v>
      </c>
      <c r="K30" s="13">
        <f t="shared" si="0"/>
        <v>29</v>
      </c>
      <c r="L30" s="13"/>
    </row>
    <row r="31" spans="1:12" ht="14.25" customHeight="1" x14ac:dyDescent="0.3">
      <c r="A31" s="191" t="s">
        <v>828</v>
      </c>
      <c r="B31" s="54">
        <v>2</v>
      </c>
      <c r="C31" s="54">
        <v>18.100000000000001</v>
      </c>
      <c r="D31" s="54">
        <v>8</v>
      </c>
      <c r="E31" s="74">
        <v>595</v>
      </c>
      <c r="F31" s="13" t="str">
        <f>+VLOOKUP(E31,Participants!$A$1:$F$798,2,FALSE)</f>
        <v>Avery Holtzman</v>
      </c>
      <c r="G31" s="13" t="str">
        <f>+VLOOKUP(E31,Participants!$A$1:$F$798,4,FALSE)</f>
        <v>BFS</v>
      </c>
      <c r="H31" s="13" t="str">
        <f>+VLOOKUP(E31,Participants!$A$1:$F$798,5,FALSE)</f>
        <v>Female</v>
      </c>
      <c r="I31" s="13">
        <f>+VLOOKUP(E31,Participants!$A$1:$F$798,3,FALSE)</f>
        <v>5</v>
      </c>
      <c r="J31" s="13" t="str">
        <f>+VLOOKUP(E31,Participants!$A$1:$G$798,7,FALSE)</f>
        <v>JV GIRLS</v>
      </c>
      <c r="K31" s="13">
        <f t="shared" si="0"/>
        <v>30</v>
      </c>
      <c r="L31" s="13"/>
    </row>
    <row r="32" spans="1:12" ht="14.25" customHeight="1" x14ac:dyDescent="0.3">
      <c r="A32" s="191" t="s">
        <v>828</v>
      </c>
      <c r="B32" s="54">
        <v>4</v>
      </c>
      <c r="C32" s="54">
        <v>18.5</v>
      </c>
      <c r="D32" s="54">
        <v>3</v>
      </c>
      <c r="E32" s="74">
        <v>597</v>
      </c>
      <c r="F32" s="13" t="str">
        <f>+VLOOKUP(E32,Participants!$A$1:$F$798,2,FALSE)</f>
        <v>Sage Liberati</v>
      </c>
      <c r="G32" s="13" t="str">
        <f>+VLOOKUP(E32,Participants!$A$1:$F$798,4,FALSE)</f>
        <v>BFS</v>
      </c>
      <c r="H32" s="13" t="str">
        <f>+VLOOKUP(E32,Participants!$A$1:$F$798,5,FALSE)</f>
        <v>Female</v>
      </c>
      <c r="I32" s="13">
        <f>+VLOOKUP(E32,Participants!$A$1:$F$798,3,FALSE)</f>
        <v>5</v>
      </c>
      <c r="J32" s="13" t="str">
        <f>+VLOOKUP(E32,Participants!$A$1:$G$798,7,FALSE)</f>
        <v>JV GIRLS</v>
      </c>
      <c r="K32" s="13">
        <f t="shared" si="0"/>
        <v>31</v>
      </c>
      <c r="L32" s="13"/>
    </row>
    <row r="33" spans="1:12" ht="14.25" customHeight="1" x14ac:dyDescent="0.3">
      <c r="A33" s="191" t="s">
        <v>828</v>
      </c>
      <c r="B33" s="54">
        <v>3</v>
      </c>
      <c r="C33" s="54">
        <v>18.72</v>
      </c>
      <c r="D33" s="54">
        <v>7</v>
      </c>
      <c r="E33" s="74">
        <v>1079</v>
      </c>
      <c r="F33" s="13" t="str">
        <f>+VLOOKUP(E33,Participants!$A$1:$F$798,2,FALSE)</f>
        <v>Olivia Costigan</v>
      </c>
      <c r="G33" s="13" t="str">
        <f>+VLOOKUP(E33,Participants!$A$1:$F$798,4,FALSE)</f>
        <v>KIL</v>
      </c>
      <c r="H33" s="13" t="str">
        <f>+VLOOKUP(E33,Participants!$A$1:$F$798,5,FALSE)</f>
        <v>Female</v>
      </c>
      <c r="I33" s="13">
        <f>+VLOOKUP(E33,Participants!$A$1:$F$798,3,FALSE)</f>
        <v>6</v>
      </c>
      <c r="J33" s="13" t="str">
        <f>+VLOOKUP(E33,Participants!$A$1:$G$798,7,FALSE)</f>
        <v>JV Girls</v>
      </c>
      <c r="K33" s="13">
        <f t="shared" si="0"/>
        <v>32</v>
      </c>
      <c r="L33" s="13"/>
    </row>
    <row r="34" spans="1:12" ht="14.25" customHeight="1" x14ac:dyDescent="0.3">
      <c r="A34" s="191" t="s">
        <v>828</v>
      </c>
      <c r="B34" s="54">
        <v>4</v>
      </c>
      <c r="C34" s="54">
        <v>19.149999999999999</v>
      </c>
      <c r="D34" s="54">
        <v>7</v>
      </c>
      <c r="E34" s="74">
        <v>605</v>
      </c>
      <c r="F34" s="13" t="str">
        <f>+VLOOKUP(E34,Participants!$A$1:$F$798,2,FALSE)</f>
        <v>Daniella Julian</v>
      </c>
      <c r="G34" s="13" t="str">
        <f>+VLOOKUP(E34,Participants!$A$1:$F$798,4,FALSE)</f>
        <v>BFS</v>
      </c>
      <c r="H34" s="13" t="str">
        <f>+VLOOKUP(E34,Participants!$A$1:$F$798,5,FALSE)</f>
        <v>Female</v>
      </c>
      <c r="I34" s="13">
        <f>+VLOOKUP(E34,Participants!$A$1:$F$798,3,FALSE)</f>
        <v>6</v>
      </c>
      <c r="J34" s="13" t="str">
        <f>+VLOOKUP(E34,Participants!$A$1:$G$798,7,FALSE)</f>
        <v>JV GIRLS</v>
      </c>
      <c r="K34" s="13">
        <f t="shared" si="0"/>
        <v>33</v>
      </c>
      <c r="L34" s="13"/>
    </row>
    <row r="35" spans="1:12" ht="14.25" customHeight="1" x14ac:dyDescent="0.3">
      <c r="A35" s="191" t="s">
        <v>828</v>
      </c>
      <c r="B35" s="54">
        <v>4</v>
      </c>
      <c r="C35" s="54">
        <v>19.27</v>
      </c>
      <c r="D35" s="54">
        <v>2</v>
      </c>
      <c r="E35" s="74">
        <v>1078</v>
      </c>
      <c r="F35" s="13" t="str">
        <f>+VLOOKUP(E35,Participants!$A$1:$F$798,2,FALSE)</f>
        <v>Audrey Costigan</v>
      </c>
      <c r="G35" s="13" t="str">
        <f>+VLOOKUP(E35,Participants!$A$1:$F$798,4,FALSE)</f>
        <v>KIL</v>
      </c>
      <c r="H35" s="13" t="str">
        <f>+VLOOKUP(E35,Participants!$A$1:$F$798,5,FALSE)</f>
        <v>Female</v>
      </c>
      <c r="I35" s="13">
        <f>+VLOOKUP(E35,Participants!$A$1:$F$798,3,FALSE)</f>
        <v>6</v>
      </c>
      <c r="J35" s="13" t="str">
        <f>+VLOOKUP(E35,Participants!$A$1:$G$798,7,FALSE)</f>
        <v>JV Girls</v>
      </c>
      <c r="K35" s="13">
        <f t="shared" si="0"/>
        <v>34</v>
      </c>
      <c r="L35" s="13"/>
    </row>
    <row r="36" spans="1:12" ht="14.25" customHeight="1" x14ac:dyDescent="0.3">
      <c r="A36" s="191" t="s">
        <v>828</v>
      </c>
      <c r="B36" s="54">
        <v>1</v>
      </c>
      <c r="C36" s="54">
        <v>19.28</v>
      </c>
      <c r="D36" s="54">
        <v>2</v>
      </c>
      <c r="E36" s="74">
        <v>759</v>
      </c>
      <c r="F36" s="13" t="str">
        <f>+VLOOKUP(E36,Participants!$A$1:$F$798,2,FALSE)</f>
        <v>Chelsey Harris</v>
      </c>
      <c r="G36" s="13" t="str">
        <f>+VLOOKUP(E36,Participants!$A$1:$F$798,4,FALSE)</f>
        <v>GAA</v>
      </c>
      <c r="H36" s="13" t="str">
        <f>+VLOOKUP(E36,Participants!$A$1:$F$798,5,FALSE)</f>
        <v>Female</v>
      </c>
      <c r="I36" s="13">
        <f>+VLOOKUP(E36,Participants!$A$1:$F$798,3,FALSE)</f>
        <v>6</v>
      </c>
      <c r="J36" s="13" t="str">
        <f>+VLOOKUP(E36,Participants!$A$1:$G$798,7,FALSE)</f>
        <v>JV GIRLS</v>
      </c>
      <c r="K36" s="13">
        <f t="shared" si="0"/>
        <v>35</v>
      </c>
      <c r="L36" s="13"/>
    </row>
    <row r="37" spans="1:12" ht="14.25" customHeight="1" x14ac:dyDescent="0.3">
      <c r="A37" s="191" t="s">
        <v>828</v>
      </c>
      <c r="B37" s="54">
        <v>3</v>
      </c>
      <c r="C37" s="54">
        <v>19.46</v>
      </c>
      <c r="D37" s="54">
        <v>2</v>
      </c>
      <c r="E37" s="74">
        <v>1230</v>
      </c>
      <c r="F37" s="13" t="str">
        <f>+VLOOKUP(E37,Participants!$A$1:$F$798,2,FALSE)</f>
        <v>Londyn Daniel</v>
      </c>
      <c r="G37" s="13" t="str">
        <f>+VLOOKUP(E37,Participants!$A$1:$F$798,4,FALSE)</f>
        <v>OLF</v>
      </c>
      <c r="H37" s="13" t="str">
        <f>+VLOOKUP(E37,Participants!$A$1:$F$798,5,FALSE)</f>
        <v>Female</v>
      </c>
      <c r="I37" s="13">
        <f>+VLOOKUP(E37,Participants!$A$1:$F$798,3,FALSE)</f>
        <v>5</v>
      </c>
      <c r="J37" s="13" t="str">
        <f>+VLOOKUP(E37,Participants!$A$1:$G$798,7,FALSE)</f>
        <v>JV Girls</v>
      </c>
      <c r="K37" s="13">
        <f t="shared" si="0"/>
        <v>36</v>
      </c>
      <c r="L37" s="13"/>
    </row>
    <row r="38" spans="1:12" ht="14.25" customHeight="1" x14ac:dyDescent="0.3">
      <c r="A38" s="191" t="s">
        <v>828</v>
      </c>
      <c r="B38" s="54">
        <v>2</v>
      </c>
      <c r="C38" s="54">
        <v>19.489999999999998</v>
      </c>
      <c r="D38" s="54">
        <v>1</v>
      </c>
      <c r="E38" s="74">
        <v>753</v>
      </c>
      <c r="F38" s="13" t="str">
        <f>+VLOOKUP(E38,Participants!$A$1:$F$798,2,FALSE)</f>
        <v>Haley Stickman</v>
      </c>
      <c r="G38" s="13" t="str">
        <f>+VLOOKUP(E38,Participants!$A$1:$F$798,4,FALSE)</f>
        <v>GAA</v>
      </c>
      <c r="H38" s="13" t="str">
        <f>+VLOOKUP(E38,Participants!$A$1:$F$798,5,FALSE)</f>
        <v>Female</v>
      </c>
      <c r="I38" s="13">
        <f>+VLOOKUP(E38,Participants!$A$1:$F$798,3,FALSE)</f>
        <v>5</v>
      </c>
      <c r="J38" s="13" t="str">
        <f>+VLOOKUP(E38,Participants!$A$1:$G$798,7,FALSE)</f>
        <v>JV GIRLS</v>
      </c>
      <c r="K38" s="13">
        <f t="shared" si="0"/>
        <v>37</v>
      </c>
      <c r="L38" s="13"/>
    </row>
    <row r="39" spans="1:12" ht="14.25" customHeight="1" x14ac:dyDescent="0.3">
      <c r="A39" s="191" t="s">
        <v>828</v>
      </c>
      <c r="B39" s="54">
        <v>3</v>
      </c>
      <c r="C39" s="54">
        <v>19.59</v>
      </c>
      <c r="D39" s="54">
        <v>3</v>
      </c>
      <c r="E39" s="74">
        <v>1082</v>
      </c>
      <c r="F39" s="13" t="str">
        <f>+VLOOKUP(E39,Participants!$A$1:$F$798,2,FALSE)</f>
        <v>Gabriella McDonough</v>
      </c>
      <c r="G39" s="13" t="str">
        <f>+VLOOKUP(E39,Participants!$A$1:$F$798,4,FALSE)</f>
        <v>KIL</v>
      </c>
      <c r="H39" s="13" t="str">
        <f>+VLOOKUP(E39,Participants!$A$1:$F$798,5,FALSE)</f>
        <v>Female</v>
      </c>
      <c r="I39" s="13">
        <f>+VLOOKUP(E39,Participants!$A$1:$F$798,3,FALSE)</f>
        <v>5</v>
      </c>
      <c r="J39" s="13" t="str">
        <f>+VLOOKUP(E39,Participants!$A$1:$G$798,7,FALSE)</f>
        <v>JV Girls</v>
      </c>
      <c r="K39" s="13">
        <f t="shared" si="0"/>
        <v>38</v>
      </c>
      <c r="L39" s="13"/>
    </row>
    <row r="40" spans="1:12" ht="14.25" customHeight="1" x14ac:dyDescent="0.3">
      <c r="A40" s="191" t="s">
        <v>828</v>
      </c>
      <c r="B40" s="54">
        <v>3</v>
      </c>
      <c r="C40" s="54">
        <v>19.760000000000002</v>
      </c>
      <c r="D40" s="54">
        <v>4</v>
      </c>
      <c r="E40" s="74">
        <v>594</v>
      </c>
      <c r="F40" s="13" t="str">
        <f>+VLOOKUP(E40,Participants!$A$1:$F$798,2,FALSE)</f>
        <v>Molly Begley</v>
      </c>
      <c r="G40" s="13" t="str">
        <f>+VLOOKUP(E40,Participants!$A$1:$F$798,4,FALSE)</f>
        <v>BFS</v>
      </c>
      <c r="H40" s="13" t="str">
        <f>+VLOOKUP(E40,Participants!$A$1:$F$798,5,FALSE)</f>
        <v>Female</v>
      </c>
      <c r="I40" s="13">
        <f>+VLOOKUP(E40,Participants!$A$1:$F$798,3,FALSE)</f>
        <v>5</v>
      </c>
      <c r="J40" s="13" t="str">
        <f>+VLOOKUP(E40,Participants!$A$1:$G$798,7,FALSE)</f>
        <v>JV GIRLS</v>
      </c>
      <c r="K40" s="13">
        <f t="shared" si="0"/>
        <v>39</v>
      </c>
      <c r="L40" s="13"/>
    </row>
    <row r="41" spans="1:12" ht="14.25" customHeight="1" x14ac:dyDescent="0.3">
      <c r="A41" s="191" t="s">
        <v>828</v>
      </c>
      <c r="B41" s="54">
        <v>4</v>
      </c>
      <c r="C41" s="54">
        <v>20.05</v>
      </c>
      <c r="D41" s="54">
        <v>5</v>
      </c>
      <c r="E41" s="74">
        <v>598</v>
      </c>
      <c r="F41" s="13" t="str">
        <f>+VLOOKUP(E41,Participants!$A$1:$F$798,2,FALSE)</f>
        <v>Sloane Masula</v>
      </c>
      <c r="G41" s="13" t="str">
        <f>+VLOOKUP(E41,Participants!$A$1:$F$798,4,FALSE)</f>
        <v>BFS</v>
      </c>
      <c r="H41" s="13" t="str">
        <f>+VLOOKUP(E41,Participants!$A$1:$F$798,5,FALSE)</f>
        <v>Female</v>
      </c>
      <c r="I41" s="13">
        <f>+VLOOKUP(E41,Participants!$A$1:$F$798,3,FALSE)</f>
        <v>5</v>
      </c>
      <c r="J41" s="13" t="str">
        <f>+VLOOKUP(E41,Participants!$A$1:$G$798,7,FALSE)</f>
        <v>JV GIRLS</v>
      </c>
      <c r="K41" s="13">
        <f t="shared" si="0"/>
        <v>40</v>
      </c>
      <c r="L41" s="13"/>
    </row>
    <row r="42" spans="1:12" ht="14.25" customHeight="1" x14ac:dyDescent="0.3">
      <c r="A42" s="191" t="s">
        <v>828</v>
      </c>
      <c r="B42" s="54">
        <v>2</v>
      </c>
      <c r="C42" s="54">
        <v>20.84</v>
      </c>
      <c r="D42" s="54">
        <v>5</v>
      </c>
      <c r="E42" s="74">
        <v>1074</v>
      </c>
      <c r="F42" s="13" t="str">
        <f>+VLOOKUP(E42,Participants!$A$1:$F$798,2,FALSE)</f>
        <v>Morgan Blevins</v>
      </c>
      <c r="G42" s="13" t="str">
        <f>+VLOOKUP(E42,Participants!$A$1:$F$798,4,FALSE)</f>
        <v>KIL</v>
      </c>
      <c r="H42" s="13" t="str">
        <f>+VLOOKUP(E42,Participants!$A$1:$F$798,5,FALSE)</f>
        <v>Female</v>
      </c>
      <c r="I42" s="13">
        <f>+VLOOKUP(E42,Participants!$A$1:$F$798,3,FALSE)</f>
        <v>5</v>
      </c>
      <c r="J42" s="13" t="str">
        <f>+VLOOKUP(E42,Participants!$A$1:$G$798,7,FALSE)</f>
        <v>JV Girls</v>
      </c>
      <c r="K42" s="13">
        <f t="shared" si="0"/>
        <v>41</v>
      </c>
      <c r="L42" s="13"/>
    </row>
    <row r="43" spans="1:12" ht="14.25" customHeight="1" x14ac:dyDescent="0.3">
      <c r="A43" s="191" t="s">
        <v>828</v>
      </c>
      <c r="B43" s="54">
        <v>1</v>
      </c>
      <c r="C43" s="54">
        <v>21.14</v>
      </c>
      <c r="D43" s="54">
        <v>7</v>
      </c>
      <c r="E43" s="74">
        <v>754</v>
      </c>
      <c r="F43" s="13" t="str">
        <f>+VLOOKUP(E43,Participants!$A$1:$F$798,2,FALSE)</f>
        <v>Sara Stickman</v>
      </c>
      <c r="G43" s="13" t="str">
        <f>+VLOOKUP(E43,Participants!$A$1:$F$798,4,FALSE)</f>
        <v>GAA</v>
      </c>
      <c r="H43" s="13" t="str">
        <f>+VLOOKUP(E43,Participants!$A$1:$F$798,5,FALSE)</f>
        <v>Female</v>
      </c>
      <c r="I43" s="13">
        <f>+VLOOKUP(E43,Participants!$A$1:$F$798,3,FALSE)</f>
        <v>5</v>
      </c>
      <c r="J43" s="13" t="str">
        <f>+VLOOKUP(E43,Participants!$A$1:$G$798,7,FALSE)</f>
        <v>JV GIRLS</v>
      </c>
      <c r="K43" s="13">
        <f t="shared" si="0"/>
        <v>42</v>
      </c>
      <c r="L43" s="13"/>
    </row>
    <row r="44" spans="1:12" ht="15" customHeight="1" x14ac:dyDescent="0.3">
      <c r="A44" s="191"/>
      <c r="B44" s="54"/>
      <c r="C44" s="54"/>
      <c r="D44" s="54"/>
      <c r="E44" s="74"/>
      <c r="F44" s="13"/>
      <c r="G44" s="13"/>
      <c r="H44" s="13"/>
      <c r="I44" s="13"/>
      <c r="J44" s="13"/>
      <c r="K44" s="13"/>
      <c r="L44" s="13"/>
    </row>
    <row r="45" spans="1:12" ht="14.25" customHeight="1" x14ac:dyDescent="0.3">
      <c r="A45" s="191" t="s">
        <v>828</v>
      </c>
      <c r="B45" s="54">
        <v>9</v>
      </c>
      <c r="C45" s="54">
        <v>14.62</v>
      </c>
      <c r="D45" s="54">
        <v>8</v>
      </c>
      <c r="E45" s="74">
        <v>1435</v>
      </c>
      <c r="F45" s="13" t="str">
        <f>+VLOOKUP(E45,Participants!$A$1:$F$798,2,FALSE)</f>
        <v>Lucas Martin</v>
      </c>
      <c r="G45" s="13" t="str">
        <f>+VLOOKUP(E45,Participants!$A$1:$F$798,4,FALSE)</f>
        <v>GRE</v>
      </c>
      <c r="H45" s="13" t="str">
        <f>+VLOOKUP(E45,Participants!$A$1:$F$798,5,FALSE)</f>
        <v>Male</v>
      </c>
      <c r="I45" s="13">
        <f>+VLOOKUP(E45,Participants!$A$1:$F$798,3,FALSE)</f>
        <v>6</v>
      </c>
      <c r="J45" s="13" t="str">
        <f>+VLOOKUP(E45,Participants!$A$1:$G$798,7,FALSE)</f>
        <v>JV Boys</v>
      </c>
      <c r="K45" s="13">
        <v>1</v>
      </c>
      <c r="L45" s="13">
        <v>10</v>
      </c>
    </row>
    <row r="46" spans="1:12" ht="14.25" customHeight="1" x14ac:dyDescent="0.3">
      <c r="A46" s="191" t="s">
        <v>828</v>
      </c>
      <c r="B46" s="54">
        <v>7</v>
      </c>
      <c r="C46" s="54">
        <v>15.08</v>
      </c>
      <c r="D46" s="54">
        <v>3</v>
      </c>
      <c r="E46" s="74">
        <v>1102</v>
      </c>
      <c r="F46" s="13" t="str">
        <f>+VLOOKUP(E46,Participants!$A$1:$F$798,2,FALSE)</f>
        <v>Robbie Singer</v>
      </c>
      <c r="G46" s="13" t="str">
        <f>+VLOOKUP(E46,Participants!$A$1:$F$798,4,FALSE)</f>
        <v>KIL</v>
      </c>
      <c r="H46" s="13" t="str">
        <f>+VLOOKUP(E46,Participants!$A$1:$F$798,5,FALSE)</f>
        <v>Male</v>
      </c>
      <c r="I46" s="13">
        <f>+VLOOKUP(E46,Participants!$A$1:$F$798,3,FALSE)</f>
        <v>5</v>
      </c>
      <c r="J46" s="13" t="str">
        <f>+VLOOKUP(E46,Participants!$A$1:$G$798,7,FALSE)</f>
        <v>JV Boys</v>
      </c>
      <c r="K46" s="13">
        <f>K45+1</f>
        <v>2</v>
      </c>
      <c r="L46" s="13">
        <v>8</v>
      </c>
    </row>
    <row r="47" spans="1:12" ht="14.25" customHeight="1" x14ac:dyDescent="0.3">
      <c r="A47" s="191" t="s">
        <v>828</v>
      </c>
      <c r="B47" s="54">
        <v>8</v>
      </c>
      <c r="C47" s="54">
        <v>15.16</v>
      </c>
      <c r="D47" s="54">
        <v>1</v>
      </c>
      <c r="E47" s="74">
        <v>1380</v>
      </c>
      <c r="F47" s="13" t="str">
        <f>+VLOOKUP(E47,Participants!$A$1:$F$798,2,FALSE)</f>
        <v>Mark Swift</v>
      </c>
      <c r="G47" s="13" t="str">
        <f>+VLOOKUP(E47,Participants!$A$1:$F$798,4,FALSE)</f>
        <v>AAC</v>
      </c>
      <c r="H47" s="13" t="str">
        <f>+VLOOKUP(E47,Participants!$A$1:$F$798,5,FALSE)</f>
        <v>Male</v>
      </c>
      <c r="I47" s="13">
        <f>+VLOOKUP(E47,Participants!$A$1:$F$798,3,FALSE)</f>
        <v>6</v>
      </c>
      <c r="J47" s="13" t="str">
        <f>+VLOOKUP(E47,Participants!$A$1:$G$798,7,FALSE)</f>
        <v>JV Boys</v>
      </c>
      <c r="K47" s="13">
        <f t="shared" ref="K47:K85" si="1">K46+1</f>
        <v>3</v>
      </c>
      <c r="L47" s="13">
        <v>6</v>
      </c>
    </row>
    <row r="48" spans="1:12" ht="14.25" customHeight="1" x14ac:dyDescent="0.3">
      <c r="A48" s="191" t="s">
        <v>828</v>
      </c>
      <c r="B48" s="54">
        <v>8</v>
      </c>
      <c r="C48" s="54">
        <v>15.2</v>
      </c>
      <c r="D48" s="54">
        <v>7</v>
      </c>
      <c r="E48" s="74">
        <v>1433</v>
      </c>
      <c r="F48" s="13" t="str">
        <f>+VLOOKUP(E48,Participants!$A$1:$F$798,2,FALSE)</f>
        <v>Tommy Heisel</v>
      </c>
      <c r="G48" s="13" t="str">
        <f>+VLOOKUP(E48,Participants!$A$1:$F$798,4,FALSE)</f>
        <v>GRE</v>
      </c>
      <c r="H48" s="13" t="str">
        <f>+VLOOKUP(E48,Participants!$A$1:$F$798,5,FALSE)</f>
        <v>Male</v>
      </c>
      <c r="I48" s="13">
        <f>+VLOOKUP(E48,Participants!$A$1:$F$798,3,FALSE)</f>
        <v>5</v>
      </c>
      <c r="J48" s="13" t="str">
        <f>+VLOOKUP(E48,Participants!$A$1:$G$798,7,FALSE)</f>
        <v>JV Boys</v>
      </c>
      <c r="K48" s="13">
        <f t="shared" si="1"/>
        <v>4</v>
      </c>
      <c r="L48" s="13">
        <v>5</v>
      </c>
    </row>
    <row r="49" spans="1:12" ht="14.25" customHeight="1" x14ac:dyDescent="0.3">
      <c r="A49" s="191" t="s">
        <v>828</v>
      </c>
      <c r="B49" s="54">
        <v>7</v>
      </c>
      <c r="C49" s="54">
        <v>15.25</v>
      </c>
      <c r="D49" s="54">
        <v>1</v>
      </c>
      <c r="E49" s="74">
        <v>620</v>
      </c>
      <c r="F49" s="13" t="str">
        <f>+VLOOKUP(E49,Participants!$A$1:$F$798,2,FALSE)</f>
        <v>Kolten Kumer</v>
      </c>
      <c r="G49" s="13" t="str">
        <f>+VLOOKUP(E49,Participants!$A$1:$F$798,4,FALSE)</f>
        <v>BFS</v>
      </c>
      <c r="H49" s="13" t="str">
        <f>+VLOOKUP(E49,Participants!$A$1:$F$798,5,FALSE)</f>
        <v>Male</v>
      </c>
      <c r="I49" s="13">
        <f>+VLOOKUP(E49,Participants!$A$1:$F$798,3,FALSE)</f>
        <v>6</v>
      </c>
      <c r="J49" s="13" t="str">
        <f>+VLOOKUP(E49,Participants!$A$1:$G$798,7,FALSE)</f>
        <v>JV BOYS</v>
      </c>
      <c r="K49" s="13">
        <f t="shared" si="1"/>
        <v>5</v>
      </c>
      <c r="L49" s="13">
        <v>4</v>
      </c>
    </row>
    <row r="50" spans="1:12" ht="14.25" customHeight="1" x14ac:dyDescent="0.3">
      <c r="A50" s="191" t="s">
        <v>828</v>
      </c>
      <c r="B50" s="54">
        <v>9</v>
      </c>
      <c r="C50" s="54">
        <v>15.72</v>
      </c>
      <c r="D50" s="54">
        <v>5</v>
      </c>
      <c r="E50" s="74">
        <v>1097</v>
      </c>
      <c r="F50" s="13" t="str">
        <f>+VLOOKUP(E50,Participants!$A$1:$F$798,2,FALSE)</f>
        <v>Jaxson Niemeier</v>
      </c>
      <c r="G50" s="13" t="str">
        <f>+VLOOKUP(E50,Participants!$A$1:$F$798,4,FALSE)</f>
        <v>KIL</v>
      </c>
      <c r="H50" s="13" t="str">
        <f>+VLOOKUP(E50,Participants!$A$1:$F$798,5,FALSE)</f>
        <v>Male</v>
      </c>
      <c r="I50" s="13">
        <f>+VLOOKUP(E50,Participants!$A$1:$F$798,3,FALSE)</f>
        <v>5</v>
      </c>
      <c r="J50" s="13" t="str">
        <f>+VLOOKUP(E50,Participants!$A$1:$G$798,7,FALSE)</f>
        <v>JV Boys</v>
      </c>
      <c r="K50" s="13">
        <f t="shared" si="1"/>
        <v>6</v>
      </c>
      <c r="L50" s="13">
        <v>3</v>
      </c>
    </row>
    <row r="51" spans="1:12" ht="14.25" customHeight="1" x14ac:dyDescent="0.3">
      <c r="A51" s="191" t="s">
        <v>828</v>
      </c>
      <c r="B51" s="54">
        <v>9</v>
      </c>
      <c r="C51" s="54">
        <v>15.75</v>
      </c>
      <c r="D51" s="54">
        <v>6</v>
      </c>
      <c r="E51" s="74">
        <v>1223</v>
      </c>
      <c r="F51" s="13" t="str">
        <f>+VLOOKUP(E51,Participants!$A$1:$F$798,2,FALSE)</f>
        <v>Tyler Poynar</v>
      </c>
      <c r="G51" s="13" t="str">
        <f>+VLOOKUP(E51,Participants!$A$1:$F$798,4,FALSE)</f>
        <v>OLF</v>
      </c>
      <c r="H51" s="13" t="str">
        <f>+VLOOKUP(E51,Participants!$A$1:$F$798,5,FALSE)</f>
        <v>Male</v>
      </c>
      <c r="I51" s="13">
        <f>+VLOOKUP(E51,Participants!$A$1:$F$798,3,FALSE)</f>
        <v>6</v>
      </c>
      <c r="J51" s="13" t="str">
        <f>+VLOOKUP(E51,Participants!$A$1:$G$798,7,FALSE)</f>
        <v>JV Boys</v>
      </c>
      <c r="K51" s="13">
        <f t="shared" si="1"/>
        <v>7</v>
      </c>
      <c r="L51" s="13">
        <v>2</v>
      </c>
    </row>
    <row r="52" spans="1:12" ht="14.25" customHeight="1" x14ac:dyDescent="0.3">
      <c r="A52" s="191" t="s">
        <v>828</v>
      </c>
      <c r="B52" s="54">
        <v>7</v>
      </c>
      <c r="C52" s="54">
        <v>15.89</v>
      </c>
      <c r="D52" s="54">
        <v>7</v>
      </c>
      <c r="E52" s="74">
        <v>978</v>
      </c>
      <c r="F52" s="13" t="str">
        <f>+VLOOKUP(E52,Participants!$A$1:$F$798,2,FALSE)</f>
        <v>Ian Hamilton</v>
      </c>
      <c r="G52" s="13" t="str">
        <f>+VLOOKUP(E52,Participants!$A$1:$F$798,4,FALSE)</f>
        <v>SJS</v>
      </c>
      <c r="H52" s="13" t="str">
        <f>+VLOOKUP(E52,Participants!$A$1:$F$798,5,FALSE)</f>
        <v>Male</v>
      </c>
      <c r="I52" s="13">
        <f>+VLOOKUP(E52,Participants!$A$1:$F$798,3,FALSE)</f>
        <v>5</v>
      </c>
      <c r="J52" s="13" t="str">
        <f>+VLOOKUP(E52,Participants!$A$1:$G$798,7,FALSE)</f>
        <v>JV Boys</v>
      </c>
      <c r="K52" s="13">
        <f t="shared" si="1"/>
        <v>8</v>
      </c>
      <c r="L52" s="13">
        <v>1</v>
      </c>
    </row>
    <row r="53" spans="1:12" ht="14.25" customHeight="1" x14ac:dyDescent="0.3">
      <c r="A53" s="191" t="s">
        <v>828</v>
      </c>
      <c r="B53" s="54">
        <v>10</v>
      </c>
      <c r="C53" s="54">
        <v>16.14</v>
      </c>
      <c r="D53" s="54">
        <v>6</v>
      </c>
      <c r="E53" s="74">
        <v>622</v>
      </c>
      <c r="F53" s="13" t="str">
        <f>+VLOOKUP(E53,Participants!$A$1:$F$798,2,FALSE)</f>
        <v>Mason Moritz</v>
      </c>
      <c r="G53" s="13" t="str">
        <f>+VLOOKUP(E53,Participants!$A$1:$F$798,4,FALSE)</f>
        <v>BFS</v>
      </c>
      <c r="H53" s="13" t="str">
        <f>+VLOOKUP(E53,Participants!$A$1:$F$798,5,FALSE)</f>
        <v>Male</v>
      </c>
      <c r="I53" s="13">
        <f>+VLOOKUP(E53,Participants!$A$1:$F$798,3,FALSE)</f>
        <v>6</v>
      </c>
      <c r="J53" s="13" t="str">
        <f>+VLOOKUP(E53,Participants!$A$1:$G$798,7,FALSE)</f>
        <v>JV BOYS</v>
      </c>
      <c r="K53" s="13">
        <f t="shared" si="1"/>
        <v>9</v>
      </c>
      <c r="L53" s="13"/>
    </row>
    <row r="54" spans="1:12" ht="14.25" customHeight="1" x14ac:dyDescent="0.3">
      <c r="A54" s="191" t="s">
        <v>828</v>
      </c>
      <c r="B54" s="54">
        <v>7</v>
      </c>
      <c r="C54" s="54">
        <v>16.18</v>
      </c>
      <c r="D54" s="54">
        <v>5</v>
      </c>
      <c r="E54" s="74">
        <v>1229</v>
      </c>
      <c r="F54" s="13" t="str">
        <f>+VLOOKUP(E54,Participants!$A$1:$F$798,2,FALSE)</f>
        <v>Kalel Daniel</v>
      </c>
      <c r="G54" s="13" t="str">
        <f>+VLOOKUP(E54,Participants!$A$1:$F$798,4,FALSE)</f>
        <v>OLF</v>
      </c>
      <c r="H54" s="13" t="str">
        <f>+VLOOKUP(E54,Participants!$A$1:$F$798,5,FALSE)</f>
        <v>Male</v>
      </c>
      <c r="I54" s="13">
        <f>+VLOOKUP(E54,Participants!$A$1:$F$798,3,FALSE)</f>
        <v>6</v>
      </c>
      <c r="J54" s="13" t="str">
        <f>+VLOOKUP(E54,Participants!$A$1:$G$798,7,FALSE)</f>
        <v>JV Boys</v>
      </c>
      <c r="K54" s="13">
        <f t="shared" si="1"/>
        <v>10</v>
      </c>
      <c r="L54" s="13"/>
    </row>
    <row r="55" spans="1:12" ht="14.25" customHeight="1" x14ac:dyDescent="0.3">
      <c r="A55" s="191" t="s">
        <v>828</v>
      </c>
      <c r="B55" s="54">
        <v>7</v>
      </c>
      <c r="C55" s="54">
        <v>16.239999999999998</v>
      </c>
      <c r="D55" s="54">
        <v>2</v>
      </c>
      <c r="E55" s="74">
        <v>718</v>
      </c>
      <c r="F55" s="13" t="str">
        <f>+VLOOKUP(E55,Participants!$A$1:$F$798,2,FALSE)</f>
        <v>Grady Molinero</v>
      </c>
      <c r="G55" s="13" t="str">
        <f>+VLOOKUP(E55,Participants!$A$1:$F$798,4,FALSE)</f>
        <v>GAA</v>
      </c>
      <c r="H55" s="13" t="str">
        <f>+VLOOKUP(E55,Participants!$A$1:$F$798,5,FALSE)</f>
        <v>Male</v>
      </c>
      <c r="I55" s="13">
        <f>+VLOOKUP(E55,Participants!$A$1:$F$798,3,FALSE)</f>
        <v>6</v>
      </c>
      <c r="J55" s="13" t="str">
        <f>+VLOOKUP(E55,Participants!$A$1:$G$798,7,FALSE)</f>
        <v>JV BOYS</v>
      </c>
      <c r="K55" s="13">
        <f t="shared" si="1"/>
        <v>11</v>
      </c>
      <c r="L55" s="13"/>
    </row>
    <row r="56" spans="1:12" ht="14.25" customHeight="1" x14ac:dyDescent="0.3">
      <c r="A56" s="191" t="s">
        <v>828</v>
      </c>
      <c r="B56" s="54">
        <v>8</v>
      </c>
      <c r="C56" s="54">
        <v>16.28</v>
      </c>
      <c r="D56" s="54">
        <v>5</v>
      </c>
      <c r="E56" s="74">
        <v>1222</v>
      </c>
      <c r="F56" s="13" t="str">
        <f>+VLOOKUP(E56,Participants!$A$1:$F$798,2,FALSE)</f>
        <v>Landon Bell</v>
      </c>
      <c r="G56" s="13" t="str">
        <f>+VLOOKUP(E56,Participants!$A$1:$F$798,4,FALSE)</f>
        <v>OLF</v>
      </c>
      <c r="H56" s="13" t="str">
        <f>+VLOOKUP(E56,Participants!$A$1:$F$798,5,FALSE)</f>
        <v>Male</v>
      </c>
      <c r="I56" s="13">
        <f>+VLOOKUP(E56,Participants!$A$1:$F$798,3,FALSE)</f>
        <v>6</v>
      </c>
      <c r="J56" s="13" t="str">
        <f>+VLOOKUP(E56,Participants!$A$1:$G$798,7,FALSE)</f>
        <v>JV Boys</v>
      </c>
      <c r="K56" s="13">
        <f t="shared" si="1"/>
        <v>12</v>
      </c>
      <c r="L56" s="13"/>
    </row>
    <row r="57" spans="1:12" ht="14.25" customHeight="1" x14ac:dyDescent="0.3">
      <c r="A57" s="191" t="s">
        <v>828</v>
      </c>
      <c r="B57" s="54">
        <v>7</v>
      </c>
      <c r="C57" s="54">
        <v>16.440000000000001</v>
      </c>
      <c r="D57" s="54">
        <v>6</v>
      </c>
      <c r="E57" s="74">
        <v>1018</v>
      </c>
      <c r="F57" s="13" t="str">
        <f>+VLOOKUP(E57,Participants!$A$1:$F$798,2,FALSE)</f>
        <v>Josiah Couch</v>
      </c>
      <c r="G57" s="13" t="str">
        <f>+VLOOKUP(E57,Participants!$A$1:$F$798,4,FALSE)</f>
        <v>HCA</v>
      </c>
      <c r="H57" s="13" t="str">
        <f>+VLOOKUP(E57,Participants!$A$1:$F$798,5,FALSE)</f>
        <v>Male</v>
      </c>
      <c r="I57" s="13">
        <f>+VLOOKUP(E57,Participants!$A$1:$F$798,3,FALSE)</f>
        <v>6</v>
      </c>
      <c r="J57" s="13" t="str">
        <f>+VLOOKUP(E57,Participants!$A$1:$G$798,7,FALSE)</f>
        <v>JV Boys</v>
      </c>
      <c r="K57" s="13">
        <f t="shared" si="1"/>
        <v>13</v>
      </c>
      <c r="L57" s="13"/>
    </row>
    <row r="58" spans="1:12" ht="14.25" customHeight="1" x14ac:dyDescent="0.3">
      <c r="A58" s="191" t="s">
        <v>828</v>
      </c>
      <c r="B58" s="54">
        <v>11</v>
      </c>
      <c r="C58" s="54">
        <v>16.75</v>
      </c>
      <c r="D58" s="54">
        <v>4</v>
      </c>
      <c r="E58" s="74">
        <v>1016</v>
      </c>
      <c r="F58" s="13" t="str">
        <f>+VLOOKUP(E58,Participants!$A$1:$F$798,2,FALSE)</f>
        <v>Dillon Carter</v>
      </c>
      <c r="G58" s="13" t="str">
        <f>+VLOOKUP(E58,Participants!$A$1:$F$798,4,FALSE)</f>
        <v>HCA</v>
      </c>
      <c r="H58" s="13" t="str">
        <f>+VLOOKUP(E58,Participants!$A$1:$F$798,5,FALSE)</f>
        <v>Male</v>
      </c>
      <c r="I58" s="13">
        <f>+VLOOKUP(E58,Participants!$A$1:$F$798,3,FALSE)</f>
        <v>6</v>
      </c>
      <c r="J58" s="13" t="str">
        <f>+VLOOKUP(E58,Participants!$A$1:$G$798,7,FALSE)</f>
        <v>JV Boys</v>
      </c>
      <c r="K58" s="13">
        <f t="shared" si="1"/>
        <v>14</v>
      </c>
      <c r="L58" s="13"/>
    </row>
    <row r="59" spans="1:12" ht="14.25" customHeight="1" x14ac:dyDescent="0.3">
      <c r="A59" s="191" t="s">
        <v>828</v>
      </c>
      <c r="B59" s="54">
        <v>7</v>
      </c>
      <c r="C59" s="54">
        <v>16.809999999999999</v>
      </c>
      <c r="D59" s="54">
        <v>8</v>
      </c>
      <c r="E59" s="74">
        <v>976</v>
      </c>
      <c r="F59" s="13" t="str">
        <f>+VLOOKUP(E59,Participants!$A$1:$F$798,2,FALSE)</f>
        <v>Dominic Gauntner</v>
      </c>
      <c r="G59" s="13" t="str">
        <f>+VLOOKUP(E59,Participants!$A$1:$F$798,4,FALSE)</f>
        <v>SJS</v>
      </c>
      <c r="H59" s="13" t="str">
        <f>+VLOOKUP(E59,Participants!$A$1:$F$798,5,FALSE)</f>
        <v>Male</v>
      </c>
      <c r="I59" s="13">
        <f>+VLOOKUP(E59,Participants!$A$1:$F$798,3,FALSE)</f>
        <v>5</v>
      </c>
      <c r="J59" s="13" t="str">
        <f>+VLOOKUP(E59,Participants!$A$1:$G$798,7,FALSE)</f>
        <v>JV Boys</v>
      </c>
      <c r="K59" s="13">
        <f t="shared" si="1"/>
        <v>15</v>
      </c>
      <c r="L59" s="13"/>
    </row>
    <row r="60" spans="1:12" ht="14.25" customHeight="1" x14ac:dyDescent="0.3">
      <c r="A60" s="191" t="s">
        <v>828</v>
      </c>
      <c r="B60" s="54">
        <v>10</v>
      </c>
      <c r="C60" s="54">
        <v>16.920000000000002</v>
      </c>
      <c r="D60" s="54">
        <v>1</v>
      </c>
      <c r="E60" s="74">
        <v>1369</v>
      </c>
      <c r="F60" s="13" t="str">
        <f>+VLOOKUP(E60,Participants!$A$1:$F$798,2,FALSE)</f>
        <v>Jackson Randall</v>
      </c>
      <c r="G60" s="13" t="str">
        <f>+VLOOKUP(E60,Participants!$A$1:$F$798,4,FALSE)</f>
        <v>AAC</v>
      </c>
      <c r="H60" s="13" t="str">
        <f>+VLOOKUP(E60,Participants!$A$1:$F$798,5,FALSE)</f>
        <v>Male</v>
      </c>
      <c r="I60" s="13">
        <f>+VLOOKUP(E60,Participants!$A$1:$F$798,3,FALSE)</f>
        <v>5</v>
      </c>
      <c r="J60" s="13" t="str">
        <f>+VLOOKUP(E60,Participants!$A$1:$G$798,7,FALSE)</f>
        <v>JV Boys</v>
      </c>
      <c r="K60" s="13">
        <f t="shared" si="1"/>
        <v>16</v>
      </c>
      <c r="L60" s="13"/>
    </row>
    <row r="61" spans="1:12" ht="14.25" customHeight="1" x14ac:dyDescent="0.3">
      <c r="A61" s="191" t="s">
        <v>828</v>
      </c>
      <c r="B61" s="54">
        <v>9</v>
      </c>
      <c r="C61" s="54">
        <v>17.239999999999998</v>
      </c>
      <c r="D61" s="54">
        <v>7</v>
      </c>
      <c r="E61" s="74">
        <v>1301</v>
      </c>
      <c r="F61" s="13" t="str">
        <f>+VLOOKUP(E61,Participants!$A$1:$F$798,2,FALSE)</f>
        <v>Lincoln McAllister</v>
      </c>
      <c r="G61" s="13" t="str">
        <f>+VLOOKUP(E61,Participants!$A$1:$F$798,4,FALSE)</f>
        <v>CDT</v>
      </c>
      <c r="H61" s="13" t="str">
        <f>+VLOOKUP(E61,Participants!$A$1:$F$798,5,FALSE)</f>
        <v>Male</v>
      </c>
      <c r="I61" s="13">
        <f>+VLOOKUP(E61,Participants!$A$1:$F$798,3,FALSE)</f>
        <v>5</v>
      </c>
      <c r="J61" s="13" t="str">
        <f>+VLOOKUP(E61,Participants!$A$1:$G$798,7,FALSE)</f>
        <v>JV Boys</v>
      </c>
      <c r="K61" s="13">
        <f t="shared" si="1"/>
        <v>17</v>
      </c>
      <c r="L61" s="13"/>
    </row>
    <row r="62" spans="1:12" ht="14.25" customHeight="1" x14ac:dyDescent="0.3">
      <c r="A62" s="191" t="s">
        <v>828</v>
      </c>
      <c r="B62" s="54">
        <v>9</v>
      </c>
      <c r="C62" s="54">
        <v>17.43</v>
      </c>
      <c r="D62" s="54">
        <v>4</v>
      </c>
      <c r="E62" s="74">
        <v>1577</v>
      </c>
      <c r="F62" s="13" t="str">
        <f>+VLOOKUP(E62,Participants!$A$1:$F$798,2,FALSE)</f>
        <v>Anthony Edwards</v>
      </c>
      <c r="G62" s="13" t="str">
        <f>+VLOOKUP(E62,Participants!$A$1:$F$798,4,FALSE)</f>
        <v>BCS</v>
      </c>
      <c r="H62" s="13" t="str">
        <f>+VLOOKUP(E62,Participants!$A$1:$F$798,5,FALSE)</f>
        <v>Male</v>
      </c>
      <c r="I62" s="13">
        <f>+VLOOKUP(E62,Participants!$A$1:$F$798,3,FALSE)</f>
        <v>5</v>
      </c>
      <c r="J62" s="13" t="str">
        <f>+VLOOKUP(E62,Participants!$A$1:$G$798,7,FALSE)</f>
        <v>JV Boys</v>
      </c>
      <c r="K62" s="13">
        <f t="shared" si="1"/>
        <v>18</v>
      </c>
      <c r="L62" s="13"/>
    </row>
    <row r="63" spans="1:12" ht="14.25" customHeight="1" x14ac:dyDescent="0.3">
      <c r="A63" s="191" t="s">
        <v>828</v>
      </c>
      <c r="B63" s="54">
        <v>10</v>
      </c>
      <c r="C63" s="54">
        <v>17.5</v>
      </c>
      <c r="D63" s="54">
        <v>8</v>
      </c>
      <c r="E63" s="74">
        <v>1436</v>
      </c>
      <c r="F63" s="13" t="str">
        <f>+VLOOKUP(E63,Participants!$A$1:$F$798,2,FALSE)</f>
        <v>Lucas Porter</v>
      </c>
      <c r="G63" s="13" t="str">
        <f>+VLOOKUP(E63,Participants!$A$1:$F$798,4,FALSE)</f>
        <v>GRE</v>
      </c>
      <c r="H63" s="13" t="str">
        <f>+VLOOKUP(E63,Participants!$A$1:$F$798,5,FALSE)</f>
        <v>Male</v>
      </c>
      <c r="I63" s="13">
        <f>+VLOOKUP(E63,Participants!$A$1:$F$798,3,FALSE)</f>
        <v>5</v>
      </c>
      <c r="J63" s="13" t="str">
        <f>+VLOOKUP(E63,Participants!$A$1:$G$798,7,FALSE)</f>
        <v>JV Boys</v>
      </c>
      <c r="K63" s="13">
        <f t="shared" si="1"/>
        <v>19</v>
      </c>
      <c r="L63" s="13"/>
    </row>
    <row r="64" spans="1:12" ht="14.25" customHeight="1" x14ac:dyDescent="0.3">
      <c r="A64" s="191" t="s">
        <v>828</v>
      </c>
      <c r="B64" s="54">
        <v>8</v>
      </c>
      <c r="C64" s="54">
        <v>17.600000000000001</v>
      </c>
      <c r="D64" s="54">
        <v>4</v>
      </c>
      <c r="E64" s="74">
        <v>1090</v>
      </c>
      <c r="F64" s="13" t="str">
        <f>+VLOOKUP(E64,Participants!$A$1:$F$798,2,FALSE)</f>
        <v>Christopher Braun</v>
      </c>
      <c r="G64" s="13" t="str">
        <f>+VLOOKUP(E64,Participants!$A$1:$F$798,4,FALSE)</f>
        <v>KIL</v>
      </c>
      <c r="H64" s="13" t="str">
        <f>+VLOOKUP(E64,Participants!$A$1:$F$798,5,FALSE)</f>
        <v>Male</v>
      </c>
      <c r="I64" s="13">
        <f>+VLOOKUP(E64,Participants!$A$1:$F$798,3,FALSE)</f>
        <v>5</v>
      </c>
      <c r="J64" s="13" t="str">
        <f>+VLOOKUP(E64,Participants!$A$1:$G$798,7,FALSE)</f>
        <v>JV Boys</v>
      </c>
      <c r="K64" s="13">
        <f t="shared" si="1"/>
        <v>20</v>
      </c>
      <c r="L64" s="13"/>
    </row>
    <row r="65" spans="1:12" ht="14.25" customHeight="1" x14ac:dyDescent="0.3">
      <c r="A65" s="191" t="s">
        <v>828</v>
      </c>
      <c r="B65" s="54">
        <v>7</v>
      </c>
      <c r="C65" s="54">
        <v>17.61</v>
      </c>
      <c r="D65" s="54">
        <v>4</v>
      </c>
      <c r="E65" s="74">
        <v>1262</v>
      </c>
      <c r="F65" s="13" t="str">
        <f>+VLOOKUP(E65,Participants!$A$1:$F$798,2,FALSE)</f>
        <v>Benny Votilla</v>
      </c>
      <c r="G65" s="13" t="str">
        <f>+VLOOKUP(E65,Participants!$A$1:$F$798,4,FALSE)</f>
        <v>SSPP</v>
      </c>
      <c r="H65" s="13" t="str">
        <f>+VLOOKUP(E65,Participants!$A$1:$F$798,5,FALSE)</f>
        <v>Male</v>
      </c>
      <c r="I65" s="13">
        <f>+VLOOKUP(E65,Participants!$A$1:$F$798,3,FALSE)</f>
        <v>5</v>
      </c>
      <c r="J65" s="13" t="str">
        <f>+VLOOKUP(E65,Participants!$A$1:$G$798,7,FALSE)</f>
        <v>JV Boys</v>
      </c>
      <c r="K65" s="13">
        <f t="shared" si="1"/>
        <v>21</v>
      </c>
      <c r="L65" s="13"/>
    </row>
    <row r="66" spans="1:12" ht="14.25" customHeight="1" x14ac:dyDescent="0.3">
      <c r="A66" s="191" t="s">
        <v>828</v>
      </c>
      <c r="B66" s="54">
        <v>12</v>
      </c>
      <c r="C66" s="54">
        <v>17.68</v>
      </c>
      <c r="D66" s="54">
        <v>2</v>
      </c>
      <c r="E66" s="74">
        <v>617</v>
      </c>
      <c r="F66" s="13" t="str">
        <f>+VLOOKUP(E66,Participants!$A$1:$F$798,2,FALSE)</f>
        <v>Liam Straub</v>
      </c>
      <c r="G66" s="13" t="str">
        <f>+VLOOKUP(E66,Participants!$A$1:$F$798,4,FALSE)</f>
        <v>BFS</v>
      </c>
      <c r="H66" s="13" t="str">
        <f>+VLOOKUP(E66,Participants!$A$1:$F$798,5,FALSE)</f>
        <v>Male</v>
      </c>
      <c r="I66" s="13">
        <f>+VLOOKUP(E66,Participants!$A$1:$F$798,3,FALSE)</f>
        <v>5</v>
      </c>
      <c r="J66" s="13" t="str">
        <f>+VLOOKUP(E66,Participants!$A$1:$G$798,7,FALSE)</f>
        <v>JV BOYS</v>
      </c>
      <c r="K66" s="13">
        <f t="shared" si="1"/>
        <v>22</v>
      </c>
      <c r="L66" s="13"/>
    </row>
    <row r="67" spans="1:12" ht="14.25" customHeight="1" x14ac:dyDescent="0.3">
      <c r="A67" s="191" t="s">
        <v>828</v>
      </c>
      <c r="B67" s="54">
        <v>9</v>
      </c>
      <c r="C67" s="54">
        <v>17.84</v>
      </c>
      <c r="D67" s="54">
        <v>2</v>
      </c>
      <c r="E67" s="74">
        <v>720</v>
      </c>
      <c r="F67" s="13" t="str">
        <f>+VLOOKUP(E67,Participants!$A$1:$F$798,2,FALSE)</f>
        <v>Oladosu Asanbe</v>
      </c>
      <c r="G67" s="13" t="str">
        <f>+VLOOKUP(E67,Participants!$A$1:$F$798,4,FALSE)</f>
        <v>GAA</v>
      </c>
      <c r="H67" s="13" t="str">
        <f>+VLOOKUP(E67,Participants!$A$1:$F$798,5,FALSE)</f>
        <v>Male</v>
      </c>
      <c r="I67" s="13">
        <f>+VLOOKUP(E67,Participants!$A$1:$F$798,3,FALSE)</f>
        <v>6</v>
      </c>
      <c r="J67" s="13" t="str">
        <f>+VLOOKUP(E67,Participants!$A$1:$G$798,7,FALSE)</f>
        <v>JV BOYS</v>
      </c>
      <c r="K67" s="13">
        <f t="shared" si="1"/>
        <v>23</v>
      </c>
      <c r="L67" s="13"/>
    </row>
    <row r="68" spans="1:12" ht="14.25" customHeight="1" x14ac:dyDescent="0.3">
      <c r="A68" s="191" t="s">
        <v>828</v>
      </c>
      <c r="B68" s="54">
        <v>10</v>
      </c>
      <c r="C68" s="54">
        <v>17.84</v>
      </c>
      <c r="D68" s="54">
        <v>7</v>
      </c>
      <c r="E68" s="74">
        <v>1231</v>
      </c>
      <c r="F68" s="13" t="str">
        <f>+VLOOKUP(E68,Participants!$A$1:$F$798,2,FALSE)</f>
        <v>Maximilian Fredericks</v>
      </c>
      <c r="G68" s="13" t="str">
        <f>+VLOOKUP(E68,Participants!$A$1:$F$798,4,FALSE)</f>
        <v>OLF</v>
      </c>
      <c r="H68" s="13" t="str">
        <f>+VLOOKUP(E68,Participants!$A$1:$F$798,5,FALSE)</f>
        <v>Male</v>
      </c>
      <c r="I68" s="13">
        <f>+VLOOKUP(E68,Participants!$A$1:$F$798,3,FALSE)</f>
        <v>6</v>
      </c>
      <c r="J68" s="13" t="str">
        <f>+VLOOKUP(E68,Participants!$A$1:$G$798,7,FALSE)</f>
        <v>JV Boys</v>
      </c>
      <c r="K68" s="13">
        <f t="shared" si="1"/>
        <v>24</v>
      </c>
      <c r="L68" s="13"/>
    </row>
    <row r="69" spans="1:12" ht="14.25" customHeight="1" x14ac:dyDescent="0.3">
      <c r="A69" s="191" t="s">
        <v>828</v>
      </c>
      <c r="B69" s="54">
        <v>10</v>
      </c>
      <c r="C69" s="54">
        <v>17.899999999999999</v>
      </c>
      <c r="D69" s="54">
        <v>4</v>
      </c>
      <c r="E69" s="74">
        <v>1586</v>
      </c>
      <c r="F69" s="13" t="str">
        <f>+VLOOKUP(E69,Participants!$A$1:$F$798,2,FALSE)</f>
        <v>Kenny Plastino</v>
      </c>
      <c r="G69" s="13" t="str">
        <f>+VLOOKUP(E69,Participants!$A$1:$F$798,4,FALSE)</f>
        <v>BCS</v>
      </c>
      <c r="H69" s="13" t="str">
        <f>+VLOOKUP(E69,Participants!$A$1:$F$798,5,FALSE)</f>
        <v>Male</v>
      </c>
      <c r="I69" s="13">
        <f>+VLOOKUP(E69,Participants!$A$1:$F$798,3,FALSE)</f>
        <v>5</v>
      </c>
      <c r="J69" s="13" t="str">
        <f>+VLOOKUP(E69,Participants!$A$1:$G$798,7,FALSE)</f>
        <v>JV Boys</v>
      </c>
      <c r="K69" s="13">
        <f t="shared" si="1"/>
        <v>25</v>
      </c>
      <c r="L69" s="13"/>
    </row>
    <row r="70" spans="1:12" ht="14.25" customHeight="1" x14ac:dyDescent="0.3">
      <c r="A70" s="191" t="s">
        <v>828</v>
      </c>
      <c r="B70" s="54">
        <v>9</v>
      </c>
      <c r="C70" s="54">
        <v>17.96</v>
      </c>
      <c r="D70" s="54">
        <v>1</v>
      </c>
      <c r="E70" s="74">
        <v>1340</v>
      </c>
      <c r="F70" s="13" t="str">
        <f>+VLOOKUP(E70,Participants!$A$1:$F$798,2,FALSE)</f>
        <v>Teddy Burchill</v>
      </c>
      <c r="G70" s="13" t="str">
        <f>+VLOOKUP(E70,Participants!$A$1:$F$798,4,FALSE)</f>
        <v>AAC</v>
      </c>
      <c r="H70" s="13" t="str">
        <f>+VLOOKUP(E70,Participants!$A$1:$F$798,5,FALSE)</f>
        <v>Male</v>
      </c>
      <c r="I70" s="13">
        <f>+VLOOKUP(E70,Participants!$A$1:$F$798,3,FALSE)</f>
        <v>5</v>
      </c>
      <c r="J70" s="13" t="str">
        <f>+VLOOKUP(E70,Participants!$A$1:$G$798,7,FALSE)</f>
        <v>JV Boys</v>
      </c>
      <c r="K70" s="13">
        <f t="shared" si="1"/>
        <v>26</v>
      </c>
      <c r="L70" s="13"/>
    </row>
    <row r="71" spans="1:12" ht="14.25" customHeight="1" x14ac:dyDescent="0.3">
      <c r="A71" s="191" t="s">
        <v>828</v>
      </c>
      <c r="B71" s="54">
        <v>8</v>
      </c>
      <c r="C71" s="54">
        <v>18</v>
      </c>
      <c r="D71" s="54">
        <v>3</v>
      </c>
      <c r="E71" s="74">
        <v>1249</v>
      </c>
      <c r="F71" s="13" t="str">
        <f>+VLOOKUP(E71,Participants!$A$1:$F$798,2,FALSE)</f>
        <v>Luke Martin</v>
      </c>
      <c r="G71" s="13" t="str">
        <f>+VLOOKUP(E71,Participants!$A$1:$F$798,4,FALSE)</f>
        <v>SSPP</v>
      </c>
      <c r="H71" s="13" t="str">
        <f>+VLOOKUP(E71,Participants!$A$1:$F$798,5,FALSE)</f>
        <v>Male</v>
      </c>
      <c r="I71" s="13">
        <f>+VLOOKUP(E71,Participants!$A$1:$F$798,3,FALSE)</f>
        <v>6</v>
      </c>
      <c r="J71" s="13" t="str">
        <f>+VLOOKUP(E71,Participants!$A$1:$G$798,7,FALSE)</f>
        <v>JV Boys</v>
      </c>
      <c r="K71" s="13">
        <f t="shared" si="1"/>
        <v>27</v>
      </c>
      <c r="L71" s="13"/>
    </row>
    <row r="72" spans="1:12" ht="14.25" customHeight="1" x14ac:dyDescent="0.3">
      <c r="A72" s="191" t="s">
        <v>828</v>
      </c>
      <c r="B72" s="54">
        <v>11</v>
      </c>
      <c r="C72" s="54">
        <v>18.02</v>
      </c>
      <c r="D72" s="54">
        <v>3</v>
      </c>
      <c r="E72" s="74">
        <v>167</v>
      </c>
      <c r="F72" s="13" t="str">
        <f>+VLOOKUP(E72,Participants!$A$1:$F$798,2,FALSE)</f>
        <v>Raymond Kelly</v>
      </c>
      <c r="G72" s="13" t="str">
        <f>+VLOOKUP(E72,Participants!$A$1:$F$798,4,FALSE)</f>
        <v>NCA</v>
      </c>
      <c r="H72" s="13" t="str">
        <f>+VLOOKUP(E72,Participants!$A$1:$F$798,5,FALSE)</f>
        <v>Male</v>
      </c>
      <c r="I72" s="13">
        <f>+VLOOKUP(E72,Participants!$A$1:$F$798,3,FALSE)</f>
        <v>6</v>
      </c>
      <c r="J72" s="13" t="str">
        <f>+VLOOKUP(E72,Participants!$A$1:$G$798,7,FALSE)</f>
        <v>JV Boys</v>
      </c>
      <c r="K72" s="13">
        <f t="shared" si="1"/>
        <v>28</v>
      </c>
      <c r="L72" s="13"/>
    </row>
    <row r="73" spans="1:12" ht="14.25" customHeight="1" x14ac:dyDescent="0.3">
      <c r="A73" s="191" t="s">
        <v>828</v>
      </c>
      <c r="B73" s="54">
        <v>8</v>
      </c>
      <c r="C73" s="54">
        <v>18.53</v>
      </c>
      <c r="D73" s="54">
        <v>2</v>
      </c>
      <c r="E73" s="74">
        <v>709</v>
      </c>
      <c r="F73" s="13" t="str">
        <f>+VLOOKUP(E73,Participants!$A$1:$F$798,2,FALSE)</f>
        <v>Nicholas Bays</v>
      </c>
      <c r="G73" s="13" t="str">
        <f>+VLOOKUP(E73,Participants!$A$1:$F$798,4,FALSE)</f>
        <v>GAA</v>
      </c>
      <c r="H73" s="13" t="str">
        <f>+VLOOKUP(E73,Participants!$A$1:$F$798,5,FALSE)</f>
        <v>Male</v>
      </c>
      <c r="I73" s="13">
        <f>+VLOOKUP(E73,Participants!$A$1:$F$798,3,FALSE)</f>
        <v>5</v>
      </c>
      <c r="J73" s="13" t="str">
        <f>+VLOOKUP(E73,Participants!$A$1:$G$798,7,FALSE)</f>
        <v>JV BOYS</v>
      </c>
      <c r="K73" s="13">
        <f t="shared" si="1"/>
        <v>29</v>
      </c>
      <c r="L73" s="13"/>
    </row>
    <row r="74" spans="1:12" ht="14.25" customHeight="1" x14ac:dyDescent="0.3">
      <c r="A74" s="191" t="s">
        <v>828</v>
      </c>
      <c r="B74" s="54">
        <v>10</v>
      </c>
      <c r="C74" s="54">
        <v>18.59</v>
      </c>
      <c r="D74" s="54">
        <v>5</v>
      </c>
      <c r="E74" s="74">
        <v>1098</v>
      </c>
      <c r="F74" s="13" t="str">
        <f>+VLOOKUP(E74,Participants!$A$1:$F$798,2,FALSE)</f>
        <v>Thad Pawlowicz</v>
      </c>
      <c r="G74" s="13" t="str">
        <f>+VLOOKUP(E74,Participants!$A$1:$F$798,4,FALSE)</f>
        <v>KIL</v>
      </c>
      <c r="H74" s="13" t="str">
        <f>+VLOOKUP(E74,Participants!$A$1:$F$798,5,FALSE)</f>
        <v>Male</v>
      </c>
      <c r="I74" s="13">
        <f>+VLOOKUP(E74,Participants!$A$1:$F$798,3,FALSE)</f>
        <v>5</v>
      </c>
      <c r="J74" s="13" t="str">
        <f>+VLOOKUP(E74,Participants!$A$1:$G$798,7,FALSE)</f>
        <v>JV Boys</v>
      </c>
      <c r="K74" s="13">
        <f t="shared" si="1"/>
        <v>30</v>
      </c>
      <c r="L74" s="13"/>
    </row>
    <row r="75" spans="1:12" ht="14.25" customHeight="1" x14ac:dyDescent="0.3">
      <c r="A75" s="191" t="s">
        <v>828</v>
      </c>
      <c r="B75" s="54">
        <v>12</v>
      </c>
      <c r="C75" s="54">
        <v>18.59</v>
      </c>
      <c r="D75" s="54">
        <v>4</v>
      </c>
      <c r="E75" s="74">
        <v>612</v>
      </c>
      <c r="F75" s="13" t="str">
        <f>+VLOOKUP(E75,Participants!$A$1:$F$798,2,FALSE)</f>
        <v>Jackson Hawes</v>
      </c>
      <c r="G75" s="13" t="str">
        <f>+VLOOKUP(E75,Participants!$A$1:$F$798,4,FALSE)</f>
        <v>BFS</v>
      </c>
      <c r="H75" s="13" t="str">
        <f>+VLOOKUP(E75,Participants!$A$1:$F$798,5,FALSE)</f>
        <v>Male</v>
      </c>
      <c r="I75" s="13">
        <f>+VLOOKUP(E75,Participants!$A$1:$F$798,3,FALSE)</f>
        <v>5</v>
      </c>
      <c r="J75" s="13" t="str">
        <f>+VLOOKUP(E75,Participants!$A$1:$G$798,7,FALSE)</f>
        <v>JV BOYS</v>
      </c>
      <c r="K75" s="13">
        <f t="shared" si="1"/>
        <v>31</v>
      </c>
      <c r="L75" s="13"/>
    </row>
    <row r="76" spans="1:12" ht="14.25" customHeight="1" x14ac:dyDescent="0.3">
      <c r="A76" s="191" t="s">
        <v>828</v>
      </c>
      <c r="B76" s="54">
        <v>8</v>
      </c>
      <c r="C76" s="54">
        <v>18.600000000000001</v>
      </c>
      <c r="D76" s="54">
        <v>6</v>
      </c>
      <c r="E76" s="74">
        <v>975</v>
      </c>
      <c r="F76" s="13" t="str">
        <f>+VLOOKUP(E76,Participants!$A$1:$F$798,2,FALSE)</f>
        <v>Thomas Feczko</v>
      </c>
      <c r="G76" s="13" t="str">
        <f>+VLOOKUP(E76,Participants!$A$1:$F$798,4,FALSE)</f>
        <v>SJS</v>
      </c>
      <c r="H76" s="13" t="str">
        <f>+VLOOKUP(E76,Participants!$A$1:$F$798,5,FALSE)</f>
        <v>Male</v>
      </c>
      <c r="I76" s="13">
        <f>+VLOOKUP(E76,Participants!$A$1:$F$798,3,FALSE)</f>
        <v>5</v>
      </c>
      <c r="J76" s="13" t="str">
        <f>+VLOOKUP(E76,Participants!$A$1:$G$798,7,FALSE)</f>
        <v>JV Boys</v>
      </c>
      <c r="K76" s="13">
        <f t="shared" si="1"/>
        <v>32</v>
      </c>
      <c r="L76" s="13"/>
    </row>
    <row r="77" spans="1:12" ht="14.25" customHeight="1" x14ac:dyDescent="0.3">
      <c r="A77" s="191" t="s">
        <v>828</v>
      </c>
      <c r="B77" s="54">
        <v>11</v>
      </c>
      <c r="C77" s="54">
        <v>18.62</v>
      </c>
      <c r="D77" s="54">
        <v>2</v>
      </c>
      <c r="E77" s="74">
        <v>611</v>
      </c>
      <c r="F77" s="13" t="str">
        <f>+VLOOKUP(E77,Participants!$A$1:$F$798,2,FALSE)</f>
        <v>Liam Greene</v>
      </c>
      <c r="G77" s="13" t="str">
        <f>+VLOOKUP(E77,Participants!$A$1:$F$798,4,FALSE)</f>
        <v>BFS</v>
      </c>
      <c r="H77" s="13" t="str">
        <f>+VLOOKUP(E77,Participants!$A$1:$F$798,5,FALSE)</f>
        <v>Male</v>
      </c>
      <c r="I77" s="13">
        <f>+VLOOKUP(E77,Participants!$A$1:$F$798,3,FALSE)</f>
        <v>5</v>
      </c>
      <c r="J77" s="13" t="str">
        <f>+VLOOKUP(E77,Participants!$A$1:$G$798,7,FALSE)</f>
        <v>JV BOYS</v>
      </c>
      <c r="K77" s="13">
        <f t="shared" si="1"/>
        <v>33</v>
      </c>
      <c r="L77" s="13"/>
    </row>
    <row r="78" spans="1:12" ht="14.25" customHeight="1" x14ac:dyDescent="0.3">
      <c r="A78" s="191" t="s">
        <v>828</v>
      </c>
      <c r="B78" s="54">
        <v>8</v>
      </c>
      <c r="C78" s="54">
        <v>19.12</v>
      </c>
      <c r="D78" s="54">
        <v>8</v>
      </c>
      <c r="E78" s="74">
        <v>1014</v>
      </c>
      <c r="F78" s="13" t="str">
        <f>+VLOOKUP(E78,Participants!$A$1:$F$798,2,FALSE)</f>
        <v>Jack Mahony</v>
      </c>
      <c r="G78" s="13" t="str">
        <f>+VLOOKUP(E78,Participants!$A$1:$F$798,4,FALSE)</f>
        <v>HCA</v>
      </c>
      <c r="H78" s="13" t="str">
        <f>+VLOOKUP(E78,Participants!$A$1:$F$798,5,FALSE)</f>
        <v>Male</v>
      </c>
      <c r="I78" s="13">
        <f>+VLOOKUP(E78,Participants!$A$1:$F$798,3,FALSE)</f>
        <v>5</v>
      </c>
      <c r="J78" s="13" t="str">
        <f>+VLOOKUP(E78,Participants!$A$1:$G$798,7,FALSE)</f>
        <v>JV Boys</v>
      </c>
      <c r="K78" s="13">
        <f t="shared" si="1"/>
        <v>34</v>
      </c>
      <c r="L78" s="13"/>
    </row>
    <row r="79" spans="1:12" ht="14.25" customHeight="1" x14ac:dyDescent="0.3">
      <c r="A79" s="191" t="s">
        <v>828</v>
      </c>
      <c r="B79" s="54">
        <v>10</v>
      </c>
      <c r="C79" s="54">
        <v>19.239999999999998</v>
      </c>
      <c r="D79" s="54">
        <v>3</v>
      </c>
      <c r="E79" s="74">
        <v>1248</v>
      </c>
      <c r="F79" s="13" t="str">
        <f>+VLOOKUP(E79,Participants!$A$1:$F$798,2,FALSE)</f>
        <v>Jake Liller</v>
      </c>
      <c r="G79" s="13" t="str">
        <f>+VLOOKUP(E79,Participants!$A$1:$F$798,4,FALSE)</f>
        <v>SSPP</v>
      </c>
      <c r="H79" s="13" t="str">
        <f>+VLOOKUP(E79,Participants!$A$1:$F$798,5,FALSE)</f>
        <v>Male</v>
      </c>
      <c r="I79" s="13">
        <f>+VLOOKUP(E79,Participants!$A$1:$F$798,3,FALSE)</f>
        <v>6</v>
      </c>
      <c r="J79" s="13" t="str">
        <f>+VLOOKUP(E79,Participants!$A$1:$G$798,7,FALSE)</f>
        <v>JV Boys</v>
      </c>
      <c r="K79" s="13">
        <f t="shared" si="1"/>
        <v>35</v>
      </c>
      <c r="L79" s="13"/>
    </row>
    <row r="80" spans="1:12" ht="14.25" customHeight="1" x14ac:dyDescent="0.3">
      <c r="A80" s="191" t="s">
        <v>828</v>
      </c>
      <c r="B80" s="54">
        <v>12</v>
      </c>
      <c r="C80" s="54">
        <v>19.75</v>
      </c>
      <c r="D80" s="54">
        <v>3</v>
      </c>
      <c r="E80" s="74">
        <v>1093</v>
      </c>
      <c r="F80" s="13" t="str">
        <f>+VLOOKUP(E80,Participants!$A$1:$F$798,2,FALSE)</f>
        <v>Blake DiLoreto</v>
      </c>
      <c r="G80" s="13" t="str">
        <f>+VLOOKUP(E80,Participants!$A$1:$F$798,4,FALSE)</f>
        <v>KIL</v>
      </c>
      <c r="H80" s="13" t="str">
        <f>+VLOOKUP(E80,Participants!$A$1:$F$798,5,FALSE)</f>
        <v>Male</v>
      </c>
      <c r="I80" s="13">
        <f>+VLOOKUP(E80,Participants!$A$1:$F$798,3,FALSE)</f>
        <v>5</v>
      </c>
      <c r="J80" s="13" t="str">
        <f>+VLOOKUP(E80,Participants!$A$1:$G$798,7,FALSE)</f>
        <v>JV Boys</v>
      </c>
      <c r="K80" s="13">
        <f t="shared" si="1"/>
        <v>36</v>
      </c>
      <c r="L80" s="13"/>
    </row>
    <row r="81" spans="1:12" ht="14.25" customHeight="1" x14ac:dyDescent="0.3">
      <c r="A81" s="191" t="s">
        <v>828</v>
      </c>
      <c r="B81" s="54">
        <v>9</v>
      </c>
      <c r="C81" s="54">
        <v>19.920000000000002</v>
      </c>
      <c r="D81" s="54">
        <v>3</v>
      </c>
      <c r="E81" s="74">
        <v>217</v>
      </c>
      <c r="F81" s="13" t="str">
        <f>+VLOOKUP(E81,Participants!$A$1:$F$798,2,FALSE)</f>
        <v>Isaac Townsend</v>
      </c>
      <c r="G81" s="13" t="str">
        <f>+VLOOKUP(E81,Participants!$A$1:$F$798,4,FALSE)</f>
        <v>MQA</v>
      </c>
      <c r="H81" s="13" t="str">
        <f>+VLOOKUP(E81,Participants!$A$1:$F$798,5,FALSE)</f>
        <v>Male</v>
      </c>
      <c r="I81" s="13">
        <f>+VLOOKUP(E81,Participants!$A$1:$F$798,3,FALSE)</f>
        <v>5</v>
      </c>
      <c r="J81" s="13" t="str">
        <f>+VLOOKUP(E81,Participants!$A$1:$G$798,7,FALSE)</f>
        <v>JV Boys</v>
      </c>
      <c r="K81" s="13">
        <f t="shared" si="1"/>
        <v>37</v>
      </c>
      <c r="L81" s="13"/>
    </row>
    <row r="82" spans="1:12" ht="14.25" customHeight="1" x14ac:dyDescent="0.3">
      <c r="A82" s="191" t="s">
        <v>828</v>
      </c>
      <c r="B82" s="54">
        <v>10</v>
      </c>
      <c r="C82" s="54">
        <v>20.5</v>
      </c>
      <c r="D82" s="54">
        <v>2</v>
      </c>
      <c r="E82" s="74">
        <v>715</v>
      </c>
      <c r="F82" s="13" t="str">
        <f>+VLOOKUP(E82,Participants!$A$1:$F$798,2,FALSE)</f>
        <v>Wilder Sargent</v>
      </c>
      <c r="G82" s="13" t="str">
        <f>+VLOOKUP(E82,Participants!$A$1:$F$798,4,FALSE)</f>
        <v>GAA</v>
      </c>
      <c r="H82" s="13" t="str">
        <f>+VLOOKUP(E82,Participants!$A$1:$F$798,5,FALSE)</f>
        <v>Male</v>
      </c>
      <c r="I82" s="13">
        <f>+VLOOKUP(E82,Participants!$A$1:$F$798,3,FALSE)</f>
        <v>5</v>
      </c>
      <c r="J82" s="13" t="str">
        <f>+VLOOKUP(E82,Participants!$A$1:$G$798,7,FALSE)</f>
        <v>JV BOYS</v>
      </c>
      <c r="K82" s="13">
        <f t="shared" si="1"/>
        <v>38</v>
      </c>
      <c r="L82" s="13"/>
    </row>
    <row r="83" spans="1:12" ht="14.25" customHeight="1" x14ac:dyDescent="0.3">
      <c r="A83" s="191" t="s">
        <v>828</v>
      </c>
      <c r="B83" s="54">
        <v>11</v>
      </c>
      <c r="C83" s="54">
        <v>21.06</v>
      </c>
      <c r="D83" s="54">
        <v>5</v>
      </c>
      <c r="E83" s="74">
        <v>1092</v>
      </c>
      <c r="F83" s="13" t="str">
        <f>+VLOOKUP(E83,Participants!$A$1:$F$798,2,FALSE)</f>
        <v>Fionn Degnan</v>
      </c>
      <c r="G83" s="13" t="str">
        <f>+VLOOKUP(E83,Participants!$A$1:$F$798,4,FALSE)</f>
        <v>KIL</v>
      </c>
      <c r="H83" s="13" t="str">
        <f>+VLOOKUP(E83,Participants!$A$1:$F$798,5,FALSE)</f>
        <v>Male</v>
      </c>
      <c r="I83" s="13">
        <f>+VLOOKUP(E83,Participants!$A$1:$F$798,3,FALSE)</f>
        <v>5</v>
      </c>
      <c r="J83" s="13" t="str">
        <f>+VLOOKUP(E83,Participants!$A$1:$G$798,7,FALSE)</f>
        <v>JV Boys</v>
      </c>
      <c r="K83" s="13">
        <f t="shared" si="1"/>
        <v>39</v>
      </c>
      <c r="L83" s="13"/>
    </row>
    <row r="84" spans="1:12" ht="14.25" customHeight="1" x14ac:dyDescent="0.3">
      <c r="A84" s="191" t="s">
        <v>828</v>
      </c>
      <c r="B84" s="54">
        <v>11</v>
      </c>
      <c r="C84" s="54">
        <v>21.11</v>
      </c>
      <c r="D84" s="54">
        <v>1</v>
      </c>
      <c r="E84" s="74">
        <v>1100</v>
      </c>
      <c r="F84" s="13" t="str">
        <f>+VLOOKUP(E84,Participants!$A$1:$F$798,2,FALSE)</f>
        <v>Jesse Ronnenberg</v>
      </c>
      <c r="G84" s="13" t="str">
        <f>+VLOOKUP(E84,Participants!$A$1:$F$798,4,FALSE)</f>
        <v>KIL</v>
      </c>
      <c r="H84" s="13" t="str">
        <f>+VLOOKUP(E84,Participants!$A$1:$F$798,5,FALSE)</f>
        <v>Male</v>
      </c>
      <c r="I84" s="13">
        <f>+VLOOKUP(E84,Participants!$A$1:$F$798,3,FALSE)</f>
        <v>5</v>
      </c>
      <c r="J84" s="13" t="str">
        <f>+VLOOKUP(E84,Participants!$A$1:$G$798,7,FALSE)</f>
        <v>JV Boys</v>
      </c>
      <c r="K84" s="13">
        <f t="shared" si="1"/>
        <v>40</v>
      </c>
      <c r="L84" s="13"/>
    </row>
    <row r="85" spans="1:12" ht="14.25" customHeight="1" x14ac:dyDescent="0.3">
      <c r="A85" s="191" t="s">
        <v>828</v>
      </c>
      <c r="B85" s="54">
        <v>12</v>
      </c>
      <c r="C85" s="54">
        <v>22.43</v>
      </c>
      <c r="D85" s="54">
        <v>1</v>
      </c>
      <c r="E85" s="74">
        <v>1096</v>
      </c>
      <c r="F85" s="13" t="str">
        <f>+VLOOKUP(E85,Participants!$A$1:$F$798,2,FALSE)</f>
        <v>Rowan Lacina</v>
      </c>
      <c r="G85" s="13" t="str">
        <f>+VLOOKUP(E85,Participants!$A$1:$F$798,4,FALSE)</f>
        <v>KIL</v>
      </c>
      <c r="H85" s="13" t="str">
        <f>+VLOOKUP(E85,Participants!$A$1:$F$798,5,FALSE)</f>
        <v>Male</v>
      </c>
      <c r="I85" s="13">
        <f>+VLOOKUP(E85,Participants!$A$1:$F$798,3,FALSE)</f>
        <v>5</v>
      </c>
      <c r="J85" s="13" t="str">
        <f>+VLOOKUP(E85,Participants!$A$1:$G$798,7,FALSE)</f>
        <v>JV Boys</v>
      </c>
      <c r="K85" s="13">
        <f t="shared" si="1"/>
        <v>41</v>
      </c>
      <c r="L85" s="13"/>
    </row>
    <row r="86" spans="1:12" ht="14.25" customHeight="1" x14ac:dyDescent="0.3">
      <c r="A86" s="191"/>
      <c r="B86" s="54"/>
      <c r="C86" s="54"/>
      <c r="D86" s="54"/>
      <c r="E86" s="74"/>
      <c r="F86" s="13"/>
      <c r="G86" s="13"/>
      <c r="H86" s="13"/>
      <c r="I86" s="13"/>
      <c r="J86" s="13"/>
      <c r="K86" s="13"/>
      <c r="L86" s="13"/>
    </row>
    <row r="87" spans="1:12" ht="14.25" customHeight="1" x14ac:dyDescent="0.3">
      <c r="A87" s="191" t="s">
        <v>828</v>
      </c>
      <c r="B87" s="54">
        <v>13</v>
      </c>
      <c r="C87" s="54">
        <v>13.62</v>
      </c>
      <c r="D87" s="54">
        <v>4</v>
      </c>
      <c r="E87" s="74">
        <v>816</v>
      </c>
      <c r="F87" s="13" t="str">
        <f>+VLOOKUP(E87,Participants!$A$1:$F$798,2,FALSE)</f>
        <v>Alana Eiler</v>
      </c>
      <c r="G87" s="13" t="str">
        <f>+VLOOKUP(E87,Participants!$A$1:$F$798,4,FALSE)</f>
        <v>BTA</v>
      </c>
      <c r="H87" s="13" t="str">
        <f>+VLOOKUP(E87,Participants!$A$1:$F$798,5,FALSE)</f>
        <v>Female</v>
      </c>
      <c r="I87" s="13">
        <f>+VLOOKUP(E87,Participants!$A$1:$F$798,3,FALSE)</f>
        <v>7</v>
      </c>
      <c r="J87" s="13" t="str">
        <f>+VLOOKUP(E87,Participants!$A$1:$G$798,7,FALSE)</f>
        <v>Varsity Girls</v>
      </c>
      <c r="K87" s="13">
        <v>1</v>
      </c>
      <c r="L87" s="13">
        <v>10</v>
      </c>
    </row>
    <row r="88" spans="1:12" ht="14.25" customHeight="1" x14ac:dyDescent="0.3">
      <c r="A88" s="191" t="s">
        <v>828</v>
      </c>
      <c r="B88" s="54">
        <v>13</v>
      </c>
      <c r="C88" s="54">
        <v>13.68</v>
      </c>
      <c r="D88" s="54">
        <v>7</v>
      </c>
      <c r="E88" s="74">
        <v>815</v>
      </c>
      <c r="F88" s="13" t="str">
        <f>+VLOOKUP(E88,Participants!$A$1:$F$798,2,FALSE)</f>
        <v>Callie Kandravy</v>
      </c>
      <c r="G88" s="13" t="str">
        <f>+VLOOKUP(E88,Participants!$A$1:$F$798,4,FALSE)</f>
        <v>BTA</v>
      </c>
      <c r="H88" s="13" t="str">
        <f>+VLOOKUP(E88,Participants!$A$1:$F$798,5,FALSE)</f>
        <v>Female</v>
      </c>
      <c r="I88" s="13">
        <f>+VLOOKUP(E88,Participants!$A$1:$F$798,3,FALSE)</f>
        <v>7</v>
      </c>
      <c r="J88" s="13" t="str">
        <f>+VLOOKUP(E88,Participants!$A$1:$G$798,7,FALSE)</f>
        <v>Varsity Girls</v>
      </c>
      <c r="K88" s="13">
        <f>K87+1</f>
        <v>2</v>
      </c>
      <c r="L88" s="13">
        <v>8</v>
      </c>
    </row>
    <row r="89" spans="1:12" ht="14.25" customHeight="1" x14ac:dyDescent="0.3">
      <c r="A89" s="191" t="s">
        <v>828</v>
      </c>
      <c r="B89" s="54">
        <v>13</v>
      </c>
      <c r="C89" s="54">
        <v>14.03</v>
      </c>
      <c r="D89" s="54">
        <v>8</v>
      </c>
      <c r="E89" s="74">
        <v>1445</v>
      </c>
      <c r="F89" s="13" t="str">
        <f>+VLOOKUP(E89,Participants!$A$1:$F$798,2,FALSE)</f>
        <v>Lydia Pierce</v>
      </c>
      <c r="G89" s="13" t="str">
        <f>+VLOOKUP(E89,Participants!$A$1:$F$798,4,FALSE)</f>
        <v>GRE</v>
      </c>
      <c r="H89" s="13" t="str">
        <f>+VLOOKUP(E89,Participants!$A$1:$F$798,5,FALSE)</f>
        <v>Female</v>
      </c>
      <c r="I89" s="13">
        <f>+VLOOKUP(E89,Participants!$A$1:$F$798,3,FALSE)</f>
        <v>8</v>
      </c>
      <c r="J89" s="13" t="str">
        <f>+VLOOKUP(E89,Participants!$A$1:$G$798,7,FALSE)</f>
        <v>Varsity Girls</v>
      </c>
      <c r="K89" s="13">
        <f t="shared" ref="K89:K141" si="2">K88+1</f>
        <v>3</v>
      </c>
      <c r="L89" s="13">
        <v>6</v>
      </c>
    </row>
    <row r="90" spans="1:12" ht="14.25" customHeight="1" x14ac:dyDescent="0.3">
      <c r="A90" s="191" t="s">
        <v>828</v>
      </c>
      <c r="B90" s="54">
        <v>15</v>
      </c>
      <c r="C90" s="54">
        <v>14.31</v>
      </c>
      <c r="D90" s="54">
        <v>6</v>
      </c>
      <c r="E90" s="74">
        <v>1444</v>
      </c>
      <c r="F90" s="13" t="str">
        <f>+VLOOKUP(E90,Participants!$A$1:$F$798,2,FALSE)</f>
        <v>Sara Palmer</v>
      </c>
      <c r="G90" s="13" t="str">
        <f>+VLOOKUP(E90,Participants!$A$1:$F$798,4,FALSE)</f>
        <v>GRE</v>
      </c>
      <c r="H90" s="13" t="str">
        <f>+VLOOKUP(E90,Participants!$A$1:$F$798,5,FALSE)</f>
        <v>Female</v>
      </c>
      <c r="I90" s="13">
        <f>+VLOOKUP(E90,Participants!$A$1:$F$798,3,FALSE)</f>
        <v>8</v>
      </c>
      <c r="J90" s="13" t="str">
        <f>+VLOOKUP(E90,Participants!$A$1:$G$798,7,FALSE)</f>
        <v>Varsity Girls</v>
      </c>
      <c r="K90" s="13">
        <f t="shared" si="2"/>
        <v>4</v>
      </c>
      <c r="L90" s="13">
        <v>5</v>
      </c>
    </row>
    <row r="91" spans="1:12" ht="14.25" customHeight="1" x14ac:dyDescent="0.3">
      <c r="A91" s="191" t="s">
        <v>828</v>
      </c>
      <c r="B91" s="54">
        <v>13</v>
      </c>
      <c r="C91" s="54">
        <v>14.4</v>
      </c>
      <c r="D91" s="54">
        <v>6</v>
      </c>
      <c r="E91" s="74">
        <v>774</v>
      </c>
      <c r="F91" s="13" t="str">
        <f>+VLOOKUP(E91,Participants!$A$1:$F$798,2,FALSE)</f>
        <v>Alana Sheffer</v>
      </c>
      <c r="G91" s="13" t="str">
        <f>+VLOOKUP(E91,Participants!$A$1:$F$798,4,FALSE)</f>
        <v>GAA</v>
      </c>
      <c r="H91" s="13" t="str">
        <f>+VLOOKUP(E91,Participants!$A$1:$F$798,5,FALSE)</f>
        <v>Female</v>
      </c>
      <c r="I91" s="13">
        <f>+VLOOKUP(E91,Participants!$A$1:$F$798,3,FALSE)</f>
        <v>8</v>
      </c>
      <c r="J91" s="13" t="str">
        <f>+VLOOKUP(E91,Participants!$A$1:$G$798,7,FALSE)</f>
        <v>VARSITY GIRLS</v>
      </c>
      <c r="K91" s="13">
        <f t="shared" si="2"/>
        <v>5</v>
      </c>
      <c r="L91" s="13">
        <v>4</v>
      </c>
    </row>
    <row r="92" spans="1:12" ht="14.25" customHeight="1" x14ac:dyDescent="0.3">
      <c r="A92" s="191" t="s">
        <v>828</v>
      </c>
      <c r="B92" s="54">
        <v>16</v>
      </c>
      <c r="C92" s="54">
        <v>14.4</v>
      </c>
      <c r="D92" s="54">
        <v>2</v>
      </c>
      <c r="E92" s="74">
        <v>634</v>
      </c>
      <c r="F92" s="13" t="str">
        <f>+VLOOKUP(E92,Participants!$A$1:$F$798,2,FALSE)</f>
        <v>Tessa Liberati</v>
      </c>
      <c r="G92" s="13" t="str">
        <f>+VLOOKUP(E92,Participants!$A$1:$F$798,4,FALSE)</f>
        <v>BFS</v>
      </c>
      <c r="H92" s="13" t="str">
        <f>+VLOOKUP(E92,Participants!$A$1:$F$798,5,FALSE)</f>
        <v>Female</v>
      </c>
      <c r="I92" s="13">
        <f>+VLOOKUP(E92,Participants!$A$1:$F$798,3,FALSE)</f>
        <v>7</v>
      </c>
      <c r="J92" s="13" t="str">
        <f>+VLOOKUP(E92,Participants!$A$1:$G$798,7,FALSE)</f>
        <v>VARSITY GIRLS</v>
      </c>
      <c r="K92" s="13">
        <f t="shared" si="2"/>
        <v>6</v>
      </c>
      <c r="L92" s="13">
        <v>3</v>
      </c>
    </row>
    <row r="93" spans="1:12" ht="14.25" customHeight="1" x14ac:dyDescent="0.3">
      <c r="A93" s="191" t="s">
        <v>828</v>
      </c>
      <c r="B93" s="54">
        <v>13</v>
      </c>
      <c r="C93" s="54">
        <v>14.68</v>
      </c>
      <c r="D93" s="54">
        <v>3</v>
      </c>
      <c r="E93" s="74">
        <v>1121</v>
      </c>
      <c r="F93" s="13" t="str">
        <f>+VLOOKUP(E93,Participants!$A$1:$F$798,2,FALSE)</f>
        <v>Chloe Summerville</v>
      </c>
      <c r="G93" s="13" t="str">
        <f>+VLOOKUP(E93,Participants!$A$1:$F$798,4,FALSE)</f>
        <v>KIL</v>
      </c>
      <c r="H93" s="13" t="str">
        <f>+VLOOKUP(E93,Participants!$A$1:$F$798,5,FALSE)</f>
        <v>Female</v>
      </c>
      <c r="I93" s="13">
        <f>+VLOOKUP(E93,Participants!$A$1:$F$798,3,FALSE)</f>
        <v>8</v>
      </c>
      <c r="J93" s="13" t="str">
        <f>+VLOOKUP(E93,Participants!$A$1:$G$798,7,FALSE)</f>
        <v>Varsity Girls</v>
      </c>
      <c r="K93" s="13">
        <f t="shared" si="2"/>
        <v>7</v>
      </c>
      <c r="L93" s="13">
        <v>2</v>
      </c>
    </row>
    <row r="94" spans="1:12" ht="14.25" customHeight="1" x14ac:dyDescent="0.3">
      <c r="A94" s="191" t="s">
        <v>828</v>
      </c>
      <c r="B94" s="54">
        <v>15</v>
      </c>
      <c r="C94" s="54">
        <v>14.68</v>
      </c>
      <c r="D94" s="54">
        <v>4</v>
      </c>
      <c r="E94" s="74">
        <v>1105</v>
      </c>
      <c r="F94" s="13" t="str">
        <f>+VLOOKUP(E94,Participants!$A$1:$F$798,2,FALSE)</f>
        <v>Mia Battalini</v>
      </c>
      <c r="G94" s="13" t="str">
        <f>+VLOOKUP(E94,Participants!$A$1:$F$798,4,FALSE)</f>
        <v>KIL</v>
      </c>
      <c r="H94" s="13" t="str">
        <f>+VLOOKUP(E94,Participants!$A$1:$F$798,5,FALSE)</f>
        <v>Female</v>
      </c>
      <c r="I94" s="13">
        <f>+VLOOKUP(E94,Participants!$A$1:$F$798,3,FALSE)</f>
        <v>7</v>
      </c>
      <c r="J94" s="13" t="str">
        <f>+VLOOKUP(E94,Participants!$A$1:$G$798,7,FALSE)</f>
        <v>Varsity Girls</v>
      </c>
      <c r="K94" s="13">
        <f t="shared" si="2"/>
        <v>8</v>
      </c>
      <c r="L94" s="13">
        <v>1</v>
      </c>
    </row>
    <row r="95" spans="1:12" ht="14.25" customHeight="1" x14ac:dyDescent="0.3">
      <c r="A95" s="191" t="s">
        <v>828</v>
      </c>
      <c r="B95" s="54">
        <v>14</v>
      </c>
      <c r="C95" s="54">
        <v>14.72</v>
      </c>
      <c r="D95" s="54">
        <v>1</v>
      </c>
      <c r="E95" s="74">
        <v>1373</v>
      </c>
      <c r="F95" s="13" t="str">
        <f>+VLOOKUP(E95,Participants!$A$1:$F$798,2,FALSE)</f>
        <v>Teresa Ravotti</v>
      </c>
      <c r="G95" s="13" t="str">
        <f>+VLOOKUP(E95,Participants!$A$1:$F$798,4,FALSE)</f>
        <v>AAC</v>
      </c>
      <c r="H95" s="13" t="str">
        <f>+VLOOKUP(E95,Participants!$A$1:$F$798,5,FALSE)</f>
        <v>Female</v>
      </c>
      <c r="I95" s="13">
        <f>+VLOOKUP(E95,Participants!$A$1:$F$798,3,FALSE)</f>
        <v>7</v>
      </c>
      <c r="J95" s="13" t="str">
        <f>+VLOOKUP(E95,Participants!$A$1:$G$798,7,FALSE)</f>
        <v>Varsity Girls</v>
      </c>
      <c r="K95" s="13">
        <f t="shared" si="2"/>
        <v>9</v>
      </c>
      <c r="L95" s="13"/>
    </row>
    <row r="96" spans="1:12" ht="14.25" customHeight="1" x14ac:dyDescent="0.3">
      <c r="A96" s="191" t="s">
        <v>828</v>
      </c>
      <c r="B96" s="54">
        <v>14</v>
      </c>
      <c r="C96" s="54">
        <v>14.91</v>
      </c>
      <c r="D96" s="54">
        <v>7</v>
      </c>
      <c r="E96" s="74">
        <v>632</v>
      </c>
      <c r="F96" s="13" t="str">
        <f>+VLOOKUP(E96,Participants!$A$1:$F$798,2,FALSE)</f>
        <v>Claire Karsman</v>
      </c>
      <c r="G96" s="13" t="str">
        <f>+VLOOKUP(E96,Participants!$A$1:$F$798,4,FALSE)</f>
        <v>BFS</v>
      </c>
      <c r="H96" s="13" t="str">
        <f>+VLOOKUP(E96,Participants!$A$1:$F$798,5,FALSE)</f>
        <v>Female</v>
      </c>
      <c r="I96" s="13">
        <f>+VLOOKUP(E96,Participants!$A$1:$F$798,3,FALSE)</f>
        <v>7</v>
      </c>
      <c r="J96" s="13" t="str">
        <f>+VLOOKUP(E96,Participants!$A$1:$G$798,7,FALSE)</f>
        <v>VARSITY GIRLS</v>
      </c>
      <c r="K96" s="13">
        <f t="shared" si="2"/>
        <v>10</v>
      </c>
      <c r="L96" s="13"/>
    </row>
    <row r="97" spans="1:12" ht="14.25" customHeight="1" x14ac:dyDescent="0.3">
      <c r="A97" s="191" t="s">
        <v>828</v>
      </c>
      <c r="B97" s="54">
        <v>14</v>
      </c>
      <c r="C97" s="54">
        <v>14.93</v>
      </c>
      <c r="D97" s="54">
        <v>2</v>
      </c>
      <c r="E97" s="74">
        <v>1106</v>
      </c>
      <c r="F97" s="13" t="str">
        <f>+VLOOKUP(E97,Participants!$A$1:$F$798,2,FALSE)</f>
        <v>Gigi Colafella</v>
      </c>
      <c r="G97" s="13" t="str">
        <f>+VLOOKUP(E97,Participants!$A$1:$F$798,4,FALSE)</f>
        <v>KIL</v>
      </c>
      <c r="H97" s="13" t="str">
        <f>+VLOOKUP(E97,Participants!$A$1:$F$798,5,FALSE)</f>
        <v>Female</v>
      </c>
      <c r="I97" s="13">
        <f>+VLOOKUP(E97,Participants!$A$1:$F$798,3,FALSE)</f>
        <v>8</v>
      </c>
      <c r="J97" s="13" t="str">
        <f>+VLOOKUP(E97,Participants!$A$1:$G$798,7,FALSE)</f>
        <v>Varsity Girls</v>
      </c>
      <c r="K97" s="13">
        <f t="shared" si="2"/>
        <v>11</v>
      </c>
      <c r="L97" s="13"/>
    </row>
    <row r="98" spans="1:12" ht="14.25" customHeight="1" x14ac:dyDescent="0.3">
      <c r="A98" s="191" t="s">
        <v>828</v>
      </c>
      <c r="B98" s="54">
        <v>17</v>
      </c>
      <c r="C98" s="54">
        <v>14.95</v>
      </c>
      <c r="D98" s="54">
        <v>6</v>
      </c>
      <c r="E98" s="74">
        <v>637</v>
      </c>
      <c r="F98" s="13" t="str">
        <f>+VLOOKUP(E98,Participants!$A$1:$F$798,2,FALSE)</f>
        <v>Kate Mulzet</v>
      </c>
      <c r="G98" s="13" t="str">
        <f>+VLOOKUP(E98,Participants!$A$1:$F$798,4,FALSE)</f>
        <v>BFS</v>
      </c>
      <c r="H98" s="13" t="str">
        <f>+VLOOKUP(E98,Participants!$A$1:$F$798,5,FALSE)</f>
        <v>Female</v>
      </c>
      <c r="I98" s="13">
        <f>+VLOOKUP(E98,Participants!$A$1:$F$798,3,FALSE)</f>
        <v>7</v>
      </c>
      <c r="J98" s="13" t="str">
        <f>+VLOOKUP(E98,Participants!$A$1:$G$798,7,FALSE)</f>
        <v>VARSITY GIRLS</v>
      </c>
      <c r="K98" s="13">
        <f t="shared" si="2"/>
        <v>12</v>
      </c>
      <c r="L98" s="13"/>
    </row>
    <row r="99" spans="1:12" ht="14.25" customHeight="1" x14ac:dyDescent="0.3">
      <c r="A99" s="191" t="s">
        <v>828</v>
      </c>
      <c r="B99" s="54">
        <v>18</v>
      </c>
      <c r="C99" s="54">
        <v>14.96</v>
      </c>
      <c r="D99" s="54">
        <v>8</v>
      </c>
      <c r="E99" s="74">
        <v>640</v>
      </c>
      <c r="F99" s="13" t="str">
        <f>+VLOOKUP(E99,Participants!$A$1:$F$798,2,FALSE)</f>
        <v>Alexandra Wagner</v>
      </c>
      <c r="G99" s="13" t="str">
        <f>+VLOOKUP(E99,Participants!$A$1:$F$798,4,FALSE)</f>
        <v>BFS</v>
      </c>
      <c r="H99" s="13" t="str">
        <f>+VLOOKUP(E99,Participants!$A$1:$F$798,5,FALSE)</f>
        <v>Female</v>
      </c>
      <c r="I99" s="13">
        <f>+VLOOKUP(E99,Participants!$A$1:$F$798,3,FALSE)</f>
        <v>7</v>
      </c>
      <c r="J99" s="13" t="str">
        <f>+VLOOKUP(E99,Participants!$A$1:$G$798,7,FALSE)</f>
        <v>VARSITY GIRLS</v>
      </c>
      <c r="K99" s="13">
        <f t="shared" si="2"/>
        <v>13</v>
      </c>
      <c r="L99" s="13"/>
    </row>
    <row r="100" spans="1:12" ht="14.25" customHeight="1" x14ac:dyDescent="0.3">
      <c r="A100" s="191" t="s">
        <v>828</v>
      </c>
      <c r="B100" s="54">
        <v>17</v>
      </c>
      <c r="C100" s="54">
        <v>15.12</v>
      </c>
      <c r="D100" s="54">
        <v>7</v>
      </c>
      <c r="E100" s="74">
        <v>226</v>
      </c>
      <c r="F100" s="13" t="str">
        <f>+VLOOKUP(E100,Participants!$A$1:$F$798,2,FALSE)</f>
        <v>Ava Shumaker</v>
      </c>
      <c r="G100" s="13" t="str">
        <f>+VLOOKUP(E100,Participants!$A$1:$F$798,4,FALSE)</f>
        <v>MQA</v>
      </c>
      <c r="H100" s="13" t="str">
        <f>+VLOOKUP(E100,Participants!$A$1:$F$798,5,FALSE)</f>
        <v>Female</v>
      </c>
      <c r="I100" s="13">
        <f>+VLOOKUP(E100,Participants!$A$1:$F$798,3,FALSE)</f>
        <v>8</v>
      </c>
      <c r="J100" s="13" t="str">
        <f>+VLOOKUP(E100,Participants!$A$1:$G$798,7,FALSE)</f>
        <v>VARSITY Girls</v>
      </c>
      <c r="K100" s="13">
        <f t="shared" si="2"/>
        <v>14</v>
      </c>
      <c r="L100" s="13"/>
    </row>
    <row r="101" spans="1:12" ht="14.25" customHeight="1" x14ac:dyDescent="0.3">
      <c r="A101" s="191" t="s">
        <v>828</v>
      </c>
      <c r="B101" s="54">
        <v>16</v>
      </c>
      <c r="C101" s="54">
        <v>15.15</v>
      </c>
      <c r="D101" s="54">
        <v>6</v>
      </c>
      <c r="E101" s="74">
        <v>642</v>
      </c>
      <c r="F101" s="13" t="str">
        <f>+VLOOKUP(E101,Participants!$A$1:$F$798,2,FALSE)</f>
        <v>Isla Buccigrossi</v>
      </c>
      <c r="G101" s="13" t="str">
        <f>+VLOOKUP(E101,Participants!$A$1:$F$798,4,FALSE)</f>
        <v>BFS</v>
      </c>
      <c r="H101" s="13" t="str">
        <f>+VLOOKUP(E101,Participants!$A$1:$F$798,5,FALSE)</f>
        <v>Female</v>
      </c>
      <c r="I101" s="13">
        <f>+VLOOKUP(E101,Participants!$A$1:$F$798,3,FALSE)</f>
        <v>8</v>
      </c>
      <c r="J101" s="13" t="str">
        <f>+VLOOKUP(E101,Participants!$A$1:$G$798,7,FALSE)</f>
        <v>VARSITY GIRLS</v>
      </c>
      <c r="K101" s="13">
        <f t="shared" si="2"/>
        <v>15</v>
      </c>
      <c r="L101" s="13"/>
    </row>
    <row r="102" spans="1:12" ht="14.25" customHeight="1" x14ac:dyDescent="0.3">
      <c r="A102" s="191" t="s">
        <v>828</v>
      </c>
      <c r="B102" s="54">
        <v>16</v>
      </c>
      <c r="C102" s="54">
        <v>15.17</v>
      </c>
      <c r="D102" s="54">
        <v>7</v>
      </c>
      <c r="E102" s="74">
        <v>1114</v>
      </c>
      <c r="F102" s="13" t="str">
        <f>+VLOOKUP(E102,Participants!$A$1:$F$798,2,FALSE)</f>
        <v>Payton McElravy</v>
      </c>
      <c r="G102" s="13" t="str">
        <f>+VLOOKUP(E102,Participants!$A$1:$F$798,4,FALSE)</f>
        <v>KIL</v>
      </c>
      <c r="H102" s="13" t="str">
        <f>+VLOOKUP(E102,Participants!$A$1:$F$798,5,FALSE)</f>
        <v>Female</v>
      </c>
      <c r="I102" s="13">
        <f>+VLOOKUP(E102,Participants!$A$1:$F$798,3,FALSE)</f>
        <v>7</v>
      </c>
      <c r="J102" s="13" t="str">
        <f>+VLOOKUP(E102,Participants!$A$1:$G$798,7,FALSE)</f>
        <v>Varsity Girls</v>
      </c>
      <c r="K102" s="13">
        <f t="shared" si="2"/>
        <v>16</v>
      </c>
      <c r="L102" s="13"/>
    </row>
    <row r="103" spans="1:12" ht="14.25" customHeight="1" x14ac:dyDescent="0.3">
      <c r="A103" s="191" t="s">
        <v>828</v>
      </c>
      <c r="B103" s="54">
        <v>17</v>
      </c>
      <c r="C103" s="54">
        <v>15.27</v>
      </c>
      <c r="D103" s="54">
        <v>1</v>
      </c>
      <c r="E103" s="74">
        <v>830</v>
      </c>
      <c r="F103" s="13" t="str">
        <f>+VLOOKUP(E103,Participants!$A$1:$F$798,2,FALSE)</f>
        <v>Emily Stevens</v>
      </c>
      <c r="G103" s="13" t="str">
        <f>+VLOOKUP(E103,Participants!$A$1:$F$798,4,FALSE)</f>
        <v>BTA</v>
      </c>
      <c r="H103" s="13" t="str">
        <f>+VLOOKUP(E103,Participants!$A$1:$F$798,5,FALSE)</f>
        <v>Female</v>
      </c>
      <c r="I103" s="13">
        <f>+VLOOKUP(E103,Participants!$A$1:$F$798,3,FALSE)</f>
        <v>8</v>
      </c>
      <c r="J103" s="13" t="str">
        <f>+VLOOKUP(E103,Participants!$A$1:$G$798,7,FALSE)</f>
        <v>Varsity Girls</v>
      </c>
      <c r="K103" s="13">
        <f t="shared" si="2"/>
        <v>17</v>
      </c>
      <c r="L103" s="13"/>
    </row>
    <row r="104" spans="1:12" ht="14.25" customHeight="1" x14ac:dyDescent="0.3">
      <c r="A104" s="191" t="s">
        <v>828</v>
      </c>
      <c r="B104" s="54">
        <v>13</v>
      </c>
      <c r="C104" s="54">
        <v>15.58</v>
      </c>
      <c r="D104" s="54">
        <v>2</v>
      </c>
      <c r="E104" s="74">
        <v>775</v>
      </c>
      <c r="F104" s="13" t="str">
        <f>+VLOOKUP(E104,Participants!$A$1:$F$798,2,FALSE)</f>
        <v>Ava Lenigan</v>
      </c>
      <c r="G104" s="13" t="str">
        <f>+VLOOKUP(E104,Participants!$A$1:$F$798,4,FALSE)</f>
        <v>GAA</v>
      </c>
      <c r="H104" s="13" t="str">
        <f>+VLOOKUP(E104,Participants!$A$1:$F$798,5,FALSE)</f>
        <v>Female</v>
      </c>
      <c r="I104" s="13">
        <f>+VLOOKUP(E104,Participants!$A$1:$F$798,3,FALSE)</f>
        <v>8</v>
      </c>
      <c r="J104" s="13" t="str">
        <f>+VLOOKUP(E104,Participants!$A$1:$G$798,7,FALSE)</f>
        <v>VARSITY GIRLS</v>
      </c>
      <c r="K104" s="13">
        <f t="shared" si="2"/>
        <v>18</v>
      </c>
      <c r="L104" s="13"/>
    </row>
    <row r="105" spans="1:12" ht="14.25" customHeight="1" x14ac:dyDescent="0.3">
      <c r="A105" s="191" t="s">
        <v>828</v>
      </c>
      <c r="B105" s="54">
        <v>15</v>
      </c>
      <c r="C105" s="54">
        <v>15.59</v>
      </c>
      <c r="D105" s="54">
        <v>8</v>
      </c>
      <c r="E105" s="74">
        <v>826</v>
      </c>
      <c r="F105" s="13" t="str">
        <f>+VLOOKUP(E105,Participants!$A$1:$F$798,2,FALSE)</f>
        <v>Macy Thiel</v>
      </c>
      <c r="G105" s="13" t="str">
        <f>+VLOOKUP(E105,Participants!$A$1:$F$798,4,FALSE)</f>
        <v>BTA</v>
      </c>
      <c r="H105" s="13" t="str">
        <f>+VLOOKUP(E105,Participants!$A$1:$F$798,5,FALSE)</f>
        <v>Female</v>
      </c>
      <c r="I105" s="13">
        <f>+VLOOKUP(E105,Participants!$A$1:$F$798,3,FALSE)</f>
        <v>8</v>
      </c>
      <c r="J105" s="13" t="str">
        <f>+VLOOKUP(E105,Participants!$A$1:$G$798,7,FALSE)</f>
        <v>Varsity Girls</v>
      </c>
      <c r="K105" s="13">
        <f t="shared" si="2"/>
        <v>19</v>
      </c>
      <c r="L105" s="13"/>
    </row>
    <row r="106" spans="1:12" ht="14.25" customHeight="1" x14ac:dyDescent="0.3">
      <c r="A106" s="191" t="s">
        <v>828</v>
      </c>
      <c r="B106" s="54">
        <v>15</v>
      </c>
      <c r="C106" s="54">
        <v>15.62</v>
      </c>
      <c r="D106" s="54">
        <v>1</v>
      </c>
      <c r="E106" s="74">
        <v>628</v>
      </c>
      <c r="F106" s="13" t="str">
        <f>+VLOOKUP(E106,Participants!$A$1:$F$798,2,FALSE)</f>
        <v>Elena Farrah</v>
      </c>
      <c r="G106" s="13" t="str">
        <f>+VLOOKUP(E106,Participants!$A$1:$F$798,4,FALSE)</f>
        <v>BFS</v>
      </c>
      <c r="H106" s="13" t="str">
        <f>+VLOOKUP(E106,Participants!$A$1:$F$798,5,FALSE)</f>
        <v>Female</v>
      </c>
      <c r="I106" s="13">
        <f>+VLOOKUP(E106,Participants!$A$1:$F$798,3,FALSE)</f>
        <v>7</v>
      </c>
      <c r="J106" s="13" t="str">
        <f>+VLOOKUP(E106,Participants!$A$1:$G$798,7,FALSE)</f>
        <v>VARSITY GIRLS</v>
      </c>
      <c r="K106" s="13">
        <f t="shared" si="2"/>
        <v>20</v>
      </c>
      <c r="L106" s="13"/>
    </row>
    <row r="107" spans="1:12" ht="14.25" customHeight="1" x14ac:dyDescent="0.3">
      <c r="A107" s="191" t="s">
        <v>828</v>
      </c>
      <c r="B107" s="54">
        <v>15</v>
      </c>
      <c r="C107" s="54">
        <v>15.68</v>
      </c>
      <c r="D107" s="54">
        <v>2</v>
      </c>
      <c r="E107" s="74">
        <v>827</v>
      </c>
      <c r="F107" s="13" t="str">
        <f>+VLOOKUP(E107,Participants!$A$1:$F$798,2,FALSE)</f>
        <v>Avery Straub</v>
      </c>
      <c r="G107" s="13" t="str">
        <f>+VLOOKUP(E107,Participants!$A$1:$F$798,4,FALSE)</f>
        <v>BTA</v>
      </c>
      <c r="H107" s="13" t="str">
        <f>+VLOOKUP(E107,Participants!$A$1:$F$798,5,FALSE)</f>
        <v>Female</v>
      </c>
      <c r="I107" s="13">
        <f>+VLOOKUP(E107,Participants!$A$1:$F$798,3,FALSE)</f>
        <v>8</v>
      </c>
      <c r="J107" s="13" t="str">
        <f>+VLOOKUP(E107,Participants!$A$1:$G$798,7,FALSE)</f>
        <v>Varsity Girls</v>
      </c>
      <c r="K107" s="13">
        <f t="shared" si="2"/>
        <v>21</v>
      </c>
      <c r="L107" s="13"/>
    </row>
    <row r="108" spans="1:12" ht="14.25" customHeight="1" x14ac:dyDescent="0.3">
      <c r="A108" s="191" t="s">
        <v>828</v>
      </c>
      <c r="B108" s="54">
        <v>17</v>
      </c>
      <c r="C108" s="54">
        <v>15.72</v>
      </c>
      <c r="D108" s="54">
        <v>2</v>
      </c>
      <c r="E108" s="74">
        <v>1370</v>
      </c>
      <c r="F108" s="13" t="str">
        <f>+VLOOKUP(E108,Participants!$A$1:$F$798,2,FALSE)</f>
        <v>Morgan Randall</v>
      </c>
      <c r="G108" s="13" t="str">
        <f>+VLOOKUP(E108,Participants!$A$1:$F$798,4,FALSE)</f>
        <v>AAC</v>
      </c>
      <c r="H108" s="13" t="str">
        <f>+VLOOKUP(E108,Participants!$A$1:$F$798,5,FALSE)</f>
        <v>Female</v>
      </c>
      <c r="I108" s="13">
        <f>+VLOOKUP(E108,Participants!$A$1:$F$798,3,FALSE)</f>
        <v>7</v>
      </c>
      <c r="J108" s="13" t="str">
        <f>+VLOOKUP(E108,Participants!$A$1:$G$798,7,FALSE)</f>
        <v>Varsity Girls</v>
      </c>
      <c r="K108" s="13">
        <f t="shared" si="2"/>
        <v>22</v>
      </c>
      <c r="L108" s="13"/>
    </row>
    <row r="109" spans="1:12" ht="14.25" customHeight="1" x14ac:dyDescent="0.3">
      <c r="A109" s="191" t="s">
        <v>828</v>
      </c>
      <c r="B109" s="54">
        <v>18</v>
      </c>
      <c r="C109" s="54">
        <v>15.75</v>
      </c>
      <c r="D109" s="54">
        <v>6</v>
      </c>
      <c r="E109" s="74">
        <v>1112</v>
      </c>
      <c r="F109" s="13" t="str">
        <f>+VLOOKUP(E109,Participants!$A$1:$F$798,2,FALSE)</f>
        <v>Jada Lichtenwalter</v>
      </c>
      <c r="G109" s="13" t="str">
        <f>+VLOOKUP(E109,Participants!$A$1:$F$798,4,FALSE)</f>
        <v>KIL</v>
      </c>
      <c r="H109" s="13" t="str">
        <f>+VLOOKUP(E109,Participants!$A$1:$F$798,5,FALSE)</f>
        <v>Female</v>
      </c>
      <c r="I109" s="13">
        <f>+VLOOKUP(E109,Participants!$A$1:$F$798,3,FALSE)</f>
        <v>7</v>
      </c>
      <c r="J109" s="13" t="str">
        <f>+VLOOKUP(E109,Participants!$A$1:$G$798,7,FALSE)</f>
        <v>Varsity Girls</v>
      </c>
      <c r="K109" s="13">
        <f t="shared" si="2"/>
        <v>23</v>
      </c>
      <c r="L109" s="13"/>
    </row>
    <row r="110" spans="1:12" ht="14.25" customHeight="1" x14ac:dyDescent="0.3">
      <c r="A110" s="191" t="s">
        <v>828</v>
      </c>
      <c r="B110" s="54">
        <v>14</v>
      </c>
      <c r="C110" s="54">
        <v>15.78</v>
      </c>
      <c r="D110" s="54">
        <v>6</v>
      </c>
      <c r="E110" s="74">
        <v>982</v>
      </c>
      <c r="F110" s="13" t="str">
        <f>+VLOOKUP(E110,Participants!$A$1:$F$798,2,FALSE)</f>
        <v>Molly Gauntner</v>
      </c>
      <c r="G110" s="13" t="str">
        <f>+VLOOKUP(E110,Participants!$A$1:$F$798,4,FALSE)</f>
        <v>SJS</v>
      </c>
      <c r="H110" s="13" t="str">
        <f>+VLOOKUP(E110,Participants!$A$1:$F$798,5,FALSE)</f>
        <v>Female</v>
      </c>
      <c r="I110" s="13">
        <f>+VLOOKUP(E110,Participants!$A$1:$F$798,3,FALSE)</f>
        <v>8</v>
      </c>
      <c r="J110" s="13" t="str">
        <f>+VLOOKUP(E110,Participants!$A$1:$G$798,7,FALSE)</f>
        <v>Varsity Girls</v>
      </c>
      <c r="K110" s="13">
        <f t="shared" si="2"/>
        <v>24</v>
      </c>
      <c r="L110" s="13"/>
    </row>
    <row r="111" spans="1:12" ht="14.25" customHeight="1" x14ac:dyDescent="0.3">
      <c r="A111" s="191" t="s">
        <v>828</v>
      </c>
      <c r="B111" s="54">
        <v>16</v>
      </c>
      <c r="C111" s="54">
        <v>15.87</v>
      </c>
      <c r="D111" s="54">
        <v>4</v>
      </c>
      <c r="E111" s="74">
        <v>981</v>
      </c>
      <c r="F111" s="13" t="str">
        <f>+VLOOKUP(E111,Participants!$A$1:$F$798,2,FALSE)</f>
        <v>Emery Feczko</v>
      </c>
      <c r="G111" s="13" t="str">
        <f>+VLOOKUP(E111,Participants!$A$1:$F$798,4,FALSE)</f>
        <v>SJS</v>
      </c>
      <c r="H111" s="13" t="str">
        <f>+VLOOKUP(E111,Participants!$A$1:$F$798,5,FALSE)</f>
        <v>Female</v>
      </c>
      <c r="I111" s="13">
        <f>+VLOOKUP(E111,Participants!$A$1:$F$798,3,FALSE)</f>
        <v>8</v>
      </c>
      <c r="J111" s="13" t="str">
        <f>+VLOOKUP(E111,Participants!$A$1:$G$798,7,FALSE)</f>
        <v>Varsity Girls</v>
      </c>
      <c r="K111" s="13">
        <f t="shared" si="2"/>
        <v>25</v>
      </c>
      <c r="L111" s="13"/>
    </row>
    <row r="112" spans="1:12" ht="14.25" customHeight="1" x14ac:dyDescent="0.3">
      <c r="A112" s="191" t="s">
        <v>828</v>
      </c>
      <c r="B112" s="54">
        <v>14</v>
      </c>
      <c r="C112" s="54">
        <v>15.88</v>
      </c>
      <c r="D112" s="54">
        <v>3</v>
      </c>
      <c r="E112" s="74">
        <v>776</v>
      </c>
      <c r="F112" s="13" t="str">
        <f>+VLOOKUP(E112,Participants!$A$1:$F$798,2,FALSE)</f>
        <v>Elsa Snover</v>
      </c>
      <c r="G112" s="13" t="str">
        <f>+VLOOKUP(E112,Participants!$A$1:$F$798,4,FALSE)</f>
        <v>GAA</v>
      </c>
      <c r="H112" s="13" t="str">
        <f>+VLOOKUP(E112,Participants!$A$1:$F$798,5,FALSE)</f>
        <v>Female</v>
      </c>
      <c r="I112" s="13">
        <f>+VLOOKUP(E112,Participants!$A$1:$F$798,3,FALSE)</f>
        <v>8</v>
      </c>
      <c r="J112" s="13" t="str">
        <f>+VLOOKUP(E112,Participants!$A$1:$G$798,7,FALSE)</f>
        <v>VARSITY GIRLS</v>
      </c>
      <c r="K112" s="13">
        <f t="shared" si="2"/>
        <v>26</v>
      </c>
      <c r="L112" s="13"/>
    </row>
    <row r="113" spans="1:12" ht="14.25" customHeight="1" x14ac:dyDescent="0.3">
      <c r="A113" s="191" t="s">
        <v>828</v>
      </c>
      <c r="B113" s="54">
        <v>19</v>
      </c>
      <c r="C113" s="54">
        <v>15.96</v>
      </c>
      <c r="D113" s="54">
        <v>1</v>
      </c>
      <c r="E113" s="74">
        <v>643</v>
      </c>
      <c r="F113" s="13" t="str">
        <f>+VLOOKUP(E113,Participants!$A$1:$F$798,2,FALSE)</f>
        <v>Francesca Grega</v>
      </c>
      <c r="G113" s="13" t="str">
        <f>+VLOOKUP(E113,Participants!$A$1:$F$798,4,FALSE)</f>
        <v>BFS</v>
      </c>
      <c r="H113" s="13" t="str">
        <f>+VLOOKUP(E113,Participants!$A$1:$F$798,5,FALSE)</f>
        <v>Female</v>
      </c>
      <c r="I113" s="13">
        <f>+VLOOKUP(E113,Participants!$A$1:$F$798,3,FALSE)</f>
        <v>8</v>
      </c>
      <c r="J113" s="13" t="str">
        <f>+VLOOKUP(E113,Participants!$A$1:$G$798,7,FALSE)</f>
        <v>VARSITY GIRLS</v>
      </c>
      <c r="K113" s="13">
        <f t="shared" si="2"/>
        <v>27</v>
      </c>
      <c r="L113" s="13"/>
    </row>
    <row r="114" spans="1:12" ht="14.25" customHeight="1" x14ac:dyDescent="0.3">
      <c r="A114" s="191" t="s">
        <v>828</v>
      </c>
      <c r="B114" s="54">
        <v>17</v>
      </c>
      <c r="C114" s="54">
        <v>16.12</v>
      </c>
      <c r="D114" s="54">
        <v>4</v>
      </c>
      <c r="E114" s="74">
        <v>1110</v>
      </c>
      <c r="F114" s="13" t="str">
        <f>+VLOOKUP(E114,Participants!$A$1:$F$798,2,FALSE)</f>
        <v>Olivia Kaminski</v>
      </c>
      <c r="G114" s="13" t="str">
        <f>+VLOOKUP(E114,Participants!$A$1:$F$798,4,FALSE)</f>
        <v>KIL</v>
      </c>
      <c r="H114" s="13" t="str">
        <f>+VLOOKUP(E114,Participants!$A$1:$F$798,5,FALSE)</f>
        <v>Female</v>
      </c>
      <c r="I114" s="13">
        <f>+VLOOKUP(E114,Participants!$A$1:$F$798,3,FALSE)</f>
        <v>7</v>
      </c>
      <c r="J114" s="13" t="str">
        <f>+VLOOKUP(E114,Participants!$A$1:$G$798,7,FALSE)</f>
        <v>Varsity Girls</v>
      </c>
      <c r="K114" s="13">
        <f t="shared" si="2"/>
        <v>28</v>
      </c>
      <c r="L114" s="13"/>
    </row>
    <row r="115" spans="1:12" ht="14.25" customHeight="1" x14ac:dyDescent="0.3">
      <c r="A115" s="191" t="s">
        <v>828</v>
      </c>
      <c r="B115" s="54">
        <v>14</v>
      </c>
      <c r="C115" s="54">
        <v>16.21</v>
      </c>
      <c r="D115" s="54">
        <v>5</v>
      </c>
      <c r="E115" s="74">
        <v>1443</v>
      </c>
      <c r="F115" s="13" t="str">
        <f>+VLOOKUP(E115,Participants!$A$1:$F$798,2,FALSE)</f>
        <v>Meredith Dunn</v>
      </c>
      <c r="G115" s="13" t="str">
        <f>+VLOOKUP(E115,Participants!$A$1:$F$798,4,FALSE)</f>
        <v>GRE</v>
      </c>
      <c r="H115" s="13" t="str">
        <f>+VLOOKUP(E115,Participants!$A$1:$F$798,5,FALSE)</f>
        <v>Female</v>
      </c>
      <c r="I115" s="13">
        <f>+VLOOKUP(E115,Participants!$A$1:$F$798,3,FALSE)</f>
        <v>7</v>
      </c>
      <c r="J115" s="13" t="str">
        <f>+VLOOKUP(E115,Participants!$A$1:$G$798,7,FALSE)</f>
        <v>Varsity Girls</v>
      </c>
      <c r="K115" s="13">
        <f t="shared" si="2"/>
        <v>29</v>
      </c>
      <c r="L115" s="13"/>
    </row>
    <row r="116" spans="1:12" ht="14.25" customHeight="1" x14ac:dyDescent="0.3">
      <c r="A116" s="191" t="s">
        <v>828</v>
      </c>
      <c r="B116" s="54">
        <v>18</v>
      </c>
      <c r="C116" s="54">
        <v>16.309999999999999</v>
      </c>
      <c r="D116" s="54">
        <v>3</v>
      </c>
      <c r="E116" s="74">
        <v>1353</v>
      </c>
      <c r="F116" s="13" t="str">
        <f>+VLOOKUP(E116,Participants!$A$1:$F$798,2,FALSE)</f>
        <v>Gabby Keverline</v>
      </c>
      <c r="G116" s="13" t="str">
        <f>+VLOOKUP(E116,Participants!$A$1:$F$798,4,FALSE)</f>
        <v>AAC</v>
      </c>
      <c r="H116" s="13" t="str">
        <f>+VLOOKUP(E116,Participants!$A$1:$F$798,5,FALSE)</f>
        <v>Female</v>
      </c>
      <c r="I116" s="13">
        <f>+VLOOKUP(E116,Participants!$A$1:$F$798,3,FALSE)</f>
        <v>7</v>
      </c>
      <c r="J116" s="13" t="str">
        <f>+VLOOKUP(E116,Participants!$A$1:$G$798,7,FALSE)</f>
        <v>Varsity Girls</v>
      </c>
      <c r="K116" s="13">
        <f t="shared" si="2"/>
        <v>30</v>
      </c>
      <c r="L116" s="13"/>
    </row>
    <row r="117" spans="1:12" ht="14.25" customHeight="1" x14ac:dyDescent="0.3">
      <c r="A117" s="191" t="s">
        <v>828</v>
      </c>
      <c r="B117" s="54">
        <v>17</v>
      </c>
      <c r="C117" s="54">
        <v>16.420000000000002</v>
      </c>
      <c r="D117" s="54">
        <v>5</v>
      </c>
      <c r="E117" s="74">
        <v>767</v>
      </c>
      <c r="F117" s="13" t="str">
        <f>+VLOOKUP(E117,Participants!$A$1:$F$798,2,FALSE)</f>
        <v>Fiona Shipley</v>
      </c>
      <c r="G117" s="13" t="str">
        <f>+VLOOKUP(E117,Participants!$A$1:$F$798,4,FALSE)</f>
        <v>GAA</v>
      </c>
      <c r="H117" s="13" t="str">
        <f>+VLOOKUP(E117,Participants!$A$1:$F$798,5,FALSE)</f>
        <v>Female</v>
      </c>
      <c r="I117" s="13">
        <f>+VLOOKUP(E117,Participants!$A$1:$F$798,3,FALSE)</f>
        <v>7</v>
      </c>
      <c r="J117" s="13" t="str">
        <f>+VLOOKUP(E117,Participants!$A$1:$G$798,7,FALSE)</f>
        <v>VARSITY GIRLS</v>
      </c>
      <c r="K117" s="13">
        <f t="shared" si="2"/>
        <v>31</v>
      </c>
      <c r="L117" s="13"/>
    </row>
    <row r="118" spans="1:12" ht="14.25" customHeight="1" x14ac:dyDescent="0.3">
      <c r="A118" s="191" t="s">
        <v>828</v>
      </c>
      <c r="B118" s="54">
        <v>19</v>
      </c>
      <c r="C118" s="54">
        <v>16.62</v>
      </c>
      <c r="D118" s="54">
        <v>3</v>
      </c>
      <c r="E118" s="74">
        <v>1356</v>
      </c>
      <c r="F118" s="13" t="str">
        <f>+VLOOKUP(E118,Participants!$A$1:$F$798,2,FALSE)</f>
        <v>Victoria Lee</v>
      </c>
      <c r="G118" s="13" t="str">
        <f>+VLOOKUP(E118,Participants!$A$1:$F$798,4,FALSE)</f>
        <v>AAC</v>
      </c>
      <c r="H118" s="13" t="str">
        <f>+VLOOKUP(E118,Participants!$A$1:$F$798,5,FALSE)</f>
        <v>Female</v>
      </c>
      <c r="I118" s="13">
        <f>+VLOOKUP(E118,Participants!$A$1:$F$798,3,FALSE)</f>
        <v>8</v>
      </c>
      <c r="J118" s="13" t="str">
        <f>+VLOOKUP(E118,Participants!$A$1:$G$798,7,FALSE)</f>
        <v>Varsity Girls</v>
      </c>
      <c r="K118" s="13">
        <f t="shared" si="2"/>
        <v>32</v>
      </c>
      <c r="L118" s="13"/>
    </row>
    <row r="119" spans="1:12" ht="14.25" customHeight="1" x14ac:dyDescent="0.3">
      <c r="A119" s="191" t="s">
        <v>828</v>
      </c>
      <c r="B119" s="54">
        <v>18</v>
      </c>
      <c r="C119" s="54">
        <v>16.66</v>
      </c>
      <c r="D119" s="54">
        <v>7</v>
      </c>
      <c r="E119" s="74">
        <v>829</v>
      </c>
      <c r="F119" s="13" t="str">
        <f>+VLOOKUP(E119,Participants!$A$1:$F$798,2,FALSE)</f>
        <v>Morgan Long</v>
      </c>
      <c r="G119" s="13" t="str">
        <f>+VLOOKUP(E119,Participants!$A$1:$F$798,4,FALSE)</f>
        <v>BTA</v>
      </c>
      <c r="H119" s="13" t="str">
        <f>+VLOOKUP(E119,Participants!$A$1:$F$798,5,FALSE)</f>
        <v>Female</v>
      </c>
      <c r="I119" s="13">
        <f>+VLOOKUP(E119,Participants!$A$1:$F$798,3,FALSE)</f>
        <v>8</v>
      </c>
      <c r="J119" s="13" t="str">
        <f>+VLOOKUP(E119,Participants!$A$1:$G$798,7,FALSE)</f>
        <v>Varsity Girls</v>
      </c>
      <c r="K119" s="13">
        <f t="shared" si="2"/>
        <v>33</v>
      </c>
      <c r="L119" s="13"/>
    </row>
    <row r="120" spans="1:12" ht="14.25" customHeight="1" x14ac:dyDescent="0.3">
      <c r="A120" s="191" t="s">
        <v>828</v>
      </c>
      <c r="B120" s="54">
        <v>13</v>
      </c>
      <c r="C120" s="54">
        <v>16.739999999999998</v>
      </c>
      <c r="D120" s="54">
        <v>1</v>
      </c>
      <c r="E120" s="74">
        <v>1308</v>
      </c>
      <c r="F120" s="13" t="str">
        <f>+VLOOKUP(E120,Participants!$A$1:$F$798,2,FALSE)</f>
        <v>McKenzie Grissom</v>
      </c>
      <c r="G120" s="13" t="str">
        <f>+VLOOKUP(E120,Participants!$A$1:$F$798,4,FALSE)</f>
        <v>CDT</v>
      </c>
      <c r="H120" s="13" t="str">
        <f>+VLOOKUP(E120,Participants!$A$1:$F$798,5,FALSE)</f>
        <v>Female</v>
      </c>
      <c r="I120" s="13">
        <f>+VLOOKUP(E120,Participants!$A$1:$F$798,3,FALSE)</f>
        <v>7</v>
      </c>
      <c r="J120" s="13" t="str">
        <f>+VLOOKUP(E120,Participants!$A$1:$G$798,7,FALSE)</f>
        <v>Varsity Girls</v>
      </c>
      <c r="K120" s="13">
        <f t="shared" si="2"/>
        <v>34</v>
      </c>
      <c r="L120" s="13"/>
    </row>
    <row r="121" spans="1:12" ht="14.25" customHeight="1" x14ac:dyDescent="0.3">
      <c r="A121" s="191" t="s">
        <v>828</v>
      </c>
      <c r="B121" s="54">
        <v>17</v>
      </c>
      <c r="C121" s="54">
        <v>16.75</v>
      </c>
      <c r="D121" s="54">
        <v>8</v>
      </c>
      <c r="E121" s="74">
        <v>1441</v>
      </c>
      <c r="F121" s="13" t="str">
        <f>+VLOOKUP(E121,Participants!$A$1:$F$798,2,FALSE)</f>
        <v>Emily Birchok</v>
      </c>
      <c r="G121" s="13" t="str">
        <f>+VLOOKUP(E121,Participants!$A$1:$F$798,4,FALSE)</f>
        <v>GRE</v>
      </c>
      <c r="H121" s="13" t="str">
        <f>+VLOOKUP(E121,Participants!$A$1:$F$798,5,FALSE)</f>
        <v>Female</v>
      </c>
      <c r="I121" s="13">
        <f>+VLOOKUP(E121,Participants!$A$1:$F$798,3,FALSE)</f>
        <v>7</v>
      </c>
      <c r="J121" s="13" t="str">
        <f>+VLOOKUP(E121,Participants!$A$1:$G$798,7,FALSE)</f>
        <v>Varsity Girls</v>
      </c>
      <c r="K121" s="13">
        <f t="shared" si="2"/>
        <v>35</v>
      </c>
      <c r="L121" s="13"/>
    </row>
    <row r="122" spans="1:12" ht="14.25" customHeight="1" x14ac:dyDescent="0.3">
      <c r="A122" s="191" t="s">
        <v>828</v>
      </c>
      <c r="B122" s="54">
        <v>18</v>
      </c>
      <c r="C122" s="54">
        <v>16.940000000000001</v>
      </c>
      <c r="D122" s="54">
        <v>2</v>
      </c>
      <c r="E122" s="74">
        <v>828</v>
      </c>
      <c r="F122" s="13" t="str">
        <f>+VLOOKUP(E122,Participants!$A$1:$F$798,2,FALSE)</f>
        <v>Maddy Prata</v>
      </c>
      <c r="G122" s="13" t="str">
        <f>+VLOOKUP(E122,Participants!$A$1:$F$798,4,FALSE)</f>
        <v>BTA</v>
      </c>
      <c r="H122" s="13" t="str">
        <f>+VLOOKUP(E122,Participants!$A$1:$F$798,5,FALSE)</f>
        <v>Female</v>
      </c>
      <c r="I122" s="13">
        <f>+VLOOKUP(E122,Participants!$A$1:$F$798,3,FALSE)</f>
        <v>8</v>
      </c>
      <c r="J122" s="13" t="str">
        <f>+VLOOKUP(E122,Participants!$A$1:$G$798,7,FALSE)</f>
        <v>Varsity Girls</v>
      </c>
      <c r="K122" s="13">
        <f t="shared" si="2"/>
        <v>36</v>
      </c>
      <c r="L122" s="13"/>
    </row>
    <row r="123" spans="1:12" ht="14.25" customHeight="1" x14ac:dyDescent="0.3">
      <c r="A123" s="191" t="s">
        <v>828</v>
      </c>
      <c r="B123" s="54">
        <v>14</v>
      </c>
      <c r="C123" s="54">
        <v>17</v>
      </c>
      <c r="D123" s="54">
        <v>8</v>
      </c>
      <c r="E123" s="74">
        <v>626</v>
      </c>
      <c r="F123" s="13" t="str">
        <f>+VLOOKUP(E123,Participants!$A$1:$F$798,2,FALSE)</f>
        <v>Olivia Chimenti</v>
      </c>
      <c r="G123" s="13" t="str">
        <f>+VLOOKUP(E123,Participants!$A$1:$F$798,4,FALSE)</f>
        <v>BFS</v>
      </c>
      <c r="H123" s="13" t="str">
        <f>+VLOOKUP(E123,Participants!$A$1:$F$798,5,FALSE)</f>
        <v>Female</v>
      </c>
      <c r="I123" s="13">
        <f>+VLOOKUP(E123,Participants!$A$1:$F$798,3,FALSE)</f>
        <v>7</v>
      </c>
      <c r="J123" s="13" t="str">
        <f>+VLOOKUP(E123,Participants!$A$1:$G$798,7,FALSE)</f>
        <v>VARSITY GIRLS</v>
      </c>
      <c r="K123" s="13">
        <f t="shared" si="2"/>
        <v>37</v>
      </c>
      <c r="L123" s="13"/>
    </row>
    <row r="124" spans="1:12" ht="14.25" customHeight="1" x14ac:dyDescent="0.3">
      <c r="A124" s="191" t="s">
        <v>828</v>
      </c>
      <c r="B124" s="54">
        <v>16</v>
      </c>
      <c r="C124" s="54">
        <v>17</v>
      </c>
      <c r="D124" s="54">
        <v>8</v>
      </c>
      <c r="E124" s="74">
        <v>984</v>
      </c>
      <c r="F124" s="13" t="str">
        <f>+VLOOKUP(E124,Participants!$A$1:$F$798,2,FALSE)</f>
        <v>Gabby Vilcheck</v>
      </c>
      <c r="G124" s="13" t="str">
        <f>+VLOOKUP(E124,Participants!$A$1:$F$798,4,FALSE)</f>
        <v>SJS</v>
      </c>
      <c r="H124" s="13" t="str">
        <f>+VLOOKUP(E124,Participants!$A$1:$F$798,5,FALSE)</f>
        <v>Female</v>
      </c>
      <c r="I124" s="13">
        <f>+VLOOKUP(E124,Participants!$A$1:$F$798,3,FALSE)</f>
        <v>8</v>
      </c>
      <c r="J124" s="13" t="str">
        <f>+VLOOKUP(E124,Participants!$A$1:$G$798,7,FALSE)</f>
        <v>Varsity Girls</v>
      </c>
      <c r="K124" s="13">
        <f t="shared" si="2"/>
        <v>38</v>
      </c>
      <c r="L124" s="13"/>
    </row>
    <row r="125" spans="1:12" ht="14.25" customHeight="1" x14ac:dyDescent="0.3">
      <c r="A125" s="191" t="s">
        <v>828</v>
      </c>
      <c r="B125" s="54">
        <v>19</v>
      </c>
      <c r="C125" s="54">
        <v>17.02</v>
      </c>
      <c r="D125" s="54">
        <v>2</v>
      </c>
      <c r="E125" s="74">
        <v>814</v>
      </c>
      <c r="F125" s="13" t="str">
        <f>+VLOOKUP(E125,Participants!$A$1:$F$798,2,FALSE)</f>
        <v>Jillian Jones</v>
      </c>
      <c r="G125" s="13" t="str">
        <f>+VLOOKUP(E125,Participants!$A$1:$F$798,4,FALSE)</f>
        <v>BTA</v>
      </c>
      <c r="H125" s="13" t="str">
        <f>+VLOOKUP(E125,Participants!$A$1:$F$798,5,FALSE)</f>
        <v>Female</v>
      </c>
      <c r="I125" s="13">
        <f>+VLOOKUP(E125,Participants!$A$1:$F$798,3,FALSE)</f>
        <v>7</v>
      </c>
      <c r="J125" s="13" t="str">
        <f>+VLOOKUP(E125,Participants!$A$1:$G$798,7,FALSE)</f>
        <v>Varsity Girls</v>
      </c>
      <c r="K125" s="13">
        <f t="shared" si="2"/>
        <v>39</v>
      </c>
      <c r="L125" s="13"/>
    </row>
    <row r="126" spans="1:12" ht="14.25" customHeight="1" x14ac:dyDescent="0.3">
      <c r="A126" s="191" t="s">
        <v>828</v>
      </c>
      <c r="B126" s="54">
        <v>19</v>
      </c>
      <c r="C126" s="54">
        <v>17.100000000000001</v>
      </c>
      <c r="D126" s="54">
        <v>4</v>
      </c>
      <c r="E126" s="74">
        <v>651</v>
      </c>
      <c r="F126" s="13" t="str">
        <f>+VLOOKUP(E126,Participants!$A$1:$F$798,2,FALSE)</f>
        <v>Catarina Perri</v>
      </c>
      <c r="G126" s="13" t="str">
        <f>+VLOOKUP(E126,Participants!$A$1:$F$798,4,FALSE)</f>
        <v>BFS</v>
      </c>
      <c r="H126" s="13" t="str">
        <f>+VLOOKUP(E126,Participants!$A$1:$F$798,5,FALSE)</f>
        <v>Female</v>
      </c>
      <c r="I126" s="13">
        <f>+VLOOKUP(E126,Participants!$A$1:$F$798,3,FALSE)</f>
        <v>8</v>
      </c>
      <c r="J126" s="13" t="str">
        <f>+VLOOKUP(E126,Participants!$A$1:$G$798,7,FALSE)</f>
        <v>VARSITY GIRLS</v>
      </c>
      <c r="K126" s="13">
        <f t="shared" si="2"/>
        <v>40</v>
      </c>
      <c r="L126" s="13"/>
    </row>
    <row r="127" spans="1:12" ht="14.25" customHeight="1" x14ac:dyDescent="0.3">
      <c r="A127" s="191" t="s">
        <v>828</v>
      </c>
      <c r="B127" s="54">
        <v>18</v>
      </c>
      <c r="C127" s="54">
        <v>17.11</v>
      </c>
      <c r="D127" s="54">
        <v>5</v>
      </c>
      <c r="E127" s="74">
        <v>656</v>
      </c>
      <c r="F127" s="13" t="str">
        <f>+VLOOKUP(E127,Participants!$A$1:$F$798,2,FALSE)</f>
        <v>Gina Talarico</v>
      </c>
      <c r="G127" s="13" t="str">
        <f>+VLOOKUP(E127,Participants!$A$1:$F$798,4,FALSE)</f>
        <v>BFS</v>
      </c>
      <c r="H127" s="13" t="str">
        <f>+VLOOKUP(E127,Participants!$A$1:$F$798,5,FALSE)</f>
        <v>Female</v>
      </c>
      <c r="I127" s="13">
        <f>+VLOOKUP(E127,Participants!$A$1:$F$798,3,FALSE)</f>
        <v>8</v>
      </c>
      <c r="J127" s="13" t="str">
        <f>+VLOOKUP(E127,Participants!$A$1:$G$798,7,FALSE)</f>
        <v>VARSITY GIRLS</v>
      </c>
      <c r="K127" s="13">
        <f t="shared" si="2"/>
        <v>41</v>
      </c>
      <c r="L127" s="13"/>
    </row>
    <row r="128" spans="1:12" ht="14.25" customHeight="1" x14ac:dyDescent="0.3">
      <c r="A128" s="191" t="s">
        <v>828</v>
      </c>
      <c r="B128" s="54">
        <v>14</v>
      </c>
      <c r="C128" s="54">
        <v>17.28</v>
      </c>
      <c r="D128" s="54">
        <v>4</v>
      </c>
      <c r="E128" s="74">
        <v>1268</v>
      </c>
      <c r="F128" s="13" t="str">
        <f>+VLOOKUP(E128,Participants!$A$1:$F$798,2,FALSE)</f>
        <v>Madison Zajac</v>
      </c>
      <c r="G128" s="13" t="str">
        <f>+VLOOKUP(E128,Participants!$A$1:$F$798,4,FALSE)</f>
        <v>SSPP</v>
      </c>
      <c r="H128" s="13" t="str">
        <f>+VLOOKUP(E128,Participants!$A$1:$F$798,5,FALSE)</f>
        <v>Female</v>
      </c>
      <c r="I128" s="13">
        <f>+VLOOKUP(E128,Participants!$A$1:$F$798,3,FALSE)</f>
        <v>8</v>
      </c>
      <c r="J128" s="13" t="str">
        <f>+VLOOKUP(E128,Participants!$A$1:$G$798,7,FALSE)</f>
        <v>VARSITY Girls</v>
      </c>
      <c r="K128" s="13">
        <f t="shared" si="2"/>
        <v>42</v>
      </c>
      <c r="L128" s="13"/>
    </row>
    <row r="129" spans="1:12" ht="14.25" customHeight="1" x14ac:dyDescent="0.3">
      <c r="A129" s="191" t="s">
        <v>828</v>
      </c>
      <c r="B129" s="54">
        <v>18</v>
      </c>
      <c r="C129" s="54">
        <v>17.34</v>
      </c>
      <c r="D129" s="54">
        <v>1</v>
      </c>
      <c r="E129" s="74">
        <v>1118</v>
      </c>
      <c r="F129" s="13" t="str">
        <f>+VLOOKUP(E129,Participants!$A$1:$F$798,2,FALSE)</f>
        <v>Kate Schaarsmith</v>
      </c>
      <c r="G129" s="13" t="str">
        <f>+VLOOKUP(E129,Participants!$A$1:$F$798,4,FALSE)</f>
        <v>KIL</v>
      </c>
      <c r="H129" s="13" t="str">
        <f>+VLOOKUP(E129,Participants!$A$1:$F$798,5,FALSE)</f>
        <v>Female</v>
      </c>
      <c r="I129" s="13">
        <f>+VLOOKUP(E129,Participants!$A$1:$F$798,3,FALSE)</f>
        <v>8</v>
      </c>
      <c r="J129" s="13" t="str">
        <f>+VLOOKUP(E129,Participants!$A$1:$G$798,7,FALSE)</f>
        <v>Varsity Girls</v>
      </c>
      <c r="K129" s="13">
        <f t="shared" si="2"/>
        <v>43</v>
      </c>
      <c r="L129" s="13"/>
    </row>
    <row r="130" spans="1:12" ht="14.25" customHeight="1" x14ac:dyDescent="0.3">
      <c r="A130" s="191" t="s">
        <v>828</v>
      </c>
      <c r="B130" s="54">
        <v>16</v>
      </c>
      <c r="C130" s="54">
        <v>17.37</v>
      </c>
      <c r="D130" s="54">
        <v>5</v>
      </c>
      <c r="E130" s="74">
        <v>779</v>
      </c>
      <c r="F130" s="13" t="str">
        <f>+VLOOKUP(E130,Participants!$A$1:$F$798,2,FALSE)</f>
        <v>Mayra Nee</v>
      </c>
      <c r="G130" s="13" t="str">
        <f>+VLOOKUP(E130,Participants!$A$1:$F$798,4,FALSE)</f>
        <v>GAA</v>
      </c>
      <c r="H130" s="13" t="str">
        <f>+VLOOKUP(E130,Participants!$A$1:$F$798,5,FALSE)</f>
        <v>Female</v>
      </c>
      <c r="I130" s="13">
        <f>+VLOOKUP(E130,Participants!$A$1:$F$798,3,FALSE)</f>
        <v>8</v>
      </c>
      <c r="J130" s="13" t="str">
        <f>+VLOOKUP(E130,Participants!$A$1:$G$798,7,FALSE)</f>
        <v>VARSITY GIRLS</v>
      </c>
      <c r="K130" s="13">
        <f t="shared" si="2"/>
        <v>44</v>
      </c>
      <c r="L130" s="13"/>
    </row>
    <row r="131" spans="1:12" ht="14.25" customHeight="1" x14ac:dyDescent="0.3">
      <c r="A131" s="191" t="s">
        <v>828</v>
      </c>
      <c r="B131" s="54">
        <v>16</v>
      </c>
      <c r="C131" s="54">
        <v>17.399999999999999</v>
      </c>
      <c r="D131" s="54">
        <v>3</v>
      </c>
      <c r="E131" s="74">
        <v>771</v>
      </c>
      <c r="F131" s="13" t="str">
        <f>+VLOOKUP(E131,Participants!$A$1:$F$798,2,FALSE)</f>
        <v>Maria Fuchs</v>
      </c>
      <c r="G131" s="13" t="str">
        <f>+VLOOKUP(E131,Participants!$A$1:$F$798,4,FALSE)</f>
        <v>GAA</v>
      </c>
      <c r="H131" s="13" t="str">
        <f>+VLOOKUP(E131,Participants!$A$1:$F$798,5,FALSE)</f>
        <v>Female</v>
      </c>
      <c r="I131" s="13">
        <f>+VLOOKUP(E131,Participants!$A$1:$F$798,3,FALSE)</f>
        <v>7</v>
      </c>
      <c r="J131" s="13" t="str">
        <f>+VLOOKUP(E131,Participants!$A$1:$G$798,7,FALSE)</f>
        <v>VARSITY GIRLS</v>
      </c>
      <c r="K131" s="13">
        <f t="shared" si="2"/>
        <v>45</v>
      </c>
      <c r="L131" s="13"/>
    </row>
    <row r="132" spans="1:12" ht="14.25" customHeight="1" x14ac:dyDescent="0.3">
      <c r="A132" s="191" t="s">
        <v>828</v>
      </c>
      <c r="B132" s="54">
        <v>19</v>
      </c>
      <c r="C132" s="54">
        <v>17.52</v>
      </c>
      <c r="D132" s="54">
        <v>7</v>
      </c>
      <c r="E132" s="74">
        <v>627</v>
      </c>
      <c r="F132" s="13" t="str">
        <f>+VLOOKUP(E132,Participants!$A$1:$F$798,2,FALSE)</f>
        <v>Avery Evancho</v>
      </c>
      <c r="G132" s="13" t="str">
        <f>+VLOOKUP(E132,Participants!$A$1:$F$798,4,FALSE)</f>
        <v>BFS</v>
      </c>
      <c r="H132" s="13" t="str">
        <f>+VLOOKUP(E132,Participants!$A$1:$F$798,5,FALSE)</f>
        <v>Female</v>
      </c>
      <c r="I132" s="13">
        <f>+VLOOKUP(E132,Participants!$A$1:$F$798,3,FALSE)</f>
        <v>7</v>
      </c>
      <c r="J132" s="13" t="str">
        <f>+VLOOKUP(E132,Participants!$A$1:$G$798,7,FALSE)</f>
        <v>VARSITY GIRLS</v>
      </c>
      <c r="K132" s="13">
        <f t="shared" si="2"/>
        <v>46</v>
      </c>
      <c r="L132" s="13"/>
    </row>
    <row r="133" spans="1:12" ht="14.25" customHeight="1" x14ac:dyDescent="0.3">
      <c r="A133" s="191" t="s">
        <v>828</v>
      </c>
      <c r="B133" s="54">
        <v>15</v>
      </c>
      <c r="C133" s="54">
        <v>17.59</v>
      </c>
      <c r="D133" s="54">
        <v>5</v>
      </c>
      <c r="E133" s="74">
        <v>633</v>
      </c>
      <c r="F133" s="13" t="str">
        <f>+VLOOKUP(E133,Participants!$A$1:$F$798,2,FALSE)</f>
        <v>Allison Kiley</v>
      </c>
      <c r="G133" s="13" t="str">
        <f>+VLOOKUP(E133,Participants!$A$1:$F$798,4,FALSE)</f>
        <v>BFS</v>
      </c>
      <c r="H133" s="13" t="str">
        <f>+VLOOKUP(E133,Participants!$A$1:$F$798,5,FALSE)</f>
        <v>Female</v>
      </c>
      <c r="I133" s="13">
        <f>+VLOOKUP(E133,Participants!$A$1:$F$798,3,FALSE)</f>
        <v>7</v>
      </c>
      <c r="J133" s="13" t="str">
        <f>+VLOOKUP(E133,Participants!$A$1:$G$798,7,FALSE)</f>
        <v>VARSITY GIRLS</v>
      </c>
      <c r="K133" s="13">
        <f t="shared" si="2"/>
        <v>47</v>
      </c>
      <c r="L133" s="13"/>
    </row>
    <row r="134" spans="1:12" ht="14.25" customHeight="1" x14ac:dyDescent="0.3">
      <c r="A134" s="191" t="s">
        <v>828</v>
      </c>
      <c r="B134" s="54">
        <v>18</v>
      </c>
      <c r="C134" s="54">
        <v>17.59</v>
      </c>
      <c r="D134" s="54">
        <v>4</v>
      </c>
      <c r="E134" s="74">
        <v>980</v>
      </c>
      <c r="F134" s="13" t="str">
        <f>+VLOOKUP(E134,Participants!$A$1:$F$798,2,FALSE)</f>
        <v>Adelaide Delaney</v>
      </c>
      <c r="G134" s="13" t="str">
        <f>+VLOOKUP(E134,Participants!$A$1:$F$798,4,FALSE)</f>
        <v>SJS</v>
      </c>
      <c r="H134" s="13" t="str">
        <f>+VLOOKUP(E134,Participants!$A$1:$F$798,5,FALSE)</f>
        <v>Female</v>
      </c>
      <c r="I134" s="13">
        <f>+VLOOKUP(E134,Participants!$A$1:$F$798,3,FALSE)</f>
        <v>8</v>
      </c>
      <c r="J134" s="13" t="str">
        <f>+VLOOKUP(E134,Participants!$A$1:$G$798,7,FALSE)</f>
        <v>Varsity Girls</v>
      </c>
      <c r="K134" s="13">
        <f t="shared" si="2"/>
        <v>48</v>
      </c>
      <c r="L134" s="13"/>
    </row>
    <row r="135" spans="1:12" ht="14.25" customHeight="1" x14ac:dyDescent="0.3">
      <c r="A135" s="191" t="s">
        <v>828</v>
      </c>
      <c r="B135" s="54">
        <v>16</v>
      </c>
      <c r="C135" s="54">
        <v>17.649999999999999</v>
      </c>
      <c r="D135" s="54">
        <v>1</v>
      </c>
      <c r="E135" s="74">
        <v>1113</v>
      </c>
      <c r="F135" s="13" t="str">
        <f>+VLOOKUP(E135,Participants!$A$1:$F$798,2,FALSE)</f>
        <v>Mia Liscinsky</v>
      </c>
      <c r="G135" s="13" t="str">
        <f>+VLOOKUP(E135,Participants!$A$1:$F$798,4,FALSE)</f>
        <v>KIL</v>
      </c>
      <c r="H135" s="13" t="str">
        <f>+VLOOKUP(E135,Participants!$A$1:$F$798,5,FALSE)</f>
        <v>Female</v>
      </c>
      <c r="I135" s="13">
        <f>+VLOOKUP(E135,Participants!$A$1:$F$798,3,FALSE)</f>
        <v>7</v>
      </c>
      <c r="J135" s="13" t="str">
        <f>+VLOOKUP(E135,Participants!$A$1:$G$798,7,FALSE)</f>
        <v>Varsity Girls</v>
      </c>
      <c r="K135" s="13">
        <f t="shared" si="2"/>
        <v>49</v>
      </c>
      <c r="L135" s="13"/>
    </row>
    <row r="136" spans="1:12" ht="14.25" customHeight="1" x14ac:dyDescent="0.3">
      <c r="A136" s="191" t="s">
        <v>828</v>
      </c>
      <c r="B136" s="54">
        <v>15</v>
      </c>
      <c r="C136" s="54">
        <v>18</v>
      </c>
      <c r="D136" s="54">
        <v>3</v>
      </c>
      <c r="E136" s="74">
        <v>1022</v>
      </c>
      <c r="F136" s="13" t="str">
        <f>+VLOOKUP(E136,Participants!$A$1:$F$798,2,FALSE)</f>
        <v>Hailey Robinson</v>
      </c>
      <c r="G136" s="13" t="str">
        <f>+VLOOKUP(E136,Participants!$A$1:$F$798,4,FALSE)</f>
        <v>HCA</v>
      </c>
      <c r="H136" s="13" t="str">
        <f>+VLOOKUP(E136,Participants!$A$1:$F$798,5,FALSE)</f>
        <v>Female</v>
      </c>
      <c r="I136" s="13">
        <f>+VLOOKUP(E136,Participants!$A$1:$F$798,3,FALSE)</f>
        <v>7</v>
      </c>
      <c r="J136" s="13" t="str">
        <f>+VLOOKUP(E136,Participants!$A$1:$G$798,7,FALSE)</f>
        <v>Varsity Girls</v>
      </c>
      <c r="K136" s="13">
        <f t="shared" si="2"/>
        <v>50</v>
      </c>
      <c r="L136" s="13"/>
    </row>
    <row r="137" spans="1:12" ht="14.25" customHeight="1" x14ac:dyDescent="0.3">
      <c r="A137" s="191" t="s">
        <v>828</v>
      </c>
      <c r="B137" s="54">
        <v>15</v>
      </c>
      <c r="C137" s="54">
        <v>18.399999999999999</v>
      </c>
      <c r="D137" s="54">
        <v>7</v>
      </c>
      <c r="E137" s="74">
        <v>636</v>
      </c>
      <c r="F137" s="13" t="str">
        <f>+VLOOKUP(E137,Participants!$A$1:$F$798,2,FALSE)</f>
        <v>Sarah Mlecko</v>
      </c>
      <c r="G137" s="13" t="str">
        <f>+VLOOKUP(E137,Participants!$A$1:$F$798,4,FALSE)</f>
        <v>BFS</v>
      </c>
      <c r="H137" s="13" t="str">
        <f>+VLOOKUP(E137,Participants!$A$1:$F$798,5,FALSE)</f>
        <v>Female</v>
      </c>
      <c r="I137" s="13">
        <f>+VLOOKUP(E137,Participants!$A$1:$F$798,3,FALSE)</f>
        <v>7</v>
      </c>
      <c r="J137" s="13" t="str">
        <f>+VLOOKUP(E137,Participants!$A$1:$G$798,7,FALSE)</f>
        <v>VARSITY GIRLS</v>
      </c>
      <c r="K137" s="13">
        <f t="shared" si="2"/>
        <v>51</v>
      </c>
      <c r="L137" s="13"/>
    </row>
    <row r="138" spans="1:12" ht="14.25" customHeight="1" x14ac:dyDescent="0.3">
      <c r="A138" s="191" t="s">
        <v>828</v>
      </c>
      <c r="B138" s="54">
        <v>17</v>
      </c>
      <c r="C138" s="54">
        <v>18.43</v>
      </c>
      <c r="D138" s="54">
        <v>3</v>
      </c>
      <c r="E138" s="74">
        <v>1269</v>
      </c>
      <c r="F138" s="13" t="str">
        <f>+VLOOKUP(E138,Participants!$A$1:$F$798,2,FALSE)</f>
        <v>Ava Martin</v>
      </c>
      <c r="G138" s="13" t="str">
        <f>+VLOOKUP(E138,Participants!$A$1:$F$798,4,FALSE)</f>
        <v>SSPP</v>
      </c>
      <c r="H138" s="13" t="str">
        <f>+VLOOKUP(E138,Participants!$A$1:$F$798,5,FALSE)</f>
        <v>Female</v>
      </c>
      <c r="I138" s="13">
        <f>+VLOOKUP(E138,Participants!$A$1:$F$798,3,FALSE)</f>
        <v>7</v>
      </c>
      <c r="J138" s="13" t="str">
        <f>+VLOOKUP(E138,Participants!$A$1:$G$798,7,FALSE)</f>
        <v>VARSITY Girls</v>
      </c>
      <c r="K138" s="13">
        <f t="shared" si="2"/>
        <v>52</v>
      </c>
      <c r="L138" s="13"/>
    </row>
    <row r="139" spans="1:12" ht="14.25" customHeight="1" x14ac:dyDescent="0.3">
      <c r="A139" s="191" t="s">
        <v>828</v>
      </c>
      <c r="B139" s="54">
        <v>19</v>
      </c>
      <c r="C139" s="54">
        <v>18.75</v>
      </c>
      <c r="D139" s="54">
        <v>6</v>
      </c>
      <c r="E139" s="74">
        <v>645</v>
      </c>
      <c r="F139" s="13" t="str">
        <f>+VLOOKUP(E139,Participants!$A$1:$F$798,2,FALSE)</f>
        <v>Alina jaras</v>
      </c>
      <c r="G139" s="13" t="str">
        <f>+VLOOKUP(E139,Participants!$A$1:$F$798,4,FALSE)</f>
        <v>BFS</v>
      </c>
      <c r="H139" s="13" t="str">
        <f>+VLOOKUP(E139,Participants!$A$1:$F$798,5,FALSE)</f>
        <v>Female</v>
      </c>
      <c r="I139" s="13">
        <f>+VLOOKUP(E139,Participants!$A$1:$F$798,3,FALSE)</f>
        <v>8</v>
      </c>
      <c r="J139" s="13" t="str">
        <f>+VLOOKUP(E139,Participants!$A$1:$G$798,7,FALSE)</f>
        <v>VARSITY GIRLS</v>
      </c>
      <c r="K139" s="13">
        <f t="shared" si="2"/>
        <v>53</v>
      </c>
      <c r="L139" s="13"/>
    </row>
    <row r="140" spans="1:12" ht="14.25" customHeight="1" x14ac:dyDescent="0.3">
      <c r="A140" s="191" t="s">
        <v>828</v>
      </c>
      <c r="B140" s="54">
        <v>19</v>
      </c>
      <c r="C140" s="54">
        <v>18.87</v>
      </c>
      <c r="D140" s="54">
        <v>5</v>
      </c>
      <c r="E140" s="74">
        <v>646</v>
      </c>
      <c r="F140" s="13" t="str">
        <f>+VLOOKUP(E140,Participants!$A$1:$F$798,2,FALSE)</f>
        <v>Giovanna Julian</v>
      </c>
      <c r="G140" s="13" t="str">
        <f>+VLOOKUP(E140,Participants!$A$1:$F$798,4,FALSE)</f>
        <v>BFS</v>
      </c>
      <c r="H140" s="13" t="str">
        <f>+VLOOKUP(E140,Participants!$A$1:$F$798,5,FALSE)</f>
        <v>Female</v>
      </c>
      <c r="I140" s="13">
        <f>+VLOOKUP(E140,Participants!$A$1:$F$798,3,FALSE)</f>
        <v>8</v>
      </c>
      <c r="J140" s="13" t="str">
        <f>+VLOOKUP(E140,Participants!$A$1:$G$798,7,FALSE)</f>
        <v>VARSITY GIRLS</v>
      </c>
      <c r="K140" s="13">
        <f t="shared" si="2"/>
        <v>54</v>
      </c>
      <c r="L140" s="13"/>
    </row>
    <row r="141" spans="1:12" ht="14.25" customHeight="1" x14ac:dyDescent="0.3">
      <c r="A141" s="191" t="s">
        <v>828</v>
      </c>
      <c r="B141" s="54">
        <v>13</v>
      </c>
      <c r="C141" s="54">
        <v>19.809999999999999</v>
      </c>
      <c r="D141" s="54">
        <v>5</v>
      </c>
      <c r="E141" s="74">
        <v>1250</v>
      </c>
      <c r="F141" s="13" t="str">
        <f>+VLOOKUP(E141,Participants!$A$1:$F$798,2,FALSE)</f>
        <v>Rhiannon Modro</v>
      </c>
      <c r="G141" s="13" t="str">
        <f>+VLOOKUP(E141,Participants!$A$1:$F$798,4,FALSE)</f>
        <v>SSPP</v>
      </c>
      <c r="H141" s="13" t="str">
        <f>+VLOOKUP(E141,Participants!$A$1:$F$798,5,FALSE)</f>
        <v>Female</v>
      </c>
      <c r="I141" s="13">
        <f>+VLOOKUP(E141,Participants!$A$1:$F$798,3,FALSE)</f>
        <v>8</v>
      </c>
      <c r="J141" s="13" t="str">
        <f>+VLOOKUP(E141,Participants!$A$1:$G$798,7,FALSE)</f>
        <v>VARSITY Girls</v>
      </c>
      <c r="K141" s="13">
        <f t="shared" si="2"/>
        <v>55</v>
      </c>
      <c r="L141" s="13"/>
    </row>
    <row r="142" spans="1:12" ht="14.25" customHeight="1" x14ac:dyDescent="0.3">
      <c r="A142" s="191"/>
      <c r="B142" s="54"/>
      <c r="C142" s="54"/>
      <c r="D142" s="54"/>
      <c r="E142" s="74"/>
      <c r="F142" s="13"/>
      <c r="G142" s="13"/>
      <c r="H142" s="13"/>
      <c r="I142" s="13"/>
      <c r="J142" s="13"/>
      <c r="K142" s="13"/>
      <c r="L142" s="13"/>
    </row>
    <row r="143" spans="1:12" ht="14.25" customHeight="1" x14ac:dyDescent="0.3">
      <c r="A143" s="191" t="s">
        <v>828</v>
      </c>
      <c r="B143" s="54">
        <v>20</v>
      </c>
      <c r="C143" s="54">
        <v>13.15</v>
      </c>
      <c r="D143" s="54">
        <v>7</v>
      </c>
      <c r="E143" s="74">
        <v>170</v>
      </c>
      <c r="F143" s="13" t="str">
        <f>+VLOOKUP(E143,Participants!$A$1:$F$798,2,FALSE)</f>
        <v>Tony Montgomery</v>
      </c>
      <c r="G143" s="13" t="str">
        <f>+VLOOKUP(E143,Participants!$A$1:$F$798,4,FALSE)</f>
        <v>NCA</v>
      </c>
      <c r="H143" s="13" t="str">
        <f>+VLOOKUP(E143,Participants!$A$1:$F$798,5,FALSE)</f>
        <v>Male</v>
      </c>
      <c r="I143" s="13">
        <f>+VLOOKUP(E143,Participants!$A$1:$F$798,3,FALSE)</f>
        <v>8</v>
      </c>
      <c r="J143" s="13" t="str">
        <f>+VLOOKUP(E143,Participants!$A$1:$G$798,7,FALSE)</f>
        <v>VARSITY Boys</v>
      </c>
      <c r="K143" s="13">
        <v>1</v>
      </c>
      <c r="L143" s="13">
        <v>10</v>
      </c>
    </row>
    <row r="144" spans="1:12" ht="14.25" customHeight="1" x14ac:dyDescent="0.3">
      <c r="A144" s="191" t="s">
        <v>828</v>
      </c>
      <c r="B144" s="54">
        <v>20</v>
      </c>
      <c r="C144" s="54">
        <v>13.34</v>
      </c>
      <c r="D144" s="54">
        <v>4</v>
      </c>
      <c r="E144" s="74">
        <v>1134</v>
      </c>
      <c r="F144" s="13" t="str">
        <f>+VLOOKUP(E144,Participants!$A$1:$F$798,2,FALSE)</f>
        <v>Quentin Peterson</v>
      </c>
      <c r="G144" s="13" t="str">
        <f>+VLOOKUP(E144,Participants!$A$1:$F$798,4,FALSE)</f>
        <v>KIL</v>
      </c>
      <c r="H144" s="13" t="str">
        <f>+VLOOKUP(E144,Participants!$A$1:$F$798,5,FALSE)</f>
        <v>Male</v>
      </c>
      <c r="I144" s="13">
        <f>+VLOOKUP(E144,Participants!$A$1:$F$798,3,FALSE)</f>
        <v>7</v>
      </c>
      <c r="J144" s="13" t="str">
        <f>+VLOOKUP(E144,Participants!$A$1:$G$798,7,FALSE)</f>
        <v>VARSITY Boys</v>
      </c>
      <c r="K144" s="13">
        <f>K143+1</f>
        <v>2</v>
      </c>
      <c r="L144" s="13">
        <v>8</v>
      </c>
    </row>
    <row r="145" spans="1:12" ht="14.25" customHeight="1" x14ac:dyDescent="0.3">
      <c r="A145" s="191" t="s">
        <v>828</v>
      </c>
      <c r="B145" s="54">
        <v>22</v>
      </c>
      <c r="C145" s="54">
        <v>13.78</v>
      </c>
      <c r="D145" s="54">
        <v>7</v>
      </c>
      <c r="E145" s="74">
        <v>986</v>
      </c>
      <c r="F145" s="13" t="str">
        <f>+VLOOKUP(E145,Participants!$A$1:$F$798,2,FALSE)</f>
        <v>Leo Mosca</v>
      </c>
      <c r="G145" s="13" t="str">
        <f>+VLOOKUP(E145,Participants!$A$1:$F$798,4,FALSE)</f>
        <v>SJS</v>
      </c>
      <c r="H145" s="13" t="str">
        <f>+VLOOKUP(E145,Participants!$A$1:$F$798,5,FALSE)</f>
        <v>Male</v>
      </c>
      <c r="I145" s="13">
        <f>+VLOOKUP(E145,Participants!$A$1:$F$798,3,FALSE)</f>
        <v>8</v>
      </c>
      <c r="J145" s="13" t="str">
        <f>+VLOOKUP(E145,Participants!$A$1:$G$798,7,FALSE)</f>
        <v>VARSITY Boys</v>
      </c>
      <c r="K145" s="13">
        <f t="shared" ref="K145:K178" si="3">K144+1</f>
        <v>3</v>
      </c>
      <c r="L145" s="13">
        <v>6</v>
      </c>
    </row>
    <row r="146" spans="1:12" ht="14.25" customHeight="1" x14ac:dyDescent="0.3">
      <c r="A146" s="191" t="s">
        <v>828</v>
      </c>
      <c r="B146" s="54">
        <v>20</v>
      </c>
      <c r="C146" s="54">
        <v>13.81</v>
      </c>
      <c r="D146" s="54">
        <v>1</v>
      </c>
      <c r="E146" s="74">
        <v>1271</v>
      </c>
      <c r="F146" s="13" t="str">
        <f>+VLOOKUP(E146,Participants!$A$1:$F$798,2,FALSE)</f>
        <v>Randy Goodwald</v>
      </c>
      <c r="G146" s="13" t="str">
        <f>+VLOOKUP(E146,Participants!$A$1:$F$798,4,FALSE)</f>
        <v>SSPP</v>
      </c>
      <c r="H146" s="13" t="str">
        <f>+VLOOKUP(E146,Participants!$A$1:$F$798,5,FALSE)</f>
        <v>Male</v>
      </c>
      <c r="I146" s="13">
        <f>+VLOOKUP(E146,Participants!$A$1:$F$798,3,FALSE)</f>
        <v>8</v>
      </c>
      <c r="J146" s="13" t="str">
        <f>+VLOOKUP(E146,Participants!$A$1:$G$798,7,FALSE)</f>
        <v>VARSITY Boys</v>
      </c>
      <c r="K146" s="13">
        <f t="shared" si="3"/>
        <v>4</v>
      </c>
      <c r="L146" s="13">
        <v>5</v>
      </c>
    </row>
    <row r="147" spans="1:12" ht="14.25" customHeight="1" x14ac:dyDescent="0.3">
      <c r="A147" s="191" t="s">
        <v>828</v>
      </c>
      <c r="B147" s="54">
        <v>21</v>
      </c>
      <c r="C147" s="54">
        <v>14.12</v>
      </c>
      <c r="D147" s="54">
        <v>1</v>
      </c>
      <c r="E147" s="74">
        <v>724</v>
      </c>
      <c r="F147" s="13" t="str">
        <f>+VLOOKUP(E147,Participants!$A$1:$F$798,2,FALSE)</f>
        <v>Amari Wright</v>
      </c>
      <c r="G147" s="13" t="str">
        <f>+VLOOKUP(E147,Participants!$A$1:$F$798,4,FALSE)</f>
        <v>GAA</v>
      </c>
      <c r="H147" s="13" t="str">
        <f>+VLOOKUP(E147,Participants!$A$1:$F$798,5,FALSE)</f>
        <v>Male</v>
      </c>
      <c r="I147" s="13">
        <f>+VLOOKUP(E147,Participants!$A$1:$F$798,3,FALSE)</f>
        <v>7</v>
      </c>
      <c r="J147" s="13" t="str">
        <f>+VLOOKUP(E147,Participants!$A$1:$G$798,7,FALSE)</f>
        <v>VARSITY Boys</v>
      </c>
      <c r="K147" s="13">
        <f t="shared" si="3"/>
        <v>5</v>
      </c>
      <c r="L147" s="13">
        <v>4</v>
      </c>
    </row>
    <row r="148" spans="1:12" ht="14.25" customHeight="1" x14ac:dyDescent="0.3">
      <c r="A148" s="191" t="s">
        <v>828</v>
      </c>
      <c r="B148" s="54">
        <v>22</v>
      </c>
      <c r="C148" s="54">
        <v>14.15</v>
      </c>
      <c r="D148" s="54">
        <v>5</v>
      </c>
      <c r="E148" s="74">
        <v>1136</v>
      </c>
      <c r="F148" s="13" t="str">
        <f>+VLOOKUP(E148,Participants!$A$1:$F$798,2,FALSE)</f>
        <v>Dominic Verdi</v>
      </c>
      <c r="G148" s="13" t="str">
        <f>+VLOOKUP(E148,Participants!$A$1:$F$798,4,FALSE)</f>
        <v>KIL</v>
      </c>
      <c r="H148" s="13" t="str">
        <f>+VLOOKUP(E148,Participants!$A$1:$F$798,5,FALSE)</f>
        <v>Male</v>
      </c>
      <c r="I148" s="13">
        <f>+VLOOKUP(E148,Participants!$A$1:$F$798,3,FALSE)</f>
        <v>8</v>
      </c>
      <c r="J148" s="13" t="str">
        <f>+VLOOKUP(E148,Participants!$A$1:$G$798,7,FALSE)</f>
        <v>VARSITY Boys</v>
      </c>
      <c r="K148" s="13">
        <f t="shared" si="3"/>
        <v>6</v>
      </c>
      <c r="L148" s="13">
        <v>3</v>
      </c>
    </row>
    <row r="149" spans="1:12" ht="14.25" customHeight="1" x14ac:dyDescent="0.3">
      <c r="A149" s="191" t="s">
        <v>828</v>
      </c>
      <c r="B149" s="54">
        <v>20</v>
      </c>
      <c r="C149" s="54">
        <v>14.22</v>
      </c>
      <c r="D149" s="54">
        <v>3</v>
      </c>
      <c r="E149" s="74">
        <v>670</v>
      </c>
      <c r="F149" s="13" t="str">
        <f>+VLOOKUP(E149,Participants!$A$1:$F$798,2,FALSE)</f>
        <v>Michael Pierro</v>
      </c>
      <c r="G149" s="13" t="str">
        <f>+VLOOKUP(E149,Participants!$A$1:$F$798,4,FALSE)</f>
        <v>BFS</v>
      </c>
      <c r="H149" s="13" t="str">
        <f>+VLOOKUP(E149,Participants!$A$1:$F$798,5,FALSE)</f>
        <v>Male</v>
      </c>
      <c r="I149" s="13">
        <f>+VLOOKUP(E149,Participants!$A$1:$F$798,3,FALSE)</f>
        <v>8</v>
      </c>
      <c r="J149" s="13" t="str">
        <f>+VLOOKUP(E149,Participants!$A$1:$G$798,7,FALSE)</f>
        <v>VARSITY Boys</v>
      </c>
      <c r="K149" s="13">
        <f t="shared" si="3"/>
        <v>7</v>
      </c>
      <c r="L149" s="13">
        <v>2</v>
      </c>
    </row>
    <row r="150" spans="1:12" ht="14.25" customHeight="1" x14ac:dyDescent="0.3">
      <c r="A150" s="191" t="s">
        <v>828</v>
      </c>
      <c r="B150" s="54">
        <v>20</v>
      </c>
      <c r="C150" s="54">
        <v>14.221</v>
      </c>
      <c r="D150" s="54">
        <v>5</v>
      </c>
      <c r="E150" s="74">
        <v>985</v>
      </c>
      <c r="F150" s="13" t="str">
        <f>+VLOOKUP(E150,Participants!$A$1:$F$798,2,FALSE)</f>
        <v>Ethan Engel</v>
      </c>
      <c r="G150" s="13" t="str">
        <f>+VLOOKUP(E150,Participants!$A$1:$F$798,4,FALSE)</f>
        <v>SJS</v>
      </c>
      <c r="H150" s="13" t="str">
        <f>+VLOOKUP(E150,Participants!$A$1:$F$798,5,FALSE)</f>
        <v>Male</v>
      </c>
      <c r="I150" s="13">
        <f>+VLOOKUP(E150,Participants!$A$1:$F$798,3,FALSE)</f>
        <v>8</v>
      </c>
      <c r="J150" s="13" t="str">
        <f>+VLOOKUP(E150,Participants!$A$1:$G$798,7,FALSE)</f>
        <v>VARSITY Boys</v>
      </c>
      <c r="K150" s="13">
        <f t="shared" si="3"/>
        <v>8</v>
      </c>
      <c r="L150" s="13">
        <v>1</v>
      </c>
    </row>
    <row r="151" spans="1:12" ht="14.25" customHeight="1" x14ac:dyDescent="0.3">
      <c r="A151" s="191" t="s">
        <v>828</v>
      </c>
      <c r="B151" s="54">
        <v>21</v>
      </c>
      <c r="C151" s="54">
        <v>14.37</v>
      </c>
      <c r="D151" s="54">
        <v>5</v>
      </c>
      <c r="E151" s="74">
        <v>1350</v>
      </c>
      <c r="F151" s="13" t="str">
        <f>+VLOOKUP(E151,Participants!$A$1:$F$798,2,FALSE)</f>
        <v>Reid Fowler</v>
      </c>
      <c r="G151" s="13" t="str">
        <f>+VLOOKUP(E151,Participants!$A$1:$F$798,4,FALSE)</f>
        <v>AAC</v>
      </c>
      <c r="H151" s="13" t="str">
        <f>+VLOOKUP(E151,Participants!$A$1:$F$798,5,FALSE)</f>
        <v>Male</v>
      </c>
      <c r="I151" s="13">
        <f>+VLOOKUP(E151,Participants!$A$1:$F$798,3,FALSE)</f>
        <v>7</v>
      </c>
      <c r="J151" s="13" t="str">
        <f>+VLOOKUP(E151,Participants!$A$1:$G$798,7,FALSE)</f>
        <v>VARSITY Boys</v>
      </c>
      <c r="K151" s="13">
        <f t="shared" si="3"/>
        <v>9</v>
      </c>
      <c r="L151" s="13"/>
    </row>
    <row r="152" spans="1:12" ht="14.25" customHeight="1" x14ac:dyDescent="0.3">
      <c r="A152" s="191" t="s">
        <v>828</v>
      </c>
      <c r="B152" s="54">
        <v>22</v>
      </c>
      <c r="C152" s="54">
        <v>14.38</v>
      </c>
      <c r="D152" s="54">
        <v>2</v>
      </c>
      <c r="E152" s="74">
        <v>730</v>
      </c>
      <c r="F152" s="13" t="str">
        <f>+VLOOKUP(E152,Participants!$A$1:$F$798,2,FALSE)</f>
        <v>Xavier Mar</v>
      </c>
      <c r="G152" s="13" t="str">
        <f>+VLOOKUP(E152,Participants!$A$1:$F$798,4,FALSE)</f>
        <v>GAA</v>
      </c>
      <c r="H152" s="13" t="str">
        <f>+VLOOKUP(E152,Participants!$A$1:$F$798,5,FALSE)</f>
        <v>Male</v>
      </c>
      <c r="I152" s="13">
        <f>+VLOOKUP(E152,Participants!$A$1:$F$798,3,FALSE)</f>
        <v>7</v>
      </c>
      <c r="J152" s="13" t="str">
        <f>+VLOOKUP(E152,Participants!$A$1:$G$798,7,FALSE)</f>
        <v>VARSITY Boys</v>
      </c>
      <c r="K152" s="13">
        <f t="shared" si="3"/>
        <v>10</v>
      </c>
      <c r="L152" s="13"/>
    </row>
    <row r="153" spans="1:12" ht="14.25" customHeight="1" x14ac:dyDescent="0.3">
      <c r="A153" s="191" t="s">
        <v>828</v>
      </c>
      <c r="B153" s="54">
        <v>22</v>
      </c>
      <c r="C153" s="54">
        <v>14.56</v>
      </c>
      <c r="D153" s="54">
        <v>3</v>
      </c>
      <c r="E153" s="74">
        <v>1261</v>
      </c>
      <c r="F153" s="13" t="str">
        <f>+VLOOKUP(E153,Participants!$A$1:$F$798,2,FALSE)</f>
        <v>Eddie Votilla</v>
      </c>
      <c r="G153" s="13" t="str">
        <f>+VLOOKUP(E153,Participants!$A$1:$F$798,4,FALSE)</f>
        <v>SSPP</v>
      </c>
      <c r="H153" s="13" t="str">
        <f>+VLOOKUP(E153,Participants!$A$1:$F$798,5,FALSE)</f>
        <v>Male</v>
      </c>
      <c r="I153" s="13">
        <f>+VLOOKUP(E153,Participants!$A$1:$F$798,3,FALSE)</f>
        <v>8</v>
      </c>
      <c r="J153" s="13" t="str">
        <f>+VLOOKUP(E153,Participants!$A$1:$G$798,7,FALSE)</f>
        <v>VARSITY Boys</v>
      </c>
      <c r="K153" s="13">
        <f t="shared" si="3"/>
        <v>11</v>
      </c>
      <c r="L153" s="13"/>
    </row>
    <row r="154" spans="1:12" ht="14.25" customHeight="1" x14ac:dyDescent="0.3">
      <c r="A154" s="191" t="s">
        <v>828</v>
      </c>
      <c r="B154" s="54">
        <v>21</v>
      </c>
      <c r="C154" s="54">
        <v>14.72</v>
      </c>
      <c r="D154" s="54">
        <v>7</v>
      </c>
      <c r="E154" s="74">
        <v>727</v>
      </c>
      <c r="F154" s="13" t="str">
        <f>+VLOOKUP(E154,Participants!$A$1:$F$798,2,FALSE)</f>
        <v>Hunter Smith</v>
      </c>
      <c r="G154" s="13" t="str">
        <f>+VLOOKUP(E154,Participants!$A$1:$F$798,4,FALSE)</f>
        <v>GAA</v>
      </c>
      <c r="H154" s="13" t="str">
        <f>+VLOOKUP(E154,Participants!$A$1:$F$798,5,FALSE)</f>
        <v>Male</v>
      </c>
      <c r="I154" s="13">
        <f>+VLOOKUP(E154,Participants!$A$1:$F$798,3,FALSE)</f>
        <v>7</v>
      </c>
      <c r="J154" s="13" t="str">
        <f>+VLOOKUP(E154,Participants!$A$1:$G$798,7,FALSE)</f>
        <v>VARSITY Boys</v>
      </c>
      <c r="K154" s="13">
        <f t="shared" si="3"/>
        <v>12</v>
      </c>
      <c r="L154" s="13"/>
    </row>
    <row r="155" spans="1:12" ht="14.25" customHeight="1" x14ac:dyDescent="0.3">
      <c r="A155" s="191" t="s">
        <v>828</v>
      </c>
      <c r="B155" s="54">
        <v>20</v>
      </c>
      <c r="C155" s="54">
        <v>14.78</v>
      </c>
      <c r="D155" s="54">
        <v>6</v>
      </c>
      <c r="E155" s="74">
        <v>1031</v>
      </c>
      <c r="F155" s="13" t="str">
        <f>+VLOOKUP(E155,Participants!$A$1:$F$798,2,FALSE)</f>
        <v>Santino Studeny</v>
      </c>
      <c r="G155" s="13" t="str">
        <f>+VLOOKUP(E155,Participants!$A$1:$F$798,4,FALSE)</f>
        <v>HCA</v>
      </c>
      <c r="H155" s="13" t="str">
        <f>+VLOOKUP(E155,Participants!$A$1:$F$798,5,FALSE)</f>
        <v>Male</v>
      </c>
      <c r="I155" s="13">
        <f>+VLOOKUP(E155,Participants!$A$1:$F$798,3,FALSE)</f>
        <v>7</v>
      </c>
      <c r="J155" s="13" t="str">
        <f>+VLOOKUP(E155,Participants!$A$1:$G$798,7,FALSE)</f>
        <v>VARSITY Boys</v>
      </c>
      <c r="K155" s="13">
        <f t="shared" si="3"/>
        <v>13</v>
      </c>
      <c r="L155" s="13"/>
    </row>
    <row r="156" spans="1:12" ht="14.25" customHeight="1" x14ac:dyDescent="0.3">
      <c r="A156" s="191" t="s">
        <v>828</v>
      </c>
      <c r="B156" s="54">
        <v>20</v>
      </c>
      <c r="C156" s="54">
        <v>14.87</v>
      </c>
      <c r="D156" s="54">
        <v>8</v>
      </c>
      <c r="E156" s="74">
        <v>979</v>
      </c>
      <c r="F156" s="13" t="str">
        <f>+VLOOKUP(E156,Participants!$A$1:$F$798,2,FALSE)</f>
        <v>Declan McCullough</v>
      </c>
      <c r="G156" s="13" t="str">
        <f>+VLOOKUP(E156,Participants!$A$1:$F$798,4,FALSE)</f>
        <v>SJS</v>
      </c>
      <c r="H156" s="13" t="str">
        <f>+VLOOKUP(E156,Participants!$A$1:$F$798,5,FALSE)</f>
        <v>Male</v>
      </c>
      <c r="I156" s="13">
        <f>+VLOOKUP(E156,Participants!$A$1:$F$798,3,FALSE)</f>
        <v>7</v>
      </c>
      <c r="J156" s="13" t="str">
        <f>+VLOOKUP(E156,Participants!$A$1:$G$798,7,FALSE)</f>
        <v>VARSITY Boys</v>
      </c>
      <c r="K156" s="13">
        <f t="shared" si="3"/>
        <v>14</v>
      </c>
      <c r="L156" s="13"/>
    </row>
    <row r="157" spans="1:12" ht="14.25" customHeight="1" x14ac:dyDescent="0.3">
      <c r="A157" s="191" t="s">
        <v>828</v>
      </c>
      <c r="B157" s="54">
        <v>22</v>
      </c>
      <c r="C157" s="54">
        <v>15</v>
      </c>
      <c r="D157" s="54">
        <v>1</v>
      </c>
      <c r="E157" s="74">
        <v>1357</v>
      </c>
      <c r="F157" s="13" t="str">
        <f>+VLOOKUP(E157,Participants!$A$1:$F$798,2,FALSE)</f>
        <v>Jack Leyenaar</v>
      </c>
      <c r="G157" s="13" t="str">
        <f>+VLOOKUP(E157,Participants!$A$1:$F$798,4,FALSE)</f>
        <v>AAC</v>
      </c>
      <c r="H157" s="13" t="str">
        <f>+VLOOKUP(E157,Participants!$A$1:$F$798,5,FALSE)</f>
        <v>Male</v>
      </c>
      <c r="I157" s="13">
        <f>+VLOOKUP(E157,Participants!$A$1:$F$798,3,FALSE)</f>
        <v>7</v>
      </c>
      <c r="J157" s="13" t="str">
        <f>+VLOOKUP(E157,Participants!$A$1:$G$798,7,FALSE)</f>
        <v>VARSITY Boys</v>
      </c>
      <c r="K157" s="13">
        <f t="shared" si="3"/>
        <v>15</v>
      </c>
      <c r="L157" s="13"/>
    </row>
    <row r="158" spans="1:12" ht="14.25" customHeight="1" x14ac:dyDescent="0.3">
      <c r="A158" s="191" t="s">
        <v>828</v>
      </c>
      <c r="B158" s="54">
        <v>23</v>
      </c>
      <c r="C158" s="54">
        <v>15</v>
      </c>
      <c r="D158" s="54">
        <v>4</v>
      </c>
      <c r="E158" s="74">
        <v>664</v>
      </c>
      <c r="F158" s="13" t="str">
        <f>+VLOOKUP(E158,Participants!$A$1:$F$798,2,FALSE)</f>
        <v>Eric Wheeler</v>
      </c>
      <c r="G158" s="13" t="str">
        <f>+VLOOKUP(E158,Participants!$A$1:$F$798,4,FALSE)</f>
        <v>BFS</v>
      </c>
      <c r="H158" s="13" t="str">
        <f>+VLOOKUP(E158,Participants!$A$1:$F$798,5,FALSE)</f>
        <v>Male</v>
      </c>
      <c r="I158" s="13">
        <f>+VLOOKUP(E158,Participants!$A$1:$F$798,3,FALSE)</f>
        <v>7</v>
      </c>
      <c r="J158" s="13" t="str">
        <f>+VLOOKUP(E158,Participants!$A$1:$G$798,7,FALSE)</f>
        <v>VARSITY Boys</v>
      </c>
      <c r="K158" s="13">
        <f t="shared" si="3"/>
        <v>16</v>
      </c>
      <c r="L158" s="13"/>
    </row>
    <row r="159" spans="1:12" ht="14.25" customHeight="1" x14ac:dyDescent="0.3">
      <c r="A159" s="191" t="s">
        <v>828</v>
      </c>
      <c r="B159" s="54">
        <v>21</v>
      </c>
      <c r="C159" s="54">
        <v>15.01</v>
      </c>
      <c r="D159" s="54">
        <v>6</v>
      </c>
      <c r="E159" s="74">
        <v>1028</v>
      </c>
      <c r="F159" s="13" t="str">
        <f>+VLOOKUP(E159,Participants!$A$1:$F$798,2,FALSE)</f>
        <v>Frank Fischer</v>
      </c>
      <c r="G159" s="13" t="str">
        <f>+VLOOKUP(E159,Participants!$A$1:$F$798,4,FALSE)</f>
        <v>HCA</v>
      </c>
      <c r="H159" s="13" t="str">
        <f>+VLOOKUP(E159,Participants!$A$1:$F$798,5,FALSE)</f>
        <v>Male</v>
      </c>
      <c r="I159" s="13">
        <f>+VLOOKUP(E159,Participants!$A$1:$F$798,3,FALSE)</f>
        <v>7</v>
      </c>
      <c r="J159" s="13" t="str">
        <f>+VLOOKUP(E159,Participants!$A$1:$G$798,7,FALSE)</f>
        <v>VARSITY Boys</v>
      </c>
      <c r="K159" s="13">
        <f t="shared" si="3"/>
        <v>17</v>
      </c>
      <c r="L159" s="13"/>
    </row>
    <row r="160" spans="1:12" ht="14.25" customHeight="1" x14ac:dyDescent="0.3">
      <c r="A160" s="191" t="s">
        <v>828</v>
      </c>
      <c r="B160" s="54">
        <v>24</v>
      </c>
      <c r="C160" s="54">
        <v>15.09</v>
      </c>
      <c r="D160" s="54">
        <v>1</v>
      </c>
      <c r="E160" s="74">
        <v>1131</v>
      </c>
      <c r="F160" s="13" t="str">
        <f>+VLOOKUP(E160,Participants!$A$1:$F$798,2,FALSE)</f>
        <v>Jack Masuga</v>
      </c>
      <c r="G160" s="13" t="str">
        <f>+VLOOKUP(E160,Participants!$A$1:$F$798,4,FALSE)</f>
        <v>KIL</v>
      </c>
      <c r="H160" s="13" t="str">
        <f>+VLOOKUP(E160,Participants!$A$1:$F$798,5,FALSE)</f>
        <v>Male</v>
      </c>
      <c r="I160" s="13">
        <f>+VLOOKUP(E160,Participants!$A$1:$F$798,3,FALSE)</f>
        <v>7</v>
      </c>
      <c r="J160" s="13" t="str">
        <f>+VLOOKUP(E160,Participants!$A$1:$G$798,7,FALSE)</f>
        <v>VARSITY Boys</v>
      </c>
      <c r="K160" s="13">
        <f t="shared" si="3"/>
        <v>18</v>
      </c>
      <c r="L160" s="13"/>
    </row>
    <row r="161" spans="1:12" ht="14.25" customHeight="1" x14ac:dyDescent="0.3">
      <c r="A161" s="191" t="s">
        <v>828</v>
      </c>
      <c r="B161" s="54">
        <v>21</v>
      </c>
      <c r="C161" s="54">
        <v>15.4</v>
      </c>
      <c r="D161" s="54">
        <v>4</v>
      </c>
      <c r="E161" s="74">
        <v>1129</v>
      </c>
      <c r="F161" s="13" t="str">
        <f>+VLOOKUP(E161,Participants!$A$1:$F$798,2,FALSE)</f>
        <v>Shaun Guyton Jr</v>
      </c>
      <c r="G161" s="13" t="str">
        <f>+VLOOKUP(E161,Participants!$A$1:$F$798,4,FALSE)</f>
        <v>KIL</v>
      </c>
      <c r="H161" s="13" t="str">
        <f>+VLOOKUP(E161,Participants!$A$1:$F$798,5,FALSE)</f>
        <v>Male</v>
      </c>
      <c r="I161" s="13">
        <f>+VLOOKUP(E161,Participants!$A$1:$F$798,3,FALSE)</f>
        <v>7</v>
      </c>
      <c r="J161" s="13" t="str">
        <f>+VLOOKUP(E161,Participants!$A$1:$G$798,7,FALSE)</f>
        <v>VARSITY Boys</v>
      </c>
      <c r="K161" s="13">
        <f t="shared" si="3"/>
        <v>19</v>
      </c>
      <c r="L161" s="13"/>
    </row>
    <row r="162" spans="1:12" ht="14.25" customHeight="1" x14ac:dyDescent="0.3">
      <c r="A162" s="191" t="s">
        <v>828</v>
      </c>
      <c r="B162" s="54">
        <v>24</v>
      </c>
      <c r="C162" s="54">
        <v>15.42</v>
      </c>
      <c r="D162" s="54">
        <v>3</v>
      </c>
      <c r="E162" s="74">
        <v>1124</v>
      </c>
      <c r="F162" s="13" t="str">
        <f>+VLOOKUP(E162,Participants!$A$1:$F$798,2,FALSE)</f>
        <v>Thomas Baier</v>
      </c>
      <c r="G162" s="13" t="str">
        <f>+VLOOKUP(E162,Participants!$A$1:$F$798,4,FALSE)</f>
        <v>KIL</v>
      </c>
      <c r="H162" s="13" t="str">
        <f>+VLOOKUP(E162,Participants!$A$1:$F$798,5,FALSE)</f>
        <v>Male</v>
      </c>
      <c r="I162" s="13">
        <f>+VLOOKUP(E162,Participants!$A$1:$F$798,3,FALSE)</f>
        <v>7</v>
      </c>
      <c r="J162" s="13" t="str">
        <f>+VLOOKUP(E162,Participants!$A$1:$G$798,7,FALSE)</f>
        <v>VARSITY Boys</v>
      </c>
      <c r="K162" s="13">
        <f t="shared" si="3"/>
        <v>20</v>
      </c>
      <c r="L162" s="13"/>
    </row>
    <row r="163" spans="1:12" ht="14.25" customHeight="1" x14ac:dyDescent="0.3">
      <c r="A163" s="191" t="s">
        <v>828</v>
      </c>
      <c r="B163" s="54">
        <v>23</v>
      </c>
      <c r="C163" s="54">
        <v>15.59</v>
      </c>
      <c r="D163" s="54">
        <v>6</v>
      </c>
      <c r="E163" s="74">
        <v>1576</v>
      </c>
      <c r="F163" s="13" t="str">
        <f>+VLOOKUP(E163,Participants!$A$1:$F$798,2,FALSE)</f>
        <v>Tommy Edwards</v>
      </c>
      <c r="G163" s="13" t="str">
        <f>+VLOOKUP(E163,Participants!$A$1:$F$798,4,FALSE)</f>
        <v>BCS</v>
      </c>
      <c r="H163" s="13" t="str">
        <f>+VLOOKUP(E163,Participants!$A$1:$F$798,5,FALSE)</f>
        <v>Male</v>
      </c>
      <c r="I163" s="13">
        <f>+VLOOKUP(E163,Participants!$A$1:$F$798,3,FALSE)</f>
        <v>7</v>
      </c>
      <c r="J163" s="13" t="str">
        <f>+VLOOKUP(E163,Participants!$A$1:$G$798,7,FALSE)</f>
        <v>Varsity Boys</v>
      </c>
      <c r="K163" s="13">
        <f t="shared" si="3"/>
        <v>21</v>
      </c>
      <c r="L163" s="13"/>
    </row>
    <row r="164" spans="1:12" ht="14.25" customHeight="1" x14ac:dyDescent="0.3">
      <c r="A164" s="191" t="s">
        <v>828</v>
      </c>
      <c r="B164" s="54">
        <v>23</v>
      </c>
      <c r="C164" s="54">
        <v>15.65</v>
      </c>
      <c r="D164" s="54">
        <v>5</v>
      </c>
      <c r="E164" s="74">
        <v>1128</v>
      </c>
      <c r="F164" s="13" t="str">
        <f>+VLOOKUP(E164,Participants!$A$1:$F$798,2,FALSE)</f>
        <v>Dominic Farabaugh</v>
      </c>
      <c r="G164" s="13" t="str">
        <f>+VLOOKUP(E164,Participants!$A$1:$F$798,4,FALSE)</f>
        <v>KIL</v>
      </c>
      <c r="H164" s="13" t="str">
        <f>+VLOOKUP(E164,Participants!$A$1:$F$798,5,FALSE)</f>
        <v>Male</v>
      </c>
      <c r="I164" s="13">
        <f>+VLOOKUP(E164,Participants!$A$1:$F$798,3,FALSE)</f>
        <v>7</v>
      </c>
      <c r="J164" s="13" t="str">
        <f>+VLOOKUP(E164,Participants!$A$1:$G$798,7,FALSE)</f>
        <v>VARSITY Boys</v>
      </c>
      <c r="K164" s="13">
        <f t="shared" si="3"/>
        <v>22</v>
      </c>
      <c r="L164" s="13"/>
    </row>
    <row r="165" spans="1:12" ht="14.25" customHeight="1" x14ac:dyDescent="0.3">
      <c r="A165" s="191" t="s">
        <v>828</v>
      </c>
      <c r="B165" s="54">
        <v>22</v>
      </c>
      <c r="C165" s="54">
        <v>16.170000000000002</v>
      </c>
      <c r="D165" s="54">
        <v>4</v>
      </c>
      <c r="E165" s="74">
        <v>824</v>
      </c>
      <c r="F165" s="13" t="str">
        <f>+VLOOKUP(E165,Participants!$A$1:$F$798,2,FALSE)</f>
        <v>Connor Little</v>
      </c>
      <c r="G165" s="13" t="str">
        <f>+VLOOKUP(E165,Participants!$A$1:$F$798,4,FALSE)</f>
        <v>BTA</v>
      </c>
      <c r="H165" s="13" t="str">
        <f>+VLOOKUP(E165,Participants!$A$1:$F$798,5,FALSE)</f>
        <v>Male</v>
      </c>
      <c r="I165" s="13">
        <f>+VLOOKUP(E165,Participants!$A$1:$F$798,3,FALSE)</f>
        <v>7</v>
      </c>
      <c r="J165" s="13" t="str">
        <f>+VLOOKUP(E165,Participants!$A$1:$G$798,7,FALSE)</f>
        <v>VARSITY Boys</v>
      </c>
      <c r="K165" s="13">
        <f t="shared" si="3"/>
        <v>23</v>
      </c>
      <c r="L165" s="13"/>
    </row>
    <row r="166" spans="1:12" ht="14.25" customHeight="1" x14ac:dyDescent="0.3">
      <c r="A166" s="191" t="s">
        <v>828</v>
      </c>
      <c r="B166" s="54">
        <v>20</v>
      </c>
      <c r="C166" s="54">
        <v>16.28</v>
      </c>
      <c r="D166" s="54">
        <v>2</v>
      </c>
      <c r="E166" s="74">
        <v>823</v>
      </c>
      <c r="F166" s="13" t="str">
        <f>+VLOOKUP(E166,Participants!$A$1:$F$798,2,FALSE)</f>
        <v>Lucas Kibler</v>
      </c>
      <c r="G166" s="13" t="str">
        <f>+VLOOKUP(E166,Participants!$A$1:$F$798,4,FALSE)</f>
        <v>BTA</v>
      </c>
      <c r="H166" s="13" t="str">
        <f>+VLOOKUP(E166,Participants!$A$1:$F$798,5,FALSE)</f>
        <v>Male</v>
      </c>
      <c r="I166" s="13">
        <f>+VLOOKUP(E166,Participants!$A$1:$F$798,3,FALSE)</f>
        <v>7</v>
      </c>
      <c r="J166" s="13" t="str">
        <f>+VLOOKUP(E166,Participants!$A$1:$G$798,7,FALSE)</f>
        <v>VARSITY Boys</v>
      </c>
      <c r="K166" s="13">
        <f t="shared" si="3"/>
        <v>24</v>
      </c>
      <c r="L166" s="13"/>
    </row>
    <row r="167" spans="1:12" ht="14.25" customHeight="1" x14ac:dyDescent="0.3">
      <c r="A167" s="191" t="s">
        <v>828</v>
      </c>
      <c r="B167" s="54">
        <v>21</v>
      </c>
      <c r="C167" s="54">
        <v>16.309999999999999</v>
      </c>
      <c r="D167" s="54">
        <v>2</v>
      </c>
      <c r="E167" s="74">
        <v>1242</v>
      </c>
      <c r="F167" s="13" t="str">
        <f>+VLOOKUP(E167,Participants!$A$1:$F$798,2,FALSE)</f>
        <v>Vito Bianco</v>
      </c>
      <c r="G167" s="13" t="str">
        <f>+VLOOKUP(E167,Participants!$A$1:$F$798,4,FALSE)</f>
        <v>SSPP</v>
      </c>
      <c r="H167" s="13" t="str">
        <f>+VLOOKUP(E167,Participants!$A$1:$F$798,5,FALSE)</f>
        <v>Male</v>
      </c>
      <c r="I167" s="13">
        <f>+VLOOKUP(E167,Participants!$A$1:$F$798,3,FALSE)</f>
        <v>8</v>
      </c>
      <c r="J167" s="13" t="str">
        <f>+VLOOKUP(E167,Participants!$A$1:$G$798,7,FALSE)</f>
        <v>VARSITY Boys</v>
      </c>
      <c r="K167" s="13">
        <f t="shared" si="3"/>
        <v>25</v>
      </c>
      <c r="L167" s="13"/>
    </row>
    <row r="168" spans="1:12" ht="14.25" customHeight="1" x14ac:dyDescent="0.3">
      <c r="A168" s="191" t="s">
        <v>828</v>
      </c>
      <c r="B168" s="54">
        <v>22</v>
      </c>
      <c r="C168" s="54">
        <v>16.34</v>
      </c>
      <c r="D168" s="54">
        <v>6</v>
      </c>
      <c r="E168" s="74">
        <v>1307</v>
      </c>
      <c r="F168" s="13" t="str">
        <f>+VLOOKUP(E168,Participants!$A$1:$F$798,2,FALSE)</f>
        <v>Leo Ivory</v>
      </c>
      <c r="G168" s="13" t="str">
        <f>+VLOOKUP(E168,Participants!$A$1:$F$798,4,FALSE)</f>
        <v>CDT</v>
      </c>
      <c r="H168" s="13" t="str">
        <f>+VLOOKUP(E168,Participants!$A$1:$F$798,5,FALSE)</f>
        <v>Male</v>
      </c>
      <c r="I168" s="13">
        <f>+VLOOKUP(E168,Participants!$A$1:$F$798,3,FALSE)</f>
        <v>8</v>
      </c>
      <c r="J168" s="13" t="str">
        <f>+VLOOKUP(E168,Participants!$A$1:$G$798,7,FALSE)</f>
        <v>VARSITY Boys</v>
      </c>
      <c r="K168" s="13">
        <f t="shared" si="3"/>
        <v>26</v>
      </c>
      <c r="L168" s="13"/>
    </row>
    <row r="169" spans="1:12" ht="14.25" customHeight="1" x14ac:dyDescent="0.3">
      <c r="A169" s="191" t="s">
        <v>828</v>
      </c>
      <c r="B169" s="54">
        <v>23</v>
      </c>
      <c r="C169" s="54">
        <v>16.43</v>
      </c>
      <c r="D169" s="54">
        <v>7</v>
      </c>
      <c r="E169" s="74">
        <v>663</v>
      </c>
      <c r="F169" s="13" t="str">
        <f>+VLOOKUP(E169,Participants!$A$1:$F$798,2,FALSE)</f>
        <v>Isaiah Thomas</v>
      </c>
      <c r="G169" s="13" t="str">
        <f>+VLOOKUP(E169,Participants!$A$1:$F$798,4,FALSE)</f>
        <v>BFS</v>
      </c>
      <c r="H169" s="13" t="str">
        <f>+VLOOKUP(E169,Participants!$A$1:$F$798,5,FALSE)</f>
        <v>Male</v>
      </c>
      <c r="I169" s="13">
        <f>+VLOOKUP(E169,Participants!$A$1:$F$798,3,FALSE)</f>
        <v>7</v>
      </c>
      <c r="J169" s="13" t="str">
        <f>+VLOOKUP(E169,Participants!$A$1:$G$798,7,FALSE)</f>
        <v>VARSITY Boys</v>
      </c>
      <c r="K169" s="13">
        <f t="shared" si="3"/>
        <v>27</v>
      </c>
      <c r="L169" s="13"/>
    </row>
    <row r="170" spans="1:12" ht="14.25" customHeight="1" x14ac:dyDescent="0.3">
      <c r="A170" s="191" t="s">
        <v>828</v>
      </c>
      <c r="B170" s="54">
        <v>21</v>
      </c>
      <c r="C170" s="54">
        <v>16.59</v>
      </c>
      <c r="D170" s="54">
        <v>8</v>
      </c>
      <c r="E170" s="74">
        <v>661</v>
      </c>
      <c r="F170" s="13" t="str">
        <f>+VLOOKUP(E170,Participants!$A$1:$F$798,2,FALSE)</f>
        <v>Enzo Pecoraro</v>
      </c>
      <c r="G170" s="13" t="str">
        <f>+VLOOKUP(E170,Participants!$A$1:$F$798,4,FALSE)</f>
        <v>BFS</v>
      </c>
      <c r="H170" s="13" t="str">
        <f>+VLOOKUP(E170,Participants!$A$1:$F$798,5,FALSE)</f>
        <v>Male</v>
      </c>
      <c r="I170" s="13">
        <f>+VLOOKUP(E170,Participants!$A$1:$F$798,3,FALSE)</f>
        <v>7</v>
      </c>
      <c r="J170" s="13" t="str">
        <f>+VLOOKUP(E170,Participants!$A$1:$G$798,7,FALSE)</f>
        <v>VARSITY Boys</v>
      </c>
      <c r="K170" s="13">
        <f t="shared" si="3"/>
        <v>28</v>
      </c>
      <c r="L170" s="13"/>
    </row>
    <row r="171" spans="1:12" ht="14.25" customHeight="1" x14ac:dyDescent="0.3">
      <c r="A171" s="191" t="s">
        <v>828</v>
      </c>
      <c r="B171" s="54">
        <v>21</v>
      </c>
      <c r="C171" s="54">
        <v>17.309999999999999</v>
      </c>
      <c r="D171" s="54">
        <v>3</v>
      </c>
      <c r="E171" s="74">
        <v>819</v>
      </c>
      <c r="F171" s="13" t="str">
        <f>+VLOOKUP(E171,Participants!$A$1:$F$798,2,FALSE)</f>
        <v>Robert Smith</v>
      </c>
      <c r="G171" s="13" t="str">
        <f>+VLOOKUP(E171,Participants!$A$1:$F$798,4,FALSE)</f>
        <v>BTA</v>
      </c>
      <c r="H171" s="13" t="str">
        <f>+VLOOKUP(E171,Participants!$A$1:$F$798,5,FALSE)</f>
        <v>Male</v>
      </c>
      <c r="I171" s="13">
        <f>+VLOOKUP(E171,Participants!$A$1:$F$798,3,FALSE)</f>
        <v>7</v>
      </c>
      <c r="J171" s="13" t="str">
        <f>+VLOOKUP(E171,Participants!$A$1:$G$798,7,FALSE)</f>
        <v>VARSITY Boys</v>
      </c>
      <c r="K171" s="13">
        <f t="shared" si="3"/>
        <v>29</v>
      </c>
      <c r="L171" s="13"/>
    </row>
    <row r="172" spans="1:12" ht="14.25" customHeight="1" x14ac:dyDescent="0.3">
      <c r="A172" s="191" t="s">
        <v>828</v>
      </c>
      <c r="B172" s="54">
        <v>23</v>
      </c>
      <c r="C172" s="54">
        <v>17.309999999999999</v>
      </c>
      <c r="D172" s="54">
        <v>8</v>
      </c>
      <c r="E172" s="74">
        <v>1027</v>
      </c>
      <c r="F172" s="13" t="str">
        <f>+VLOOKUP(E172,Participants!$A$1:$F$798,2,FALSE)</f>
        <v>Anthony Frisco</v>
      </c>
      <c r="G172" s="13" t="str">
        <f>+VLOOKUP(E172,Participants!$A$1:$F$798,4,FALSE)</f>
        <v>HCA</v>
      </c>
      <c r="H172" s="13" t="str">
        <f>+VLOOKUP(E172,Participants!$A$1:$F$798,5,FALSE)</f>
        <v>Male</v>
      </c>
      <c r="I172" s="13">
        <f>+VLOOKUP(E172,Participants!$A$1:$F$798,3,FALSE)</f>
        <v>7</v>
      </c>
      <c r="J172" s="13" t="str">
        <f>+VLOOKUP(E172,Participants!$A$1:$G$798,7,FALSE)</f>
        <v>VARSITY Boys</v>
      </c>
      <c r="K172" s="13">
        <f t="shared" si="3"/>
        <v>30</v>
      </c>
      <c r="L172" s="13"/>
    </row>
    <row r="173" spans="1:12" ht="14.25" customHeight="1" x14ac:dyDescent="0.3">
      <c r="A173" s="191" t="s">
        <v>828</v>
      </c>
      <c r="B173" s="54">
        <v>22</v>
      </c>
      <c r="C173" s="54">
        <v>17.43</v>
      </c>
      <c r="D173" s="54">
        <v>8</v>
      </c>
      <c r="E173" s="74">
        <v>1029</v>
      </c>
      <c r="F173" s="13" t="str">
        <f>+VLOOKUP(E173,Participants!$A$1:$F$798,2,FALSE)</f>
        <v>Joseph Meissner</v>
      </c>
      <c r="G173" s="13" t="str">
        <f>+VLOOKUP(E173,Participants!$A$1:$F$798,4,FALSE)</f>
        <v>HCA</v>
      </c>
      <c r="H173" s="13" t="str">
        <f>+VLOOKUP(E173,Participants!$A$1:$F$798,5,FALSE)</f>
        <v>Male</v>
      </c>
      <c r="I173" s="13">
        <f>+VLOOKUP(E173,Participants!$A$1:$F$798,3,FALSE)</f>
        <v>7</v>
      </c>
      <c r="J173" s="13" t="str">
        <f>+VLOOKUP(E173,Participants!$A$1:$G$798,7,FALSE)</f>
        <v>VARSITY Boys</v>
      </c>
      <c r="K173" s="13">
        <f t="shared" si="3"/>
        <v>31</v>
      </c>
      <c r="L173" s="13"/>
    </row>
    <row r="174" spans="1:12" ht="14.25" customHeight="1" x14ac:dyDescent="0.3">
      <c r="A174" s="191" t="s">
        <v>828</v>
      </c>
      <c r="B174" s="54">
        <v>24</v>
      </c>
      <c r="C174" s="54">
        <v>17.55</v>
      </c>
      <c r="D174" s="54">
        <v>2</v>
      </c>
      <c r="E174" s="74">
        <v>660</v>
      </c>
      <c r="F174" s="13" t="str">
        <f>+VLOOKUP(E174,Participants!$A$1:$F$798,2,FALSE)</f>
        <v>Zachary Lehman</v>
      </c>
      <c r="G174" s="13" t="str">
        <f>+VLOOKUP(E174,Participants!$A$1:$F$798,4,FALSE)</f>
        <v>BFS</v>
      </c>
      <c r="H174" s="13" t="str">
        <f>+VLOOKUP(E174,Participants!$A$1:$F$798,5,FALSE)</f>
        <v>Male</v>
      </c>
      <c r="I174" s="13">
        <f>+VLOOKUP(E174,Participants!$A$1:$F$798,3,FALSE)</f>
        <v>7</v>
      </c>
      <c r="J174" s="13" t="str">
        <f>+VLOOKUP(E174,Participants!$A$1:$G$798,7,FALSE)</f>
        <v>VARSITY Boys</v>
      </c>
      <c r="K174" s="13">
        <f t="shared" si="3"/>
        <v>32</v>
      </c>
      <c r="L174" s="13"/>
    </row>
    <row r="175" spans="1:12" ht="14.25" customHeight="1" x14ac:dyDescent="0.3">
      <c r="A175" s="191" t="s">
        <v>828</v>
      </c>
      <c r="B175" s="54">
        <v>23</v>
      </c>
      <c r="C175" s="54">
        <v>17.75</v>
      </c>
      <c r="D175" s="54">
        <v>1</v>
      </c>
      <c r="E175" s="74">
        <v>1255</v>
      </c>
      <c r="F175" s="13" t="str">
        <f>+VLOOKUP(E175,Participants!$A$1:$F$798,2,FALSE)</f>
        <v>Levi Soriano-Clark</v>
      </c>
      <c r="G175" s="13" t="str">
        <f>+VLOOKUP(E175,Participants!$A$1:$F$798,4,FALSE)</f>
        <v>SSPP</v>
      </c>
      <c r="H175" s="13" t="str">
        <f>+VLOOKUP(E175,Participants!$A$1:$F$798,5,FALSE)</f>
        <v>Male</v>
      </c>
      <c r="I175" s="13">
        <f>+VLOOKUP(E175,Participants!$A$1:$F$798,3,FALSE)</f>
        <v>7</v>
      </c>
      <c r="J175" s="13" t="str">
        <f>+VLOOKUP(E175,Participants!$A$1:$G$798,7,FALSE)</f>
        <v>VARSITY Boys</v>
      </c>
      <c r="K175" s="13">
        <f t="shared" si="3"/>
        <v>33</v>
      </c>
      <c r="L175" s="13"/>
    </row>
    <row r="176" spans="1:12" ht="14.25" customHeight="1" x14ac:dyDescent="0.3">
      <c r="A176" s="191" t="s">
        <v>828</v>
      </c>
      <c r="B176" s="54">
        <v>23</v>
      </c>
      <c r="C176" s="54">
        <v>18.87</v>
      </c>
      <c r="D176" s="54">
        <v>3</v>
      </c>
      <c r="E176" s="74">
        <v>822</v>
      </c>
      <c r="F176" s="13" t="str">
        <f>+VLOOKUP(E176,Participants!$A$1:$F$798,2,FALSE)</f>
        <v>James Gerorgescu</v>
      </c>
      <c r="G176" s="13" t="str">
        <f>+VLOOKUP(E176,Participants!$A$1:$F$798,4,FALSE)</f>
        <v>BTA</v>
      </c>
      <c r="H176" s="13" t="str">
        <f>+VLOOKUP(E176,Participants!$A$1:$F$798,5,FALSE)</f>
        <v>Male</v>
      </c>
      <c r="I176" s="13">
        <f>+VLOOKUP(E176,Participants!$A$1:$F$798,3,FALSE)</f>
        <v>7</v>
      </c>
      <c r="J176" s="13" t="str">
        <f>+VLOOKUP(E176,Participants!$A$1:$G$798,7,FALSE)</f>
        <v>VARSITY Boys</v>
      </c>
      <c r="K176" s="13">
        <f t="shared" si="3"/>
        <v>34</v>
      </c>
      <c r="L176" s="13"/>
    </row>
    <row r="177" spans="1:26" ht="14.25" customHeight="1" x14ac:dyDescent="0.3">
      <c r="A177" s="191" t="s">
        <v>828</v>
      </c>
      <c r="B177" s="54">
        <v>23</v>
      </c>
      <c r="C177" s="54">
        <v>19.239999999999998</v>
      </c>
      <c r="D177" s="54">
        <v>2</v>
      </c>
      <c r="E177" s="74">
        <v>729</v>
      </c>
      <c r="F177" s="13" t="str">
        <f>+VLOOKUP(E177,Participants!$A$1:$F$798,2,FALSE)</f>
        <v>Daniel Talerico</v>
      </c>
      <c r="G177" s="13" t="str">
        <f>+VLOOKUP(E177,Participants!$A$1:$F$798,4,FALSE)</f>
        <v>GAA</v>
      </c>
      <c r="H177" s="13" t="str">
        <f>+VLOOKUP(E177,Participants!$A$1:$F$798,5,FALSE)</f>
        <v>Male</v>
      </c>
      <c r="I177" s="13">
        <f>+VLOOKUP(E177,Participants!$A$1:$F$798,3,FALSE)</f>
        <v>7</v>
      </c>
      <c r="J177" s="13" t="str">
        <f>+VLOOKUP(E177,Participants!$A$1:$G$798,7,FALSE)</f>
        <v>VARSITY Boys</v>
      </c>
      <c r="K177" s="13">
        <f t="shared" si="3"/>
        <v>35</v>
      </c>
      <c r="L177" s="13"/>
    </row>
    <row r="178" spans="1:26" ht="14.25" customHeight="1" x14ac:dyDescent="0.3">
      <c r="A178" s="191" t="s">
        <v>828</v>
      </c>
      <c r="B178" s="54">
        <v>24</v>
      </c>
      <c r="C178" s="54">
        <v>22.57</v>
      </c>
      <c r="D178" s="54">
        <v>4</v>
      </c>
      <c r="E178" s="74">
        <v>662</v>
      </c>
      <c r="F178" s="13" t="str">
        <f>+VLOOKUP(E178,Participants!$A$1:$F$798,2,FALSE)</f>
        <v>Wes Sachar</v>
      </c>
      <c r="G178" s="13" t="str">
        <f>+VLOOKUP(E178,Participants!$A$1:$F$798,4,FALSE)</f>
        <v>BFS</v>
      </c>
      <c r="H178" s="13" t="str">
        <f>+VLOOKUP(E178,Participants!$A$1:$F$798,5,FALSE)</f>
        <v>Male</v>
      </c>
      <c r="I178" s="13">
        <f>+VLOOKUP(E178,Participants!$A$1:$F$798,3,FALSE)</f>
        <v>7</v>
      </c>
      <c r="J178" s="13" t="str">
        <f>+VLOOKUP(E178,Participants!$A$1:$G$798,7,FALSE)</f>
        <v>VARSITY Boys</v>
      </c>
      <c r="K178" s="13">
        <f t="shared" si="3"/>
        <v>36</v>
      </c>
      <c r="L178" s="13"/>
    </row>
    <row r="179" spans="1:26" ht="14.25" customHeight="1" x14ac:dyDescent="0.25">
      <c r="B179" s="56"/>
      <c r="C179" s="57"/>
      <c r="E179" s="46"/>
    </row>
    <row r="180" spans="1:26" ht="14.25" customHeight="1" x14ac:dyDescent="0.25">
      <c r="B180" s="56"/>
      <c r="C180" s="57"/>
      <c r="E180" s="46"/>
    </row>
    <row r="181" spans="1:26" ht="14.25" customHeight="1" x14ac:dyDescent="0.25">
      <c r="B181" s="59" t="s">
        <v>8</v>
      </c>
      <c r="C181" s="59" t="s">
        <v>15</v>
      </c>
      <c r="D181" s="59" t="s">
        <v>18</v>
      </c>
      <c r="E181" s="138" t="s">
        <v>21</v>
      </c>
      <c r="F181" s="59" t="s">
        <v>24</v>
      </c>
      <c r="G181" s="59" t="s">
        <v>27</v>
      </c>
      <c r="H181" s="59" t="s">
        <v>30</v>
      </c>
      <c r="I181" s="59" t="s">
        <v>33</v>
      </c>
      <c r="J181" s="59" t="s">
        <v>36</v>
      </c>
      <c r="K181" s="59" t="s">
        <v>39</v>
      </c>
      <c r="L181" s="59" t="s">
        <v>42</v>
      </c>
      <c r="M181" s="59" t="s">
        <v>45</v>
      </c>
      <c r="N181" s="59" t="s">
        <v>48</v>
      </c>
      <c r="O181" s="59" t="s">
        <v>53</v>
      </c>
      <c r="P181" s="59" t="s">
        <v>56</v>
      </c>
      <c r="Q181" s="59" t="s">
        <v>59</v>
      </c>
      <c r="R181" s="59" t="s">
        <v>62</v>
      </c>
      <c r="S181" s="59" t="s">
        <v>65</v>
      </c>
      <c r="T181" s="59" t="s">
        <v>10</v>
      </c>
      <c r="U181" s="59" t="s">
        <v>70</v>
      </c>
      <c r="V181" s="59" t="s">
        <v>73</v>
      </c>
      <c r="W181" s="59" t="s">
        <v>76</v>
      </c>
      <c r="X181" s="59" t="s">
        <v>79</v>
      </c>
      <c r="Y181" s="59" t="s">
        <v>817</v>
      </c>
      <c r="Z181" s="60" t="s">
        <v>818</v>
      </c>
    </row>
    <row r="182" spans="1:26" ht="14.25" customHeight="1" x14ac:dyDescent="0.25">
      <c r="A182" s="7" t="s">
        <v>190</v>
      </c>
      <c r="B182" s="7">
        <f t="shared" ref="B182:K185" si="4">+SUMIFS($L$2:$L$178,$J$2:$J$178,$A182,$G$2:$G$178,B$181)</f>
        <v>3</v>
      </c>
      <c r="C182" s="7">
        <f t="shared" si="4"/>
        <v>0</v>
      </c>
      <c r="D182" s="7">
        <f t="shared" si="4"/>
        <v>0</v>
      </c>
      <c r="E182" s="46">
        <f t="shared" si="4"/>
        <v>0</v>
      </c>
      <c r="F182" s="7">
        <f t="shared" si="4"/>
        <v>11</v>
      </c>
      <c r="G182" s="7">
        <f t="shared" si="4"/>
        <v>10</v>
      </c>
      <c r="H182" s="7">
        <f t="shared" si="4"/>
        <v>4</v>
      </c>
      <c r="I182" s="7">
        <f t="shared" si="4"/>
        <v>0</v>
      </c>
      <c r="J182" s="7">
        <f t="shared" si="4"/>
        <v>0</v>
      </c>
      <c r="K182" s="7">
        <f t="shared" si="4"/>
        <v>0</v>
      </c>
      <c r="L182" s="7">
        <f t="shared" ref="L182:Y185" si="5">+SUMIFS($L$2:$L$178,$J$2:$J$178,$A182,$G$2:$G$178,L$181)</f>
        <v>0</v>
      </c>
      <c r="M182" s="7">
        <f t="shared" si="5"/>
        <v>0</v>
      </c>
      <c r="N182" s="7">
        <f t="shared" si="5"/>
        <v>0</v>
      </c>
      <c r="O182" s="7">
        <f t="shared" si="5"/>
        <v>3</v>
      </c>
      <c r="P182" s="7">
        <f t="shared" si="5"/>
        <v>0</v>
      </c>
      <c r="Q182" s="7">
        <f t="shared" si="5"/>
        <v>0</v>
      </c>
      <c r="R182" s="7">
        <f t="shared" si="5"/>
        <v>0</v>
      </c>
      <c r="S182" s="7">
        <f t="shared" si="5"/>
        <v>8</v>
      </c>
      <c r="T182" s="7">
        <f t="shared" si="5"/>
        <v>0</v>
      </c>
      <c r="U182" s="7">
        <f t="shared" si="5"/>
        <v>0</v>
      </c>
      <c r="V182" s="7">
        <f t="shared" si="5"/>
        <v>0</v>
      </c>
      <c r="W182" s="7">
        <f t="shared" si="5"/>
        <v>0</v>
      </c>
      <c r="X182" s="7">
        <f t="shared" si="5"/>
        <v>0</v>
      </c>
      <c r="Y182" s="7">
        <f t="shared" si="5"/>
        <v>0</v>
      </c>
      <c r="Z182" s="7">
        <f t="shared" ref="Z182:Z185" si="6">SUM(C182:Y182)</f>
        <v>36</v>
      </c>
    </row>
    <row r="183" spans="1:26" ht="14.25" customHeight="1" x14ac:dyDescent="0.25">
      <c r="A183" s="7" t="s">
        <v>207</v>
      </c>
      <c r="B183" s="7">
        <f t="shared" si="4"/>
        <v>6</v>
      </c>
      <c r="C183" s="7">
        <f t="shared" si="4"/>
        <v>0</v>
      </c>
      <c r="D183" s="7">
        <f t="shared" si="4"/>
        <v>0</v>
      </c>
      <c r="E183" s="46">
        <f t="shared" si="4"/>
        <v>0</v>
      </c>
      <c r="F183" s="7">
        <f t="shared" si="4"/>
        <v>4</v>
      </c>
      <c r="G183" s="7">
        <f t="shared" si="4"/>
        <v>0</v>
      </c>
      <c r="H183" s="7">
        <f t="shared" si="4"/>
        <v>0</v>
      </c>
      <c r="I183" s="7">
        <f t="shared" si="4"/>
        <v>0</v>
      </c>
      <c r="J183" s="7">
        <f t="shared" si="4"/>
        <v>0</v>
      </c>
      <c r="K183" s="7">
        <f t="shared" si="4"/>
        <v>15</v>
      </c>
      <c r="L183" s="7">
        <f t="shared" si="5"/>
        <v>0</v>
      </c>
      <c r="M183" s="7">
        <f t="shared" si="5"/>
        <v>1</v>
      </c>
      <c r="N183" s="7">
        <f t="shared" si="5"/>
        <v>0</v>
      </c>
      <c r="O183" s="7">
        <f t="shared" si="5"/>
        <v>11</v>
      </c>
      <c r="P183" s="7">
        <f t="shared" si="5"/>
        <v>0</v>
      </c>
      <c r="Q183" s="7">
        <f t="shared" si="5"/>
        <v>0</v>
      </c>
      <c r="R183" s="7">
        <f t="shared" si="5"/>
        <v>0</v>
      </c>
      <c r="S183" s="7">
        <f t="shared" si="5"/>
        <v>0</v>
      </c>
      <c r="T183" s="7">
        <f t="shared" si="5"/>
        <v>0</v>
      </c>
      <c r="U183" s="7">
        <f t="shared" si="5"/>
        <v>2</v>
      </c>
      <c r="V183" s="7">
        <f t="shared" si="5"/>
        <v>0</v>
      </c>
      <c r="W183" s="7">
        <f t="shared" si="5"/>
        <v>0</v>
      </c>
      <c r="X183" s="7">
        <f t="shared" si="5"/>
        <v>0</v>
      </c>
      <c r="Y183" s="7">
        <f t="shared" si="5"/>
        <v>0</v>
      </c>
      <c r="Z183" s="7">
        <f t="shared" si="6"/>
        <v>33</v>
      </c>
    </row>
    <row r="184" spans="1:26" ht="14.25" customHeight="1" x14ac:dyDescent="0.25">
      <c r="A184" s="7" t="s">
        <v>224</v>
      </c>
      <c r="B184" s="7">
        <f t="shared" si="4"/>
        <v>0</v>
      </c>
      <c r="C184" s="7">
        <f t="shared" si="4"/>
        <v>0</v>
      </c>
      <c r="D184" s="7">
        <f t="shared" si="4"/>
        <v>0</v>
      </c>
      <c r="E184" s="46">
        <f t="shared" si="4"/>
        <v>0</v>
      </c>
      <c r="F184" s="7">
        <f t="shared" si="4"/>
        <v>3</v>
      </c>
      <c r="G184" s="7">
        <f t="shared" si="4"/>
        <v>18</v>
      </c>
      <c r="H184" s="7">
        <f t="shared" si="4"/>
        <v>0</v>
      </c>
      <c r="I184" s="7">
        <f t="shared" si="4"/>
        <v>0</v>
      </c>
      <c r="J184" s="7">
        <f t="shared" si="4"/>
        <v>4</v>
      </c>
      <c r="K184" s="7">
        <f t="shared" si="4"/>
        <v>11</v>
      </c>
      <c r="L184" s="7">
        <f t="shared" si="5"/>
        <v>0</v>
      </c>
      <c r="M184" s="7">
        <f t="shared" si="5"/>
        <v>0</v>
      </c>
      <c r="N184" s="7">
        <f t="shared" si="5"/>
        <v>0</v>
      </c>
      <c r="O184" s="7">
        <f t="shared" si="5"/>
        <v>3</v>
      </c>
      <c r="P184" s="7">
        <f t="shared" si="5"/>
        <v>0</v>
      </c>
      <c r="Q184" s="7">
        <f t="shared" si="5"/>
        <v>0</v>
      </c>
      <c r="R184" s="7">
        <f t="shared" si="5"/>
        <v>0</v>
      </c>
      <c r="S184" s="7">
        <f t="shared" si="5"/>
        <v>0</v>
      </c>
      <c r="T184" s="7">
        <f t="shared" si="5"/>
        <v>0</v>
      </c>
      <c r="U184" s="7">
        <f t="shared" si="5"/>
        <v>0</v>
      </c>
      <c r="V184" s="7">
        <f t="shared" si="5"/>
        <v>0</v>
      </c>
      <c r="W184" s="7">
        <f t="shared" si="5"/>
        <v>0</v>
      </c>
      <c r="X184" s="7">
        <f t="shared" si="5"/>
        <v>0</v>
      </c>
      <c r="Y184" s="7">
        <f t="shared" si="5"/>
        <v>0</v>
      </c>
      <c r="Z184" s="7">
        <f t="shared" si="6"/>
        <v>39</v>
      </c>
    </row>
    <row r="185" spans="1:26" ht="14.25" customHeight="1" x14ac:dyDescent="0.25">
      <c r="A185" s="7" t="s">
        <v>819</v>
      </c>
      <c r="B185" s="7">
        <f t="shared" si="4"/>
        <v>0</v>
      </c>
      <c r="C185" s="7">
        <f t="shared" si="4"/>
        <v>0</v>
      </c>
      <c r="D185" s="7">
        <f t="shared" si="4"/>
        <v>0</v>
      </c>
      <c r="E185" s="46">
        <f t="shared" si="4"/>
        <v>0</v>
      </c>
      <c r="F185" s="7">
        <f t="shared" si="4"/>
        <v>2</v>
      </c>
      <c r="G185" s="7">
        <f t="shared" si="4"/>
        <v>0</v>
      </c>
      <c r="H185" s="7">
        <f t="shared" si="4"/>
        <v>0</v>
      </c>
      <c r="I185" s="7">
        <f t="shared" si="4"/>
        <v>0</v>
      </c>
      <c r="J185" s="7">
        <f t="shared" si="4"/>
        <v>4</v>
      </c>
      <c r="K185" s="7">
        <f t="shared" si="4"/>
        <v>0</v>
      </c>
      <c r="L185" s="7">
        <f t="shared" si="5"/>
        <v>0</v>
      </c>
      <c r="M185" s="7">
        <f t="shared" si="5"/>
        <v>7</v>
      </c>
      <c r="N185" s="7">
        <f t="shared" si="5"/>
        <v>0</v>
      </c>
      <c r="O185" s="7">
        <f t="shared" si="5"/>
        <v>11</v>
      </c>
      <c r="P185" s="7">
        <f t="shared" si="5"/>
        <v>0</v>
      </c>
      <c r="Q185" s="7">
        <f t="shared" si="5"/>
        <v>0</v>
      </c>
      <c r="R185" s="7">
        <f t="shared" si="5"/>
        <v>0</v>
      </c>
      <c r="S185" s="7">
        <f t="shared" si="5"/>
        <v>0</v>
      </c>
      <c r="T185" s="7">
        <f t="shared" si="5"/>
        <v>10</v>
      </c>
      <c r="U185" s="7">
        <f t="shared" si="5"/>
        <v>0</v>
      </c>
      <c r="V185" s="7">
        <f t="shared" si="5"/>
        <v>0</v>
      </c>
      <c r="W185" s="7">
        <f t="shared" si="5"/>
        <v>5</v>
      </c>
      <c r="X185" s="7">
        <f t="shared" si="5"/>
        <v>0</v>
      </c>
      <c r="Y185" s="7">
        <f t="shared" si="5"/>
        <v>0</v>
      </c>
      <c r="Z185" s="7">
        <f t="shared" si="6"/>
        <v>39</v>
      </c>
    </row>
    <row r="186" spans="1:26" ht="14.25" customHeight="1" x14ac:dyDescent="0.25">
      <c r="B186" s="56"/>
      <c r="C186" s="57"/>
      <c r="E186" s="46"/>
    </row>
    <row r="187" spans="1:26" ht="14.25" customHeight="1" x14ac:dyDescent="0.25">
      <c r="B187" s="56"/>
      <c r="C187" s="57"/>
      <c r="E187" s="46"/>
    </row>
    <row r="188" spans="1:26" ht="14.25" customHeight="1" x14ac:dyDescent="0.25">
      <c r="B188" s="56"/>
      <c r="C188" s="57"/>
      <c r="E188" s="46"/>
    </row>
    <row r="189" spans="1:26" ht="14.25" customHeight="1" x14ac:dyDescent="0.25">
      <c r="B189" s="56"/>
      <c r="C189" s="57"/>
      <c r="E189" s="46"/>
    </row>
    <row r="190" spans="1:26" ht="14.25" customHeight="1" x14ac:dyDescent="0.25">
      <c r="B190" s="56"/>
      <c r="C190" s="57"/>
      <c r="E190" s="46"/>
    </row>
    <row r="191" spans="1:26" ht="14.25" customHeight="1" x14ac:dyDescent="0.25">
      <c r="B191" s="56"/>
      <c r="C191" s="57"/>
      <c r="E191" s="46"/>
    </row>
    <row r="192" spans="1:26" ht="14.25" customHeight="1" x14ac:dyDescent="0.25">
      <c r="B192" s="56"/>
      <c r="C192" s="57"/>
      <c r="E192" s="46"/>
    </row>
    <row r="193" spans="2:5" ht="14.25" customHeight="1" x14ac:dyDescent="0.25">
      <c r="B193" s="56"/>
      <c r="C193" s="57"/>
      <c r="E193" s="46"/>
    </row>
    <row r="194" spans="2:5" ht="14.25" customHeight="1" x14ac:dyDescent="0.25">
      <c r="B194" s="56"/>
      <c r="C194" s="57"/>
      <c r="E194" s="46"/>
    </row>
    <row r="195" spans="2:5" ht="14.25" customHeight="1" x14ac:dyDescent="0.25">
      <c r="B195" s="56"/>
      <c r="C195" s="57"/>
      <c r="E195" s="46"/>
    </row>
    <row r="196" spans="2:5" ht="14.25" customHeight="1" x14ac:dyDescent="0.25">
      <c r="B196" s="56"/>
      <c r="C196" s="57"/>
      <c r="E196" s="46"/>
    </row>
    <row r="197" spans="2:5" ht="14.25" customHeight="1" x14ac:dyDescent="0.25">
      <c r="B197" s="56"/>
      <c r="C197" s="57"/>
      <c r="E197" s="46"/>
    </row>
    <row r="198" spans="2:5" ht="14.25" customHeight="1" x14ac:dyDescent="0.25">
      <c r="B198" s="56"/>
      <c r="C198" s="57"/>
      <c r="E198" s="46"/>
    </row>
    <row r="199" spans="2:5" ht="14.25" customHeight="1" x14ac:dyDescent="0.25">
      <c r="B199" s="56"/>
      <c r="C199" s="57"/>
      <c r="E199" s="46"/>
    </row>
    <row r="200" spans="2:5" ht="14.25" customHeight="1" x14ac:dyDescent="0.25">
      <c r="B200" s="56"/>
      <c r="C200" s="57"/>
      <c r="E200" s="46"/>
    </row>
    <row r="201" spans="2:5" ht="14.25" customHeight="1" x14ac:dyDescent="0.25">
      <c r="B201" s="56"/>
      <c r="C201" s="57"/>
      <c r="E201" s="46"/>
    </row>
    <row r="202" spans="2:5" ht="14.25" customHeight="1" x14ac:dyDescent="0.25">
      <c r="B202" s="56"/>
      <c r="C202" s="57"/>
      <c r="E202" s="46"/>
    </row>
    <row r="203" spans="2:5" ht="14.25" customHeight="1" x14ac:dyDescent="0.25">
      <c r="B203" s="56"/>
      <c r="C203" s="57"/>
      <c r="E203" s="46"/>
    </row>
    <row r="204" spans="2:5" ht="14.25" customHeight="1" x14ac:dyDescent="0.25">
      <c r="B204" s="56"/>
      <c r="C204" s="57"/>
      <c r="E204" s="46"/>
    </row>
    <row r="205" spans="2:5" ht="14.25" customHeight="1" x14ac:dyDescent="0.25">
      <c r="B205" s="56"/>
      <c r="C205" s="57"/>
      <c r="E205" s="46"/>
    </row>
    <row r="206" spans="2:5" ht="14.25" customHeight="1" x14ac:dyDescent="0.25">
      <c r="B206" s="56"/>
      <c r="C206" s="57"/>
      <c r="E206" s="46"/>
    </row>
    <row r="207" spans="2:5" ht="14.25" customHeight="1" x14ac:dyDescent="0.25">
      <c r="B207" s="56"/>
      <c r="C207" s="57"/>
      <c r="E207" s="46"/>
    </row>
    <row r="208" spans="2:5" ht="14.25" customHeight="1" x14ac:dyDescent="0.25">
      <c r="B208" s="56"/>
      <c r="C208" s="57"/>
      <c r="E208" s="46"/>
    </row>
    <row r="209" spans="2:5" ht="14.25" customHeight="1" x14ac:dyDescent="0.25">
      <c r="B209" s="56"/>
      <c r="C209" s="57"/>
      <c r="E209" s="46"/>
    </row>
    <row r="210" spans="2:5" ht="14.25" customHeight="1" x14ac:dyDescent="0.25">
      <c r="B210" s="56"/>
      <c r="C210" s="57"/>
      <c r="E210" s="46"/>
    </row>
    <row r="211" spans="2:5" ht="14.25" customHeight="1" x14ac:dyDescent="0.25">
      <c r="B211" s="56"/>
      <c r="C211" s="57"/>
      <c r="E211" s="46"/>
    </row>
    <row r="212" spans="2:5" ht="14.25" customHeight="1" x14ac:dyDescent="0.25">
      <c r="B212" s="56"/>
      <c r="C212" s="57"/>
      <c r="E212" s="46"/>
    </row>
    <row r="213" spans="2:5" ht="14.25" customHeight="1" x14ac:dyDescent="0.25">
      <c r="B213" s="56"/>
      <c r="C213" s="57"/>
      <c r="E213" s="46"/>
    </row>
    <row r="214" spans="2:5" ht="15.75" customHeight="1" x14ac:dyDescent="0.25"/>
    <row r="215" spans="2:5" ht="15.75" customHeight="1" x14ac:dyDescent="0.25"/>
    <row r="216" spans="2:5" ht="15.75" customHeight="1" x14ac:dyDescent="0.25"/>
    <row r="217" spans="2:5" ht="15.75" customHeight="1" x14ac:dyDescent="0.25"/>
    <row r="218" spans="2:5" ht="15.75" customHeight="1" x14ac:dyDescent="0.25"/>
    <row r="219" spans="2:5" ht="15.75" customHeight="1" x14ac:dyDescent="0.25"/>
    <row r="220" spans="2:5" ht="15.75" customHeight="1" x14ac:dyDescent="0.25"/>
    <row r="221" spans="2:5" ht="15.75" customHeight="1" x14ac:dyDescent="0.25"/>
    <row r="222" spans="2:5" ht="15.75" customHeight="1" x14ac:dyDescent="0.25"/>
    <row r="223" spans="2:5" ht="15.75" customHeight="1" x14ac:dyDescent="0.25"/>
    <row r="224" spans="2: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</sheetData>
  <sortState xmlns:xlrd2="http://schemas.microsoft.com/office/spreadsheetml/2017/richdata2" ref="A143:L178">
    <sortCondition ref="C143:C178"/>
  </sortState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AA951"/>
  <sheetViews>
    <sheetView workbookViewId="0">
      <pane ySplit="1" topLeftCell="A2" activePane="bottomLeft" state="frozen"/>
      <selection pane="bottomLeft" activeCell="F12" sqref="F12"/>
    </sheetView>
  </sheetViews>
  <sheetFormatPr defaultColWidth="14.42578125" defaultRowHeight="15" customHeight="1" x14ac:dyDescent="0.25"/>
  <cols>
    <col min="1" max="1" width="19.42578125" customWidth="1"/>
    <col min="2" max="2" width="8.42578125" customWidth="1"/>
    <col min="3" max="3" width="9.42578125" customWidth="1"/>
    <col min="4" max="4" width="7" customWidth="1"/>
    <col min="5" max="5" width="10.28515625" style="139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7" width="8.42578125" customWidth="1"/>
  </cols>
  <sheetData>
    <row r="1" spans="1:27" ht="14.25" customHeight="1" x14ac:dyDescent="0.35">
      <c r="A1" s="79" t="s">
        <v>829</v>
      </c>
      <c r="B1" s="79" t="s">
        <v>810</v>
      </c>
      <c r="C1" s="79" t="s">
        <v>811</v>
      </c>
      <c r="D1" s="80" t="s">
        <v>812</v>
      </c>
      <c r="E1" s="144" t="s">
        <v>813</v>
      </c>
      <c r="F1" s="79" t="s">
        <v>1</v>
      </c>
      <c r="G1" s="79" t="s">
        <v>3</v>
      </c>
      <c r="H1" s="79" t="s">
        <v>814</v>
      </c>
      <c r="I1" s="79" t="s">
        <v>2</v>
      </c>
      <c r="J1" s="79" t="s">
        <v>5</v>
      </c>
      <c r="K1" s="79" t="s">
        <v>815</v>
      </c>
      <c r="L1" s="79" t="s">
        <v>816</v>
      </c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</row>
    <row r="2" spans="1:27" ht="14.25" customHeight="1" x14ac:dyDescent="0.35">
      <c r="A2" s="79" t="s">
        <v>829</v>
      </c>
      <c r="B2" s="54">
        <v>1</v>
      </c>
      <c r="C2" s="143" t="s">
        <v>960</v>
      </c>
      <c r="D2" s="76"/>
      <c r="E2" s="74">
        <v>1099</v>
      </c>
      <c r="F2" s="13" t="str">
        <f>+VLOOKUP(E2,Participants!$A$1:$F$798,2,FALSE)</f>
        <v>Colin Pilla</v>
      </c>
      <c r="G2" s="13" t="str">
        <f>+VLOOKUP(E2,Participants!$A$1:$F$798,4,FALSE)</f>
        <v>KIL</v>
      </c>
      <c r="H2" s="13" t="str">
        <f>+VLOOKUP(E2,Participants!$A$1:$F$798,5,FALSE)</f>
        <v>Male</v>
      </c>
      <c r="I2" s="13">
        <f>+VLOOKUP(E2,Participants!$A$1:$F$798,3,FALSE)</f>
        <v>6</v>
      </c>
      <c r="J2" s="13" t="str">
        <f>+VLOOKUP(E2,Participants!$A$1:$G$798,7,FALSE)</f>
        <v>JV Boys</v>
      </c>
      <c r="K2" s="13">
        <v>1</v>
      </c>
      <c r="L2" s="13">
        <v>10</v>
      </c>
    </row>
    <row r="3" spans="1:27" ht="14.25" customHeight="1" x14ac:dyDescent="0.35">
      <c r="A3" s="79" t="s">
        <v>829</v>
      </c>
      <c r="B3" s="54">
        <v>1</v>
      </c>
      <c r="C3" s="143" t="s">
        <v>1266</v>
      </c>
      <c r="D3" s="76"/>
      <c r="E3" s="74">
        <v>610</v>
      </c>
      <c r="F3" s="13" t="str">
        <f>+VLOOKUP(E3,Participants!$A$1:$F$798,2,FALSE)</f>
        <v>Jacob Feigel</v>
      </c>
      <c r="G3" s="13" t="str">
        <f>+VLOOKUP(E3,Participants!$A$1:$F$798,4,FALSE)</f>
        <v>BFS</v>
      </c>
      <c r="H3" s="13" t="str">
        <f>+VLOOKUP(E3,Participants!$A$1:$F$798,5,FALSE)</f>
        <v>Male</v>
      </c>
      <c r="I3" s="13">
        <f>+VLOOKUP(E3,Participants!$A$1:$F$798,3,FALSE)</f>
        <v>5</v>
      </c>
      <c r="J3" s="13" t="str">
        <f>+VLOOKUP(E3,Participants!$A$1:$G$798,7,FALSE)</f>
        <v>JV BOYS</v>
      </c>
      <c r="K3" s="13">
        <f t="shared" ref="K3:K10" si="0">K2+1</f>
        <v>2</v>
      </c>
      <c r="L3" s="13">
        <v>8</v>
      </c>
    </row>
    <row r="4" spans="1:27" ht="14.25" customHeight="1" x14ac:dyDescent="0.35">
      <c r="A4" s="79" t="s">
        <v>829</v>
      </c>
      <c r="B4" s="54">
        <v>1</v>
      </c>
      <c r="C4" s="143" t="s">
        <v>962</v>
      </c>
      <c r="D4" s="76"/>
      <c r="E4" s="74">
        <v>625</v>
      </c>
      <c r="F4" s="13" t="str">
        <f>+VLOOKUP(E4,Participants!$A$1:$F$798,2,FALSE)</f>
        <v>Isaac Vangura</v>
      </c>
      <c r="G4" s="13" t="str">
        <f>+VLOOKUP(E4,Participants!$A$1:$F$798,4,FALSE)</f>
        <v>BFS</v>
      </c>
      <c r="H4" s="13" t="str">
        <f>+VLOOKUP(E4,Participants!$A$1:$F$798,5,FALSE)</f>
        <v>Male</v>
      </c>
      <c r="I4" s="13">
        <f>+VLOOKUP(E4,Participants!$A$1:$F$798,3,FALSE)</f>
        <v>6</v>
      </c>
      <c r="J4" s="13" t="str">
        <f>+VLOOKUP(E4,Participants!$A$1:$G$798,7,FALSE)</f>
        <v>JV BOYS</v>
      </c>
      <c r="K4" s="13">
        <f t="shared" si="0"/>
        <v>3</v>
      </c>
      <c r="L4" s="13">
        <v>6</v>
      </c>
    </row>
    <row r="5" spans="1:27" ht="14.25" customHeight="1" x14ac:dyDescent="0.35">
      <c r="A5" s="79" t="s">
        <v>829</v>
      </c>
      <c r="B5" s="54">
        <v>1</v>
      </c>
      <c r="C5" s="143" t="s">
        <v>964</v>
      </c>
      <c r="D5" s="76"/>
      <c r="E5" s="74">
        <v>1222</v>
      </c>
      <c r="F5" s="13" t="str">
        <f>+VLOOKUP(E5,Participants!$A$1:$F$798,2,FALSE)</f>
        <v>Landon Bell</v>
      </c>
      <c r="G5" s="13" t="str">
        <f>+VLOOKUP(E5,Participants!$A$1:$F$798,4,FALSE)</f>
        <v>OLF</v>
      </c>
      <c r="H5" s="13" t="str">
        <f>+VLOOKUP(E5,Participants!$A$1:$F$798,5,FALSE)</f>
        <v>Male</v>
      </c>
      <c r="I5" s="13">
        <f>+VLOOKUP(E5,Participants!$A$1:$F$798,3,FALSE)</f>
        <v>6</v>
      </c>
      <c r="J5" s="13" t="str">
        <f>+VLOOKUP(E5,Participants!$A$1:$G$798,7,FALSE)</f>
        <v>JV Boys</v>
      </c>
      <c r="K5" s="13">
        <f t="shared" si="0"/>
        <v>4</v>
      </c>
      <c r="L5" s="13">
        <v>5</v>
      </c>
    </row>
    <row r="6" spans="1:27" ht="14.25" customHeight="1" x14ac:dyDescent="0.35">
      <c r="A6" s="79" t="s">
        <v>829</v>
      </c>
      <c r="B6" s="54">
        <v>1</v>
      </c>
      <c r="C6" s="143" t="s">
        <v>966</v>
      </c>
      <c r="D6" s="76"/>
      <c r="E6" s="74">
        <v>976</v>
      </c>
      <c r="F6" s="13" t="str">
        <f>+VLOOKUP(E6,Participants!$A$1:$F$798,2,FALSE)</f>
        <v>Dominic Gauntner</v>
      </c>
      <c r="G6" s="13" t="str">
        <f>+VLOOKUP(E6,Participants!$A$1:$F$798,4,FALSE)</f>
        <v>SJS</v>
      </c>
      <c r="H6" s="13" t="str">
        <f>+VLOOKUP(E6,Participants!$A$1:$F$798,5,FALSE)</f>
        <v>Male</v>
      </c>
      <c r="I6" s="13">
        <f>+VLOOKUP(E6,Participants!$A$1:$F$798,3,FALSE)</f>
        <v>5</v>
      </c>
      <c r="J6" s="13" t="str">
        <f>+VLOOKUP(E6,Participants!$A$1:$G$798,7,FALSE)</f>
        <v>JV Boys</v>
      </c>
      <c r="K6" s="13">
        <f t="shared" si="0"/>
        <v>5</v>
      </c>
      <c r="L6" s="13">
        <v>4</v>
      </c>
    </row>
    <row r="7" spans="1:27" ht="14.25" customHeight="1" x14ac:dyDescent="0.35">
      <c r="A7" s="79" t="s">
        <v>829</v>
      </c>
      <c r="B7" s="54">
        <v>1</v>
      </c>
      <c r="C7" s="143" t="s">
        <v>968</v>
      </c>
      <c r="D7" s="76"/>
      <c r="E7" s="74">
        <v>1368</v>
      </c>
      <c r="F7" s="13" t="str">
        <f>+VLOOKUP(E7,Participants!$A$1:$F$798,2,FALSE)</f>
        <v>Max Predis</v>
      </c>
      <c r="G7" s="13" t="str">
        <f>+VLOOKUP(E7,Participants!$A$1:$F$798,4,FALSE)</f>
        <v>AAC</v>
      </c>
      <c r="H7" s="13" t="str">
        <f>+VLOOKUP(E7,Participants!$A$1:$F$798,5,FALSE)</f>
        <v>Male</v>
      </c>
      <c r="I7" s="13">
        <f>+VLOOKUP(E7,Participants!$A$1:$F$798,3,FALSE)</f>
        <v>6</v>
      </c>
      <c r="J7" s="13" t="str">
        <f>+VLOOKUP(E7,Participants!$A$1:$G$798,7,FALSE)</f>
        <v>JV Boys</v>
      </c>
      <c r="K7" s="13">
        <f t="shared" si="0"/>
        <v>6</v>
      </c>
      <c r="L7" s="13">
        <v>3</v>
      </c>
    </row>
    <row r="8" spans="1:27" ht="14.25" customHeight="1" x14ac:dyDescent="0.35">
      <c r="A8" s="79" t="s">
        <v>829</v>
      </c>
      <c r="B8" s="54">
        <v>1</v>
      </c>
      <c r="C8" s="175" t="s">
        <v>1269</v>
      </c>
      <c r="D8" s="76"/>
      <c r="E8" s="74">
        <v>1333</v>
      </c>
      <c r="F8" s="13" t="str">
        <f>+VLOOKUP(E8,Participants!$A$1:$F$798,2,FALSE)</f>
        <v>John Austin</v>
      </c>
      <c r="G8" s="13" t="str">
        <f>+VLOOKUP(E8,Participants!$A$1:$F$798,4,FALSE)</f>
        <v>AAC</v>
      </c>
      <c r="H8" s="13" t="str">
        <f>+VLOOKUP(E8,Participants!$A$1:$F$798,5,FALSE)</f>
        <v>Male</v>
      </c>
      <c r="I8" s="13">
        <f>+VLOOKUP(E8,Participants!$A$1:$F$798,3,FALSE)</f>
        <v>5</v>
      </c>
      <c r="J8" s="13" t="str">
        <f>+VLOOKUP(E8,Participants!$A$1:$G$798,7,FALSE)</f>
        <v>JV Boys</v>
      </c>
      <c r="K8" s="13">
        <f t="shared" si="0"/>
        <v>7</v>
      </c>
      <c r="L8" s="13">
        <v>2</v>
      </c>
    </row>
    <row r="9" spans="1:27" ht="14.25" customHeight="1" x14ac:dyDescent="0.35">
      <c r="A9" s="79" t="s">
        <v>829</v>
      </c>
      <c r="B9" s="54">
        <v>1</v>
      </c>
      <c r="C9" s="143" t="s">
        <v>970</v>
      </c>
      <c r="D9" s="76"/>
      <c r="E9" s="74">
        <v>707</v>
      </c>
      <c r="F9" s="13" t="str">
        <f>+VLOOKUP(E9,Participants!$A$1:$F$798,2,FALSE)</f>
        <v>Christian Kim</v>
      </c>
      <c r="G9" s="13" t="str">
        <f>+VLOOKUP(E9,Participants!$A$1:$F$798,4,FALSE)</f>
        <v>GAA</v>
      </c>
      <c r="H9" s="13" t="str">
        <f>+VLOOKUP(E9,Participants!$A$1:$F$798,5,FALSE)</f>
        <v>Male</v>
      </c>
      <c r="I9" s="13">
        <f>+VLOOKUP(E9,Participants!$A$1:$F$798,3,FALSE)</f>
        <v>5</v>
      </c>
      <c r="J9" s="13" t="str">
        <f>+VLOOKUP(E9,Participants!$A$1:$G$798,7,FALSE)</f>
        <v>JV BOYS</v>
      </c>
      <c r="K9" s="13">
        <f t="shared" si="0"/>
        <v>8</v>
      </c>
      <c r="L9" s="13">
        <v>1</v>
      </c>
    </row>
    <row r="10" spans="1:27" ht="14.25" customHeight="1" x14ac:dyDescent="0.35">
      <c r="A10" s="79" t="s">
        <v>829</v>
      </c>
      <c r="B10" s="54">
        <v>1</v>
      </c>
      <c r="C10" s="143" t="s">
        <v>1267</v>
      </c>
      <c r="D10" s="76"/>
      <c r="E10" s="74">
        <v>621</v>
      </c>
      <c r="F10" s="13" t="str">
        <f>+VLOOKUP(E10,Participants!$A$1:$F$798,2,FALSE)</f>
        <v>Charlie Martin</v>
      </c>
      <c r="G10" s="13" t="str">
        <f>+VLOOKUP(E10,Participants!$A$1:$F$798,4,FALSE)</f>
        <v>BFS</v>
      </c>
      <c r="H10" s="13" t="str">
        <f>+VLOOKUP(E10,Participants!$A$1:$F$798,5,FALSE)</f>
        <v>Male</v>
      </c>
      <c r="I10" s="13">
        <f>+VLOOKUP(E10,Participants!$A$1:$F$798,3,FALSE)</f>
        <v>6</v>
      </c>
      <c r="J10" s="13" t="str">
        <f>+VLOOKUP(E10,Participants!$A$1:$G$798,7,FALSE)</f>
        <v>JV BOYS</v>
      </c>
      <c r="K10" s="13">
        <f t="shared" si="0"/>
        <v>9</v>
      </c>
      <c r="L10" s="13"/>
    </row>
    <row r="11" spans="1:27" ht="14.25" customHeight="1" x14ac:dyDescent="0.35">
      <c r="A11" s="79" t="s">
        <v>829</v>
      </c>
      <c r="B11" s="54">
        <v>1</v>
      </c>
      <c r="C11" s="143" t="s">
        <v>975</v>
      </c>
      <c r="D11" s="76"/>
      <c r="E11" s="74">
        <v>1300</v>
      </c>
      <c r="F11" s="13" t="str">
        <f>+VLOOKUP(E11,Participants!$A$1:$F$798,2,FALSE)</f>
        <v>Maximo Macerelli</v>
      </c>
      <c r="G11" s="13" t="str">
        <f>+VLOOKUP(E11,Participants!$A$1:$F$798,4,FALSE)</f>
        <v>CDT</v>
      </c>
      <c r="H11" s="13" t="str">
        <f>+VLOOKUP(E11,Participants!$A$1:$F$798,5,FALSE)</f>
        <v>Male</v>
      </c>
      <c r="I11" s="13">
        <f>+VLOOKUP(E11,Participants!$A$1:$F$798,3,FALSE)</f>
        <v>5</v>
      </c>
      <c r="J11" s="13" t="str">
        <f>+VLOOKUP(E11,Participants!$A$1:$G$798,7,FALSE)</f>
        <v>JV Boys</v>
      </c>
      <c r="K11" s="13">
        <v>1</v>
      </c>
      <c r="L11" s="13"/>
    </row>
    <row r="12" spans="1:27" ht="14.25" customHeight="1" x14ac:dyDescent="0.35">
      <c r="A12" s="79" t="s">
        <v>829</v>
      </c>
      <c r="B12" s="54">
        <v>1</v>
      </c>
      <c r="C12" s="143" t="s">
        <v>976</v>
      </c>
      <c r="D12" s="76"/>
      <c r="E12" s="74">
        <v>1579</v>
      </c>
      <c r="F12" s="13" t="str">
        <f>+VLOOKUP(E12,Participants!$A$1:$F$798,2,FALSE)</f>
        <v>Matthew Yeager</v>
      </c>
      <c r="G12" s="13" t="str">
        <f>+VLOOKUP(E12,Participants!$A$1:$F$798,4,FALSE)</f>
        <v>BCS</v>
      </c>
      <c r="H12" s="13" t="str">
        <f>+VLOOKUP(E12,Participants!$A$1:$F$798,5,FALSE)</f>
        <v>Male</v>
      </c>
      <c r="I12" s="13">
        <f>+VLOOKUP(E12,Participants!$A$1:$F$798,3,FALSE)</f>
        <v>5</v>
      </c>
      <c r="J12" s="13" t="str">
        <f>+VLOOKUP(E12,Participants!$A$1:$G$798,7,FALSE)</f>
        <v>JV Boys</v>
      </c>
      <c r="K12" s="13">
        <f>K11+1</f>
        <v>2</v>
      </c>
      <c r="L12" s="13"/>
    </row>
    <row r="13" spans="1:27" ht="14.25" customHeight="1" x14ac:dyDescent="0.35">
      <c r="A13" s="79"/>
      <c r="B13" s="54"/>
      <c r="C13" s="143"/>
      <c r="D13" s="76"/>
      <c r="E13" s="74"/>
      <c r="F13" s="13"/>
      <c r="G13" s="13"/>
      <c r="H13" s="13"/>
      <c r="I13" s="13"/>
      <c r="J13" s="13"/>
      <c r="K13" s="13"/>
      <c r="L13" s="13"/>
    </row>
    <row r="14" spans="1:27" ht="14.25" customHeight="1" x14ac:dyDescent="0.35">
      <c r="A14" s="79"/>
      <c r="B14" s="54"/>
      <c r="C14" s="143"/>
      <c r="D14" s="76"/>
      <c r="E14" s="74"/>
      <c r="F14" s="13"/>
      <c r="G14" s="13"/>
      <c r="H14" s="13"/>
      <c r="I14" s="13"/>
      <c r="J14" s="13"/>
      <c r="K14" s="13"/>
      <c r="L14" s="13"/>
    </row>
    <row r="15" spans="1:27" ht="14.25" customHeight="1" x14ac:dyDescent="0.35">
      <c r="A15" s="79" t="s">
        <v>829</v>
      </c>
      <c r="B15" s="54">
        <v>1</v>
      </c>
      <c r="C15" s="143" t="s">
        <v>961</v>
      </c>
      <c r="D15" s="76"/>
      <c r="E15" s="74">
        <v>609</v>
      </c>
      <c r="F15" s="13" t="str">
        <f>+VLOOKUP(E15,Participants!$A$1:$F$798,2,FALSE)</f>
        <v>Ella Schweikert</v>
      </c>
      <c r="G15" s="13" t="str">
        <f>+VLOOKUP(E15,Participants!$A$1:$F$798,4,FALSE)</f>
        <v>BFS</v>
      </c>
      <c r="H15" s="13" t="str">
        <f>+VLOOKUP(E15,Participants!$A$1:$F$798,5,FALSE)</f>
        <v>Female</v>
      </c>
      <c r="I15" s="13">
        <f>+VLOOKUP(E15,Participants!$A$1:$F$798,3,FALSE)</f>
        <v>6</v>
      </c>
      <c r="J15" s="13" t="str">
        <f>+VLOOKUP(E15,Participants!$A$1:$G$798,7,FALSE)</f>
        <v>JV GIRLS</v>
      </c>
      <c r="K15" s="13">
        <v>1</v>
      </c>
      <c r="L15" s="13">
        <v>10</v>
      </c>
    </row>
    <row r="16" spans="1:27" ht="14.25" customHeight="1" x14ac:dyDescent="0.35">
      <c r="A16" s="79" t="s">
        <v>829</v>
      </c>
      <c r="B16" s="54">
        <v>1</v>
      </c>
      <c r="C16" s="143" t="s">
        <v>963</v>
      </c>
      <c r="D16" s="76"/>
      <c r="E16" s="74">
        <v>1073</v>
      </c>
      <c r="F16" s="13" t="str">
        <f>+VLOOKUP(E16,Participants!$A$1:$F$798,2,FALSE)</f>
        <v>Brigid Baker</v>
      </c>
      <c r="G16" s="13" t="str">
        <f>+VLOOKUP(E16,Participants!$A$1:$F$798,4,FALSE)</f>
        <v>KIL</v>
      </c>
      <c r="H16" s="13" t="str">
        <f>+VLOOKUP(E16,Participants!$A$1:$F$798,5,FALSE)</f>
        <v>Female</v>
      </c>
      <c r="I16" s="13">
        <f>+VLOOKUP(E16,Participants!$A$1:$F$798,3,FALSE)</f>
        <v>5</v>
      </c>
      <c r="J16" s="13" t="str">
        <f>+VLOOKUP(E16,Participants!$A$1:$G$798,7,FALSE)</f>
        <v>JV Girls</v>
      </c>
      <c r="K16" s="13">
        <f t="shared" ref="K16:K25" si="1">K15+1</f>
        <v>2</v>
      </c>
      <c r="L16" s="13">
        <v>8</v>
      </c>
    </row>
    <row r="17" spans="1:13" ht="14.25" customHeight="1" x14ac:dyDescent="0.35">
      <c r="A17" s="79" t="s">
        <v>829</v>
      </c>
      <c r="B17" s="54">
        <v>1</v>
      </c>
      <c r="C17" s="143" t="s">
        <v>965</v>
      </c>
      <c r="D17" s="76"/>
      <c r="E17" s="74">
        <v>1226</v>
      </c>
      <c r="F17" s="13" t="str">
        <f>+VLOOKUP(E17,Participants!$A$1:$F$798,2,FALSE)</f>
        <v>DiIanna DelTondo</v>
      </c>
      <c r="G17" s="13" t="str">
        <f>+VLOOKUP(E17,Participants!$A$1:$F$798,4,FALSE)</f>
        <v>OLF</v>
      </c>
      <c r="H17" s="13" t="str">
        <f>+VLOOKUP(E17,Participants!$A$1:$F$798,5,FALSE)</f>
        <v>Female</v>
      </c>
      <c r="I17" s="13">
        <f>+VLOOKUP(E17,Participants!$A$1:$F$798,3,FALSE)</f>
        <v>6</v>
      </c>
      <c r="J17" s="13" t="str">
        <f>+VLOOKUP(E17,Participants!$A$1:$G$798,7,FALSE)</f>
        <v>JV Girls</v>
      </c>
      <c r="K17" s="13">
        <f t="shared" si="1"/>
        <v>3</v>
      </c>
      <c r="L17" s="13">
        <v>6</v>
      </c>
    </row>
    <row r="18" spans="1:13" ht="14.25" customHeight="1" x14ac:dyDescent="0.35">
      <c r="A18" s="79" t="s">
        <v>829</v>
      </c>
      <c r="B18" s="54">
        <v>1</v>
      </c>
      <c r="C18" s="143" t="s">
        <v>967</v>
      </c>
      <c r="D18" s="76"/>
      <c r="E18" s="74">
        <v>608</v>
      </c>
      <c r="F18" s="13" t="str">
        <f>+VLOOKUP(E18,Participants!$A$1:$F$798,2,FALSE)</f>
        <v>Lexie Miller</v>
      </c>
      <c r="G18" s="13" t="str">
        <f>+VLOOKUP(E18,Participants!$A$1:$F$798,4,FALSE)</f>
        <v>BFS</v>
      </c>
      <c r="H18" s="13" t="str">
        <f>+VLOOKUP(E18,Participants!$A$1:$F$798,5,FALSE)</f>
        <v>Female</v>
      </c>
      <c r="I18" s="13">
        <f>+VLOOKUP(E18,Participants!$A$1:$F$798,3,FALSE)</f>
        <v>6</v>
      </c>
      <c r="J18" s="13" t="str">
        <f>+VLOOKUP(E18,Participants!$A$1:$G$798,7,FALSE)</f>
        <v>JV GIRLS</v>
      </c>
      <c r="K18" s="13">
        <f t="shared" si="1"/>
        <v>4</v>
      </c>
      <c r="L18" s="13">
        <v>5</v>
      </c>
    </row>
    <row r="19" spans="1:13" ht="14.25" customHeight="1" x14ac:dyDescent="0.35">
      <c r="A19" s="79" t="s">
        <v>829</v>
      </c>
      <c r="B19" s="54">
        <v>1</v>
      </c>
      <c r="C19" s="143" t="s">
        <v>969</v>
      </c>
      <c r="D19" s="76"/>
      <c r="E19" s="74">
        <v>1009</v>
      </c>
      <c r="F19" s="13" t="str">
        <f>+VLOOKUP(E19,Participants!$A$1:$F$798,2,FALSE)</f>
        <v>Brigid Joyce</v>
      </c>
      <c r="G19" s="13" t="str">
        <f>+VLOOKUP(E19,Participants!$A$1:$F$798,4,FALSE)</f>
        <v>HCA</v>
      </c>
      <c r="H19" s="13" t="str">
        <f>+VLOOKUP(E19,Participants!$A$1:$F$798,5,FALSE)</f>
        <v>Female</v>
      </c>
      <c r="I19" s="13">
        <f>+VLOOKUP(E19,Participants!$A$1:$F$798,3,FALSE)</f>
        <v>6</v>
      </c>
      <c r="J19" s="13" t="str">
        <f>+VLOOKUP(E19,Participants!$A$1:$G$798,7,FALSE)</f>
        <v>JV Girls</v>
      </c>
      <c r="K19" s="13">
        <f t="shared" si="1"/>
        <v>5</v>
      </c>
      <c r="L19" s="13">
        <v>4</v>
      </c>
    </row>
    <row r="20" spans="1:13" ht="14.25" customHeight="1" x14ac:dyDescent="0.35">
      <c r="A20" s="79" t="s">
        <v>829</v>
      </c>
      <c r="B20" s="54">
        <v>1</v>
      </c>
      <c r="C20" s="175" t="s">
        <v>1268</v>
      </c>
      <c r="D20" s="76"/>
      <c r="E20" s="74">
        <v>603</v>
      </c>
      <c r="F20" s="13" t="str">
        <f>+VLOOKUP(E20,Participants!$A$1:$F$798,2,FALSE)</f>
        <v>Maria Hiserodt</v>
      </c>
      <c r="G20" s="13" t="str">
        <f>+VLOOKUP(E20,Participants!$A$1:$F$798,4,FALSE)</f>
        <v>BFS</v>
      </c>
      <c r="H20" s="13" t="str">
        <f>+VLOOKUP(E20,Participants!$A$1:$F$798,5,FALSE)</f>
        <v>Female</v>
      </c>
      <c r="I20" s="13">
        <f>+VLOOKUP(E20,Participants!$A$1:$F$798,3,FALSE)</f>
        <v>6</v>
      </c>
      <c r="J20" s="13" t="str">
        <f>+VLOOKUP(E20,Participants!$A$1:$G$798,7,FALSE)</f>
        <v>JV GIRLS</v>
      </c>
      <c r="K20" s="13">
        <f t="shared" si="1"/>
        <v>6</v>
      </c>
      <c r="L20" s="13">
        <v>3</v>
      </c>
    </row>
    <row r="21" spans="1:13" ht="14.25" customHeight="1" x14ac:dyDescent="0.35">
      <c r="A21" s="79" t="s">
        <v>829</v>
      </c>
      <c r="B21" s="54">
        <v>1</v>
      </c>
      <c r="C21" s="143" t="s">
        <v>971</v>
      </c>
      <c r="D21" s="76"/>
      <c r="E21" s="74">
        <v>1428</v>
      </c>
      <c r="F21" s="13" t="str">
        <f>+VLOOKUP(E21,Participants!$A$1:$F$798,2,FALSE)</f>
        <v>Chloe Boosel</v>
      </c>
      <c r="G21" s="13" t="str">
        <f>+VLOOKUP(E21,Participants!$A$1:$F$798,4,FALSE)</f>
        <v>GRE</v>
      </c>
      <c r="H21" s="13" t="str">
        <f>+VLOOKUP(E21,Participants!$A$1:$F$798,5,FALSE)</f>
        <v>Female</v>
      </c>
      <c r="I21" s="13">
        <f>+VLOOKUP(E21,Participants!$A$1:$F$798,3,FALSE)</f>
        <v>6</v>
      </c>
      <c r="J21" s="13" t="str">
        <f>+VLOOKUP(E21,Participants!$A$1:$G$798,7,FALSE)</f>
        <v>JV Girls</v>
      </c>
      <c r="K21" s="13">
        <f t="shared" si="1"/>
        <v>7</v>
      </c>
      <c r="L21" s="13">
        <v>2</v>
      </c>
    </row>
    <row r="22" spans="1:13" ht="14.25" customHeight="1" x14ac:dyDescent="0.35">
      <c r="A22" s="79" t="s">
        <v>829</v>
      </c>
      <c r="B22" s="54">
        <v>1</v>
      </c>
      <c r="C22" s="143" t="s">
        <v>971</v>
      </c>
      <c r="D22" s="76"/>
      <c r="E22" s="74">
        <v>1378</v>
      </c>
      <c r="F22" s="13" t="str">
        <f>+VLOOKUP(E22,Participants!$A$1:$F$798,2,FALSE)</f>
        <v>Rachel Sauber</v>
      </c>
      <c r="G22" s="13" t="str">
        <f>+VLOOKUP(E22,Participants!$A$1:$F$798,4,FALSE)</f>
        <v>AAC</v>
      </c>
      <c r="H22" s="13" t="str">
        <f>+VLOOKUP(E22,Participants!$A$1:$F$798,5,FALSE)</f>
        <v>Female</v>
      </c>
      <c r="I22" s="13">
        <f>+VLOOKUP(E22,Participants!$A$1:$F$798,3,FALSE)</f>
        <v>6</v>
      </c>
      <c r="J22" s="13" t="str">
        <f>+VLOOKUP(E22,Participants!$A$1:$G$798,7,FALSE)</f>
        <v>JV Girls</v>
      </c>
      <c r="K22" s="13">
        <f t="shared" si="1"/>
        <v>8</v>
      </c>
      <c r="L22" s="13">
        <v>1</v>
      </c>
    </row>
    <row r="23" spans="1:13" ht="14.25" customHeight="1" x14ac:dyDescent="0.35">
      <c r="A23" s="79" t="s">
        <v>829</v>
      </c>
      <c r="B23" s="54">
        <v>1</v>
      </c>
      <c r="C23" s="143" t="s">
        <v>972</v>
      </c>
      <c r="D23" s="76"/>
      <c r="E23" s="74">
        <v>1575</v>
      </c>
      <c r="F23" s="13" t="str">
        <f>+VLOOKUP(E23,Participants!$A$1:$F$798,2,FALSE)</f>
        <v>Isabella Krahe</v>
      </c>
      <c r="G23" s="13" t="str">
        <f>+VLOOKUP(E23,Participants!$A$1:$F$798,4,FALSE)</f>
        <v>BCS</v>
      </c>
      <c r="H23" s="13" t="str">
        <f>+VLOOKUP(E23,Participants!$A$1:$F$798,5,FALSE)</f>
        <v>Female</v>
      </c>
      <c r="I23" s="13">
        <f>+VLOOKUP(E23,Participants!$A$1:$F$798,3,FALSE)</f>
        <v>6</v>
      </c>
      <c r="J23" s="13" t="str">
        <f>+VLOOKUP(E23,Participants!$A$1:$G$798,7,FALSE)</f>
        <v>JV Girls</v>
      </c>
      <c r="K23" s="13">
        <f t="shared" si="1"/>
        <v>9</v>
      </c>
      <c r="L23" s="13"/>
    </row>
    <row r="24" spans="1:13" ht="14.25" customHeight="1" x14ac:dyDescent="0.35">
      <c r="A24" s="79" t="s">
        <v>829</v>
      </c>
      <c r="B24" s="54">
        <v>1</v>
      </c>
      <c r="C24" s="143" t="s">
        <v>973</v>
      </c>
      <c r="D24" s="76"/>
      <c r="E24" s="74">
        <v>1338</v>
      </c>
      <c r="F24" s="13" t="str">
        <f>+VLOOKUP(E24,Participants!$A$1:$F$798,2,FALSE)</f>
        <v>Claire Burch</v>
      </c>
      <c r="G24" s="13" t="str">
        <f>+VLOOKUP(E24,Participants!$A$1:$F$798,4,FALSE)</f>
        <v>AAC</v>
      </c>
      <c r="H24" s="13" t="str">
        <f>+VLOOKUP(E24,Participants!$A$1:$F$798,5,FALSE)</f>
        <v>Female</v>
      </c>
      <c r="I24" s="13">
        <f>+VLOOKUP(E24,Participants!$A$1:$F$798,3,FALSE)</f>
        <v>6</v>
      </c>
      <c r="J24" s="13" t="str">
        <f>+VLOOKUP(E24,Participants!$A$1:$G$798,7,FALSE)</f>
        <v>JV Girls</v>
      </c>
      <c r="K24" s="13">
        <f t="shared" si="1"/>
        <v>10</v>
      </c>
      <c r="L24" s="13"/>
    </row>
    <row r="25" spans="1:13" ht="14.25" customHeight="1" x14ac:dyDescent="0.35">
      <c r="A25" s="79" t="s">
        <v>829</v>
      </c>
      <c r="B25" s="54">
        <v>1</v>
      </c>
      <c r="C25" s="143" t="s">
        <v>974</v>
      </c>
      <c r="D25" s="76"/>
      <c r="E25" s="74">
        <v>1571</v>
      </c>
      <c r="F25" s="13" t="str">
        <f>+VLOOKUP(E25,Participants!$A$1:$F$798,2,FALSE)</f>
        <v>Cecilia Livengood</v>
      </c>
      <c r="G25" s="13" t="str">
        <f>+VLOOKUP(E25,Participants!$A$1:$F$798,4,FALSE)</f>
        <v>BCS</v>
      </c>
      <c r="H25" s="13" t="str">
        <f>+VLOOKUP(E25,Participants!$A$1:$F$798,5,FALSE)</f>
        <v>Female</v>
      </c>
      <c r="I25" s="13">
        <f>+VLOOKUP(E25,Participants!$A$1:$F$798,3,FALSE)</f>
        <v>6</v>
      </c>
      <c r="J25" s="13" t="str">
        <f>+VLOOKUP(E25,Participants!$A$1:$G$798,7,FALSE)</f>
        <v>JV Girls</v>
      </c>
      <c r="K25" s="13">
        <f t="shared" si="1"/>
        <v>11</v>
      </c>
      <c r="L25" s="13"/>
      <c r="M25" s="192"/>
    </row>
    <row r="26" spans="1:13" ht="14.25" customHeight="1" x14ac:dyDescent="0.35">
      <c r="A26" s="79"/>
      <c r="B26" s="54"/>
      <c r="C26" s="143"/>
      <c r="D26" s="76"/>
      <c r="E26" s="74"/>
      <c r="F26" s="13"/>
      <c r="G26" s="13"/>
      <c r="H26" s="13"/>
      <c r="I26" s="13"/>
      <c r="J26" s="13"/>
      <c r="K26" s="13"/>
      <c r="L26" s="13"/>
    </row>
    <row r="27" spans="1:13" ht="14.25" customHeight="1" x14ac:dyDescent="0.35">
      <c r="A27" s="79" t="s">
        <v>829</v>
      </c>
      <c r="B27" s="54">
        <v>1</v>
      </c>
      <c r="C27" s="143" t="s">
        <v>977</v>
      </c>
      <c r="D27" s="76"/>
      <c r="E27" s="74">
        <v>1135</v>
      </c>
      <c r="F27" s="13" t="str">
        <f>+VLOOKUP(E27,Participants!$A$1:$F$798,2,FALSE)</f>
        <v>Jack Steineman</v>
      </c>
      <c r="G27" s="13" t="str">
        <f>+VLOOKUP(E27,Participants!$A$1:$F$798,4,FALSE)</f>
        <v>KIL</v>
      </c>
      <c r="H27" s="13" t="str">
        <f>+VLOOKUP(E27,Participants!$A$1:$F$798,5,FALSE)</f>
        <v>Male</v>
      </c>
      <c r="I27" s="13">
        <f>+VLOOKUP(E27,Participants!$A$1:$F$798,3,FALSE)</f>
        <v>8</v>
      </c>
      <c r="J27" s="13" t="str">
        <f>+VLOOKUP(E27,Participants!$A$1:$G$798,7,FALSE)</f>
        <v>VARSITY Boys</v>
      </c>
      <c r="K27" s="13">
        <v>1</v>
      </c>
      <c r="L27" s="13">
        <v>10</v>
      </c>
    </row>
    <row r="28" spans="1:13" ht="14.25" customHeight="1" x14ac:dyDescent="0.35">
      <c r="A28" s="79" t="s">
        <v>829</v>
      </c>
      <c r="B28" s="54">
        <v>1</v>
      </c>
      <c r="C28" s="143" t="s">
        <v>978</v>
      </c>
      <c r="D28" s="76"/>
      <c r="E28" s="74">
        <v>1448</v>
      </c>
      <c r="F28" s="13" t="str">
        <f>+VLOOKUP(E28,Participants!$A$1:$F$798,2,FALSE)</f>
        <v>Andrew Deem</v>
      </c>
      <c r="G28" s="13" t="str">
        <f>+VLOOKUP(E28,Participants!$A$1:$F$798,4,FALSE)</f>
        <v>GRE</v>
      </c>
      <c r="H28" s="13" t="str">
        <f>+VLOOKUP(E28,Participants!$A$1:$F$798,5,FALSE)</f>
        <v>Male</v>
      </c>
      <c r="I28" s="13">
        <f>+VLOOKUP(E28,Participants!$A$1:$F$798,3,FALSE)</f>
        <v>7</v>
      </c>
      <c r="J28" s="13" t="str">
        <f>+VLOOKUP(E28,Participants!$A$1:$G$798,7,FALSE)</f>
        <v>VARSITY Boys</v>
      </c>
      <c r="K28" s="13">
        <f t="shared" ref="K28:K39" si="2">K27+1</f>
        <v>2</v>
      </c>
      <c r="L28" s="13">
        <v>8</v>
      </c>
    </row>
    <row r="29" spans="1:13" ht="14.25" customHeight="1" x14ac:dyDescent="0.35">
      <c r="A29" s="79" t="s">
        <v>829</v>
      </c>
      <c r="B29" s="54">
        <v>2</v>
      </c>
      <c r="C29" s="143" t="s">
        <v>979</v>
      </c>
      <c r="D29" s="76"/>
      <c r="E29" s="74">
        <v>665</v>
      </c>
      <c r="F29" s="13" t="str">
        <f>+VLOOKUP(E29,Participants!$A$1:$F$798,2,FALSE)</f>
        <v>Jack Davison</v>
      </c>
      <c r="G29" s="13" t="str">
        <f>+VLOOKUP(E29,Participants!$A$1:$F$798,4,FALSE)</f>
        <v>BFS</v>
      </c>
      <c r="H29" s="13" t="str">
        <f>+VLOOKUP(E29,Participants!$A$1:$F$798,5,FALSE)</f>
        <v>Male</v>
      </c>
      <c r="I29" s="13">
        <f>+VLOOKUP(E29,Participants!$A$1:$F$798,3,FALSE)</f>
        <v>8</v>
      </c>
      <c r="J29" s="13" t="str">
        <f>+VLOOKUP(E29,Participants!$A$1:$G$798,7,FALSE)</f>
        <v>VARSITY Boys</v>
      </c>
      <c r="K29" s="13">
        <f t="shared" si="2"/>
        <v>3</v>
      </c>
      <c r="L29" s="13">
        <v>6</v>
      </c>
    </row>
    <row r="30" spans="1:13" ht="14.25" customHeight="1" x14ac:dyDescent="0.35">
      <c r="A30" s="79" t="s">
        <v>829</v>
      </c>
      <c r="B30" s="54">
        <v>2</v>
      </c>
      <c r="C30" s="143" t="s">
        <v>980</v>
      </c>
      <c r="D30" s="76"/>
      <c r="E30" s="74">
        <v>1447</v>
      </c>
      <c r="F30" s="13" t="str">
        <f>+VLOOKUP(E30,Participants!$A$1:$F$798,2,FALSE)</f>
        <v>Jacob Birchok</v>
      </c>
      <c r="G30" s="13" t="str">
        <f>+VLOOKUP(E30,Participants!$A$1:$F$798,4,FALSE)</f>
        <v>GRE</v>
      </c>
      <c r="H30" s="13" t="str">
        <f>+VLOOKUP(E30,Participants!$A$1:$F$798,5,FALSE)</f>
        <v>Male</v>
      </c>
      <c r="I30" s="13">
        <f>+VLOOKUP(E30,Participants!$A$1:$F$798,3,FALSE)</f>
        <v>8</v>
      </c>
      <c r="J30" s="13" t="str">
        <f>+VLOOKUP(E30,Participants!$A$1:$G$798,7,FALSE)</f>
        <v>VARSITY Boys</v>
      </c>
      <c r="K30" s="13">
        <f t="shared" si="2"/>
        <v>4</v>
      </c>
      <c r="L30" s="13">
        <v>5</v>
      </c>
    </row>
    <row r="31" spans="1:13" ht="14.25" customHeight="1" x14ac:dyDescent="0.35">
      <c r="A31" s="79" t="s">
        <v>829</v>
      </c>
      <c r="B31" s="54">
        <v>2</v>
      </c>
      <c r="C31" s="143" t="s">
        <v>981</v>
      </c>
      <c r="D31" s="76"/>
      <c r="E31" s="74">
        <v>1030</v>
      </c>
      <c r="F31" s="13" t="str">
        <f>+VLOOKUP(E31,Participants!$A$1:$F$798,2,FALSE)</f>
        <v>Roman Spagnolo</v>
      </c>
      <c r="G31" s="13" t="str">
        <f>+VLOOKUP(E31,Participants!$A$1:$F$798,4,FALSE)</f>
        <v>HCA</v>
      </c>
      <c r="H31" s="13" t="str">
        <f>+VLOOKUP(E31,Participants!$A$1:$F$798,5,FALSE)</f>
        <v>Male</v>
      </c>
      <c r="I31" s="13">
        <f>+VLOOKUP(E31,Participants!$A$1:$F$798,3,FALSE)</f>
        <v>7</v>
      </c>
      <c r="J31" s="13" t="str">
        <f>+VLOOKUP(E31,Participants!$A$1:$G$798,7,FALSE)</f>
        <v>VARSITY Boys</v>
      </c>
      <c r="K31" s="13">
        <f t="shared" si="2"/>
        <v>5</v>
      </c>
      <c r="L31" s="13">
        <v>4</v>
      </c>
    </row>
    <row r="32" spans="1:13" ht="14.25" customHeight="1" x14ac:dyDescent="0.35">
      <c r="A32" s="79" t="s">
        <v>829</v>
      </c>
      <c r="B32" s="54">
        <v>2</v>
      </c>
      <c r="C32" s="143" t="s">
        <v>983</v>
      </c>
      <c r="D32" s="76"/>
      <c r="E32" s="74">
        <v>725</v>
      </c>
      <c r="F32" s="13" t="str">
        <f>+VLOOKUP(E32,Participants!$A$1:$F$798,2,FALSE)</f>
        <v>Dylan Ford</v>
      </c>
      <c r="G32" s="13" t="str">
        <f>+VLOOKUP(E32,Participants!$A$1:$F$798,4,FALSE)</f>
        <v>GAA</v>
      </c>
      <c r="H32" s="13" t="str">
        <f>+VLOOKUP(E32,Participants!$A$1:$F$798,5,FALSE)</f>
        <v>Male</v>
      </c>
      <c r="I32" s="13">
        <f>+VLOOKUP(E32,Participants!$A$1:$F$798,3,FALSE)</f>
        <v>7</v>
      </c>
      <c r="J32" s="13" t="str">
        <f>+VLOOKUP(E32,Participants!$A$1:$G$798,7,FALSE)</f>
        <v>VARSITY Boys</v>
      </c>
      <c r="K32" s="13">
        <f t="shared" si="2"/>
        <v>6</v>
      </c>
      <c r="L32" s="13">
        <v>3</v>
      </c>
    </row>
    <row r="33" spans="1:12" ht="14.25" customHeight="1" x14ac:dyDescent="0.35">
      <c r="A33" s="79" t="s">
        <v>829</v>
      </c>
      <c r="B33" s="54">
        <v>2</v>
      </c>
      <c r="C33" s="143" t="s">
        <v>986</v>
      </c>
      <c r="D33" s="76"/>
      <c r="E33" s="74">
        <v>1125</v>
      </c>
      <c r="F33" s="13" t="str">
        <f>+VLOOKUP(E33,Participants!$A$1:$F$798,2,FALSE)</f>
        <v>Gavin Bartus</v>
      </c>
      <c r="G33" s="13" t="str">
        <f>+VLOOKUP(E33,Participants!$A$1:$F$798,4,FALSE)</f>
        <v>KIL</v>
      </c>
      <c r="H33" s="13" t="str">
        <f>+VLOOKUP(E33,Participants!$A$1:$F$798,5,FALSE)</f>
        <v>Male</v>
      </c>
      <c r="I33" s="13">
        <f>+VLOOKUP(E33,Participants!$A$1:$F$798,3,FALSE)</f>
        <v>8</v>
      </c>
      <c r="J33" s="13" t="str">
        <f>+VLOOKUP(E33,Participants!$A$1:$G$798,7,FALSE)</f>
        <v>VARSITY Boys</v>
      </c>
      <c r="K33" s="13">
        <f t="shared" si="2"/>
        <v>7</v>
      </c>
      <c r="L33" s="13">
        <v>2</v>
      </c>
    </row>
    <row r="34" spans="1:12" ht="14.25" customHeight="1" x14ac:dyDescent="0.35">
      <c r="A34" s="79" t="s">
        <v>829</v>
      </c>
      <c r="B34" s="54">
        <v>2</v>
      </c>
      <c r="C34" s="143" t="s">
        <v>987</v>
      </c>
      <c r="D34" s="76"/>
      <c r="E34" s="74">
        <v>1034</v>
      </c>
      <c r="F34" s="13" t="str">
        <f>+VLOOKUP(E34,Participants!$A$1:$F$798,2,FALSE)</f>
        <v>Ryan Sharpe</v>
      </c>
      <c r="G34" s="13" t="str">
        <f>+VLOOKUP(E34,Participants!$A$1:$F$798,4,FALSE)</f>
        <v>HCA</v>
      </c>
      <c r="H34" s="13" t="str">
        <f>+VLOOKUP(E34,Participants!$A$1:$F$798,5,FALSE)</f>
        <v>Male</v>
      </c>
      <c r="I34" s="13">
        <f>+VLOOKUP(E34,Participants!$A$1:$F$798,3,FALSE)</f>
        <v>8</v>
      </c>
      <c r="J34" s="13" t="str">
        <f>+VLOOKUP(E34,Participants!$A$1:$G$798,7,FALSE)</f>
        <v>VARSITY Boys</v>
      </c>
      <c r="K34" s="13">
        <f t="shared" si="2"/>
        <v>8</v>
      </c>
      <c r="L34" s="13">
        <v>1</v>
      </c>
    </row>
    <row r="35" spans="1:12" ht="14.25" customHeight="1" x14ac:dyDescent="0.35">
      <c r="A35" s="79" t="s">
        <v>829</v>
      </c>
      <c r="B35" s="54">
        <v>2</v>
      </c>
      <c r="C35" s="143" t="s">
        <v>988</v>
      </c>
      <c r="D35" s="76"/>
      <c r="E35" s="74">
        <v>668</v>
      </c>
      <c r="F35" s="13" t="str">
        <f>+VLOOKUP(E35,Participants!$A$1:$F$798,2,FALSE)</f>
        <v>Ethan Hiserodt</v>
      </c>
      <c r="G35" s="13" t="str">
        <f>+VLOOKUP(E35,Participants!$A$1:$F$798,4,FALSE)</f>
        <v>BFS</v>
      </c>
      <c r="H35" s="13" t="str">
        <f>+VLOOKUP(E35,Participants!$A$1:$F$798,5,FALSE)</f>
        <v>Male</v>
      </c>
      <c r="I35" s="13">
        <f>+VLOOKUP(E35,Participants!$A$1:$F$798,3,FALSE)</f>
        <v>8</v>
      </c>
      <c r="J35" s="13" t="str">
        <f>+VLOOKUP(E35,Participants!$A$1:$G$798,7,FALSE)</f>
        <v>VARSITY Boys</v>
      </c>
      <c r="K35" s="13">
        <f t="shared" si="2"/>
        <v>9</v>
      </c>
      <c r="L35" s="13"/>
    </row>
    <row r="36" spans="1:12" ht="14.25" customHeight="1" x14ac:dyDescent="0.35">
      <c r="A36" s="79" t="s">
        <v>829</v>
      </c>
      <c r="B36" s="54">
        <v>2</v>
      </c>
      <c r="C36" s="143" t="s">
        <v>989</v>
      </c>
      <c r="D36" s="76"/>
      <c r="E36" s="74">
        <v>1123</v>
      </c>
      <c r="F36" s="13" t="str">
        <f>+VLOOKUP(E36,Participants!$A$1:$F$798,2,FALSE)</f>
        <v>Jacob Acocks-Mejia</v>
      </c>
      <c r="G36" s="13" t="str">
        <f>+VLOOKUP(E36,Participants!$A$1:$F$798,4,FALSE)</f>
        <v>KIL</v>
      </c>
      <c r="H36" s="13" t="str">
        <f>+VLOOKUP(E36,Participants!$A$1:$F$798,5,FALSE)</f>
        <v>Male</v>
      </c>
      <c r="I36" s="13">
        <f>+VLOOKUP(E36,Participants!$A$1:$F$798,3,FALSE)</f>
        <v>8</v>
      </c>
      <c r="J36" s="13" t="str">
        <f>+VLOOKUP(E36,Participants!$A$1:$G$798,7,FALSE)</f>
        <v>VARSITY Boys</v>
      </c>
      <c r="K36" s="13">
        <f t="shared" si="2"/>
        <v>10</v>
      </c>
      <c r="L36" s="13"/>
    </row>
    <row r="37" spans="1:12" ht="14.25" customHeight="1" x14ac:dyDescent="0.35">
      <c r="A37" s="79" t="s">
        <v>829</v>
      </c>
      <c r="B37" s="54">
        <v>2</v>
      </c>
      <c r="C37" s="143" t="s">
        <v>997</v>
      </c>
      <c r="D37" s="76"/>
      <c r="E37" s="74">
        <v>1130</v>
      </c>
      <c r="F37" s="13" t="str">
        <f>+VLOOKUP(E37,Participants!$A$1:$F$798,2,FALSE)</f>
        <v>Luke Harper</v>
      </c>
      <c r="G37" s="13" t="str">
        <f>+VLOOKUP(E37,Participants!$A$1:$F$798,4,FALSE)</f>
        <v>KIL</v>
      </c>
      <c r="H37" s="13" t="str">
        <f>+VLOOKUP(E37,Participants!$A$1:$F$798,5,FALSE)</f>
        <v>Male</v>
      </c>
      <c r="I37" s="13">
        <f>+VLOOKUP(E37,Participants!$A$1:$F$798,3,FALSE)</f>
        <v>8</v>
      </c>
      <c r="J37" s="13" t="str">
        <f>+VLOOKUP(E37,Participants!$A$1:$G$798,7,FALSE)</f>
        <v>VARSITY Boys</v>
      </c>
      <c r="K37" s="13">
        <f t="shared" si="2"/>
        <v>11</v>
      </c>
      <c r="L37" s="13"/>
    </row>
    <row r="38" spans="1:12" ht="14.25" customHeight="1" x14ac:dyDescent="0.35">
      <c r="A38" s="79" t="s">
        <v>829</v>
      </c>
      <c r="B38" s="54">
        <v>2</v>
      </c>
      <c r="C38" s="143" t="s">
        <v>998</v>
      </c>
      <c r="D38" s="76"/>
      <c r="E38" s="74">
        <v>1032</v>
      </c>
      <c r="F38" s="13" t="str">
        <f>+VLOOKUP(E38,Participants!$A$1:$F$798,2,FALSE)</f>
        <v>Willie Mahony</v>
      </c>
      <c r="G38" s="13" t="str">
        <f>+VLOOKUP(E38,Participants!$A$1:$F$798,4,FALSE)</f>
        <v>HCA</v>
      </c>
      <c r="H38" s="13" t="str">
        <f>+VLOOKUP(E38,Participants!$A$1:$F$798,5,FALSE)</f>
        <v>Male</v>
      </c>
      <c r="I38" s="13">
        <f>+VLOOKUP(E38,Participants!$A$1:$F$798,3,FALSE)</f>
        <v>7</v>
      </c>
      <c r="J38" s="13" t="str">
        <f>+VLOOKUP(E38,Participants!$A$1:$G$798,7,FALSE)</f>
        <v>VARSITY Boys</v>
      </c>
      <c r="K38" s="13">
        <f t="shared" si="2"/>
        <v>12</v>
      </c>
      <c r="L38" s="13"/>
    </row>
    <row r="39" spans="1:12" ht="14.25" customHeight="1" x14ac:dyDescent="0.35">
      <c r="A39" s="79" t="s">
        <v>829</v>
      </c>
      <c r="B39" s="54">
        <v>2</v>
      </c>
      <c r="C39" s="143" t="s">
        <v>999</v>
      </c>
      <c r="D39" s="76"/>
      <c r="E39" s="74">
        <v>1260</v>
      </c>
      <c r="F39" s="13" t="str">
        <f>+VLOOKUP(E39,Participants!$A$1:$F$798,2,FALSE)</f>
        <v>Zachary Thear</v>
      </c>
      <c r="G39" s="13" t="str">
        <f>+VLOOKUP(E39,Participants!$A$1:$F$798,4,FALSE)</f>
        <v>SSPP</v>
      </c>
      <c r="H39" s="13" t="str">
        <f>+VLOOKUP(E39,Participants!$A$1:$F$798,5,FALSE)</f>
        <v>Male</v>
      </c>
      <c r="I39" s="13">
        <f>+VLOOKUP(E39,Participants!$A$1:$F$798,3,FALSE)</f>
        <v>8</v>
      </c>
      <c r="J39" s="13" t="str">
        <f>+VLOOKUP(E39,Participants!$A$1:$G$798,7,FALSE)</f>
        <v>VARSITY Boys</v>
      </c>
      <c r="K39" s="13">
        <f t="shared" si="2"/>
        <v>13</v>
      </c>
      <c r="L39" s="13"/>
    </row>
    <row r="40" spans="1:12" ht="14.25" customHeight="1" x14ac:dyDescent="0.35">
      <c r="A40" s="79"/>
      <c r="B40" s="54"/>
      <c r="C40" s="143"/>
      <c r="D40" s="76"/>
      <c r="E40" s="74"/>
      <c r="F40" s="13"/>
      <c r="G40" s="13"/>
      <c r="H40" s="13"/>
      <c r="I40" s="13"/>
      <c r="J40" s="13"/>
      <c r="K40" s="13"/>
      <c r="L40" s="13"/>
    </row>
    <row r="41" spans="1:12" ht="14.25" customHeight="1" x14ac:dyDescent="0.35">
      <c r="A41" s="79" t="s">
        <v>829</v>
      </c>
      <c r="B41" s="54">
        <v>2</v>
      </c>
      <c r="C41" s="143" t="s">
        <v>982</v>
      </c>
      <c r="D41" s="76"/>
      <c r="E41" s="74">
        <v>983</v>
      </c>
      <c r="F41" s="13" t="str">
        <f>+VLOOKUP(E41,Participants!$A$1:$F$798,2,FALSE)</f>
        <v>Maggie Killian</v>
      </c>
      <c r="G41" s="13" t="str">
        <f>+VLOOKUP(E41,Participants!$A$1:$F$798,4,FALSE)</f>
        <v>SJS</v>
      </c>
      <c r="H41" s="13" t="str">
        <f>+VLOOKUP(E41,Participants!$A$1:$F$798,5,FALSE)</f>
        <v>Female</v>
      </c>
      <c r="I41" s="13">
        <f>+VLOOKUP(E41,Participants!$A$1:$F$798,3,FALSE)</f>
        <v>8</v>
      </c>
      <c r="J41" s="13" t="str">
        <f>+VLOOKUP(E41,Participants!$A$1:$G$798,7,FALSE)</f>
        <v>Varsity Girls</v>
      </c>
      <c r="K41" s="13">
        <v>1</v>
      </c>
      <c r="L41" s="13">
        <v>10</v>
      </c>
    </row>
    <row r="42" spans="1:12" ht="14.25" customHeight="1" x14ac:dyDescent="0.35">
      <c r="A42" s="79" t="s">
        <v>829</v>
      </c>
      <c r="B42" s="54">
        <v>2</v>
      </c>
      <c r="C42" s="143" t="s">
        <v>984</v>
      </c>
      <c r="D42" s="76"/>
      <c r="E42" s="74">
        <v>1120</v>
      </c>
      <c r="F42" s="13" t="str">
        <f>+VLOOKUP(E42,Participants!$A$1:$F$798,2,FALSE)</f>
        <v>Kendall Stewart</v>
      </c>
      <c r="G42" s="13" t="str">
        <f>+VLOOKUP(E42,Participants!$A$1:$F$798,4,FALSE)</f>
        <v>KIL</v>
      </c>
      <c r="H42" s="13" t="str">
        <f>+VLOOKUP(E42,Participants!$A$1:$F$798,5,FALSE)</f>
        <v>Female</v>
      </c>
      <c r="I42" s="13">
        <f>+VLOOKUP(E42,Participants!$A$1:$F$798,3,FALSE)</f>
        <v>8</v>
      </c>
      <c r="J42" s="13" t="str">
        <f>+VLOOKUP(E42,Participants!$A$1:$G$798,7,FALSE)</f>
        <v>Varsity Girls</v>
      </c>
      <c r="K42" s="13">
        <f t="shared" ref="K42:K53" si="3">K41+1</f>
        <v>2</v>
      </c>
      <c r="L42" s="13">
        <v>8</v>
      </c>
    </row>
    <row r="43" spans="1:12" ht="14.25" customHeight="1" x14ac:dyDescent="0.35">
      <c r="A43" s="79" t="s">
        <v>829</v>
      </c>
      <c r="B43" s="54">
        <v>2</v>
      </c>
      <c r="C43" s="143" t="s">
        <v>985</v>
      </c>
      <c r="D43" s="76"/>
      <c r="E43" s="74">
        <v>1115</v>
      </c>
      <c r="F43" s="13" t="str">
        <f>+VLOOKUP(E43,Participants!$A$1:$F$798,2,FALSE)</f>
        <v>Anna Morris</v>
      </c>
      <c r="G43" s="13" t="str">
        <f>+VLOOKUP(E43,Participants!$A$1:$F$798,4,FALSE)</f>
        <v>KIL</v>
      </c>
      <c r="H43" s="13" t="str">
        <f>+VLOOKUP(E43,Participants!$A$1:$F$798,5,FALSE)</f>
        <v>Female</v>
      </c>
      <c r="I43" s="13">
        <f>+VLOOKUP(E43,Participants!$A$1:$F$798,3,FALSE)</f>
        <v>8</v>
      </c>
      <c r="J43" s="13" t="str">
        <f>+VLOOKUP(E43,Participants!$A$1:$G$798,7,FALSE)</f>
        <v>Varsity Girls</v>
      </c>
      <c r="K43" s="13">
        <f t="shared" si="3"/>
        <v>3</v>
      </c>
      <c r="L43" s="13">
        <v>6</v>
      </c>
    </row>
    <row r="44" spans="1:12" ht="14.25" customHeight="1" x14ac:dyDescent="0.35">
      <c r="A44" s="79" t="s">
        <v>829</v>
      </c>
      <c r="B44" s="54">
        <v>2</v>
      </c>
      <c r="C44" s="143" t="s">
        <v>990</v>
      </c>
      <c r="D44" s="76"/>
      <c r="E44" s="74">
        <v>769</v>
      </c>
      <c r="F44" s="13" t="str">
        <f>+VLOOKUP(E44,Participants!$A$1:$F$798,2,FALSE)</f>
        <v>Macie Trombetta</v>
      </c>
      <c r="G44" s="13" t="str">
        <f>+VLOOKUP(E44,Participants!$A$1:$F$798,4,FALSE)</f>
        <v>GAA</v>
      </c>
      <c r="H44" s="13" t="str">
        <f>+VLOOKUP(E44,Participants!$A$1:$F$798,5,FALSE)</f>
        <v>Female</v>
      </c>
      <c r="I44" s="13">
        <f>+VLOOKUP(E44,Participants!$A$1:$F$798,3,FALSE)</f>
        <v>7</v>
      </c>
      <c r="J44" s="13" t="str">
        <f>+VLOOKUP(E44,Participants!$A$1:$G$798,7,FALSE)</f>
        <v>VARSITY GIRLS</v>
      </c>
      <c r="K44" s="13">
        <f t="shared" si="3"/>
        <v>4</v>
      </c>
      <c r="L44" s="13">
        <v>5</v>
      </c>
    </row>
    <row r="45" spans="1:12" ht="14.25" customHeight="1" x14ac:dyDescent="0.35">
      <c r="A45" s="79" t="s">
        <v>829</v>
      </c>
      <c r="B45" s="54">
        <v>2</v>
      </c>
      <c r="C45" s="143" t="s">
        <v>991</v>
      </c>
      <c r="D45" s="76"/>
      <c r="E45" s="74">
        <v>1108</v>
      </c>
      <c r="F45" s="13" t="str">
        <f>+VLOOKUP(E45,Participants!$A$1:$F$798,2,FALSE)</f>
        <v>Elle Degnan</v>
      </c>
      <c r="G45" s="13" t="str">
        <f>+VLOOKUP(E45,Participants!$A$1:$F$798,4,FALSE)</f>
        <v>KIL</v>
      </c>
      <c r="H45" s="13" t="str">
        <f>+VLOOKUP(E45,Participants!$A$1:$F$798,5,FALSE)</f>
        <v>Female</v>
      </c>
      <c r="I45" s="13">
        <f>+VLOOKUP(E45,Participants!$A$1:$F$798,3,FALSE)</f>
        <v>7</v>
      </c>
      <c r="J45" s="13" t="str">
        <f>+VLOOKUP(E45,Participants!$A$1:$G$798,7,FALSE)</f>
        <v>Varsity Girls</v>
      </c>
      <c r="K45" s="13">
        <f t="shared" si="3"/>
        <v>5</v>
      </c>
      <c r="L45" s="13">
        <v>4</v>
      </c>
    </row>
    <row r="46" spans="1:12" ht="14.25" customHeight="1" x14ac:dyDescent="0.35">
      <c r="A46" s="79" t="s">
        <v>829</v>
      </c>
      <c r="B46" s="54">
        <v>2</v>
      </c>
      <c r="C46" s="143" t="s">
        <v>992</v>
      </c>
      <c r="D46" s="76"/>
      <c r="E46" s="74">
        <v>635</v>
      </c>
      <c r="F46" s="13" t="str">
        <f>+VLOOKUP(E46,Participants!$A$1:$F$798,2,FALSE)</f>
        <v>Katie Miller</v>
      </c>
      <c r="G46" s="13" t="str">
        <f>+VLOOKUP(E46,Participants!$A$1:$F$798,4,FALSE)</f>
        <v>BFS</v>
      </c>
      <c r="H46" s="13" t="str">
        <f>+VLOOKUP(E46,Participants!$A$1:$F$798,5,FALSE)</f>
        <v>Female</v>
      </c>
      <c r="I46" s="13">
        <f>+VLOOKUP(E46,Participants!$A$1:$F$798,3,FALSE)</f>
        <v>7</v>
      </c>
      <c r="J46" s="13" t="str">
        <f>+VLOOKUP(E46,Participants!$A$1:$G$798,7,FALSE)</f>
        <v>VARSITY GIRLS</v>
      </c>
      <c r="K46" s="13">
        <f t="shared" si="3"/>
        <v>6</v>
      </c>
      <c r="L46" s="13">
        <v>3</v>
      </c>
    </row>
    <row r="47" spans="1:12" ht="14.25" customHeight="1" x14ac:dyDescent="0.35">
      <c r="A47" s="79" t="s">
        <v>829</v>
      </c>
      <c r="B47" s="54">
        <v>2</v>
      </c>
      <c r="C47" s="143" t="s">
        <v>993</v>
      </c>
      <c r="D47" s="76"/>
      <c r="E47" s="74">
        <v>1386</v>
      </c>
      <c r="F47" s="13" t="str">
        <f>+VLOOKUP(E47,Participants!$A$1:$F$798,2,FALSE)</f>
        <v>Jacqui Whitsel</v>
      </c>
      <c r="G47" s="13" t="str">
        <f>+VLOOKUP(E47,Participants!$A$1:$F$798,4,FALSE)</f>
        <v>AAC</v>
      </c>
      <c r="H47" s="13" t="str">
        <f>+VLOOKUP(E47,Participants!$A$1:$F$798,5,FALSE)</f>
        <v>Female</v>
      </c>
      <c r="I47" s="13">
        <f>+VLOOKUP(E47,Participants!$A$1:$F$798,3,FALSE)</f>
        <v>7</v>
      </c>
      <c r="J47" s="13" t="str">
        <f>+VLOOKUP(E47,Participants!$A$1:$G$798,7,FALSE)</f>
        <v>Varsity Girls</v>
      </c>
      <c r="K47" s="13">
        <f t="shared" si="3"/>
        <v>7</v>
      </c>
      <c r="L47" s="13">
        <v>2</v>
      </c>
    </row>
    <row r="48" spans="1:12" ht="14.25" customHeight="1" x14ac:dyDescent="0.35">
      <c r="A48" s="79" t="s">
        <v>829</v>
      </c>
      <c r="B48" s="54">
        <v>2</v>
      </c>
      <c r="C48" s="143" t="s">
        <v>994</v>
      </c>
      <c r="D48" s="76"/>
      <c r="E48" s="74">
        <v>1109</v>
      </c>
      <c r="F48" s="13" t="str">
        <f>+VLOOKUP(E48,Participants!$A$1:$F$798,2,FALSE)</f>
        <v>Anna Jones</v>
      </c>
      <c r="G48" s="13" t="str">
        <f>+VLOOKUP(E48,Participants!$A$1:$F$798,4,FALSE)</f>
        <v>KIL</v>
      </c>
      <c r="H48" s="13" t="str">
        <f>+VLOOKUP(E48,Participants!$A$1:$F$798,5,FALSE)</f>
        <v>Female</v>
      </c>
      <c r="I48" s="13">
        <f>+VLOOKUP(E48,Participants!$A$1:$F$798,3,FALSE)</f>
        <v>8</v>
      </c>
      <c r="J48" s="13" t="str">
        <f>+VLOOKUP(E48,Participants!$A$1:$G$798,7,FALSE)</f>
        <v>Varsity Girls</v>
      </c>
      <c r="K48" s="13">
        <f t="shared" si="3"/>
        <v>8</v>
      </c>
      <c r="L48" s="13">
        <v>1</v>
      </c>
    </row>
    <row r="49" spans="1:26" ht="14.25" customHeight="1" x14ac:dyDescent="0.35">
      <c r="A49" s="79" t="s">
        <v>829</v>
      </c>
      <c r="B49" s="54">
        <v>2</v>
      </c>
      <c r="C49" s="143" t="s">
        <v>995</v>
      </c>
      <c r="D49" s="76"/>
      <c r="E49" s="74">
        <v>1024</v>
      </c>
      <c r="F49" s="13" t="str">
        <f>+VLOOKUP(E49,Participants!$A$1:$F$798,2,FALSE)</f>
        <v>Keally Zickefoose</v>
      </c>
      <c r="G49" s="13" t="str">
        <f>+VLOOKUP(E49,Participants!$A$1:$F$798,4,FALSE)</f>
        <v>HCA</v>
      </c>
      <c r="H49" s="13" t="str">
        <f>+VLOOKUP(E49,Participants!$A$1:$F$798,5,FALSE)</f>
        <v>Female</v>
      </c>
      <c r="I49" s="13">
        <f>+VLOOKUP(E49,Participants!$A$1:$F$798,3,FALSE)</f>
        <v>7</v>
      </c>
      <c r="J49" s="13" t="str">
        <f>+VLOOKUP(E49,Participants!$A$1:$G$798,7,FALSE)</f>
        <v>Varsity Girls</v>
      </c>
      <c r="K49" s="13">
        <f t="shared" si="3"/>
        <v>9</v>
      </c>
      <c r="L49" s="13"/>
    </row>
    <row r="50" spans="1:26" ht="14.25" customHeight="1" x14ac:dyDescent="0.35">
      <c r="A50" s="79" t="s">
        <v>829</v>
      </c>
      <c r="B50" s="54">
        <v>2</v>
      </c>
      <c r="C50" s="143" t="s">
        <v>996</v>
      </c>
      <c r="D50" s="76"/>
      <c r="E50" s="74">
        <v>778</v>
      </c>
      <c r="F50" s="13" t="str">
        <f>+VLOOKUP(E50,Participants!$A$1:$F$798,2,FALSE)</f>
        <v>Maria Leithauser</v>
      </c>
      <c r="G50" s="13" t="str">
        <f>+VLOOKUP(E50,Participants!$A$1:$F$798,4,FALSE)</f>
        <v>GAA</v>
      </c>
      <c r="H50" s="13" t="str">
        <f>+VLOOKUP(E50,Participants!$A$1:$F$798,5,FALSE)</f>
        <v>Female</v>
      </c>
      <c r="I50" s="13">
        <f>+VLOOKUP(E50,Participants!$A$1:$F$798,3,FALSE)</f>
        <v>8</v>
      </c>
      <c r="J50" s="13" t="str">
        <f>+VLOOKUP(E50,Participants!$A$1:$G$798,7,FALSE)</f>
        <v>VARSITY GIRLS</v>
      </c>
      <c r="K50" s="13">
        <f t="shared" si="3"/>
        <v>10</v>
      </c>
      <c r="L50" s="13"/>
    </row>
    <row r="51" spans="1:26" ht="14.25" customHeight="1" x14ac:dyDescent="0.35">
      <c r="A51" s="79" t="s">
        <v>829</v>
      </c>
      <c r="B51" s="54">
        <v>2</v>
      </c>
      <c r="C51" s="143" t="s">
        <v>1000</v>
      </c>
      <c r="D51" s="76"/>
      <c r="E51" s="74">
        <v>1442</v>
      </c>
      <c r="F51" s="13" t="str">
        <f>+VLOOKUP(E51,Participants!$A$1:$F$798,2,FALSE)</f>
        <v>Olivia Clauss</v>
      </c>
      <c r="G51" s="13" t="str">
        <f>+VLOOKUP(E51,Participants!$A$1:$F$798,4,FALSE)</f>
        <v>GRE</v>
      </c>
      <c r="H51" s="13" t="str">
        <f>+VLOOKUP(E51,Participants!$A$1:$F$798,5,FALSE)</f>
        <v>Female</v>
      </c>
      <c r="I51" s="13">
        <f>+VLOOKUP(E51,Participants!$A$1:$F$798,3,FALSE)</f>
        <v>7</v>
      </c>
      <c r="J51" s="13" t="str">
        <f>+VLOOKUP(E51,Participants!$A$1:$G$798,7,FALSE)</f>
        <v>Varsity Girls</v>
      </c>
      <c r="K51" s="13">
        <f t="shared" si="3"/>
        <v>11</v>
      </c>
      <c r="L51" s="13"/>
    </row>
    <row r="52" spans="1:26" ht="14.25" customHeight="1" x14ac:dyDescent="0.35">
      <c r="A52" s="79" t="s">
        <v>829</v>
      </c>
      <c r="B52" s="54">
        <v>2</v>
      </c>
      <c r="C52" s="143" t="s">
        <v>1001</v>
      </c>
      <c r="D52" s="76"/>
      <c r="E52" s="74">
        <v>1346</v>
      </c>
      <c r="F52" s="13" t="str">
        <f>+VLOOKUP(E52,Participants!$A$1:$F$798,2,FALSE)</f>
        <v>Josie Donahue</v>
      </c>
      <c r="G52" s="13" t="str">
        <f>+VLOOKUP(E52,Participants!$A$1:$F$798,4,FALSE)</f>
        <v>AAC</v>
      </c>
      <c r="H52" s="13" t="str">
        <f>+VLOOKUP(E52,Participants!$A$1:$F$798,5,FALSE)</f>
        <v>Female</v>
      </c>
      <c r="I52" s="13">
        <f>+VLOOKUP(E52,Participants!$A$1:$F$798,3,FALSE)</f>
        <v>7</v>
      </c>
      <c r="J52" s="13" t="str">
        <f>+VLOOKUP(E52,Participants!$A$1:$G$798,7,FALSE)</f>
        <v>Varsity Girls</v>
      </c>
      <c r="K52" s="13">
        <f t="shared" si="3"/>
        <v>12</v>
      </c>
      <c r="L52" s="13"/>
    </row>
    <row r="53" spans="1:26" ht="14.25" customHeight="1" x14ac:dyDescent="0.35">
      <c r="A53" s="79" t="s">
        <v>829</v>
      </c>
      <c r="B53" s="54">
        <v>2</v>
      </c>
      <c r="C53" s="143" t="s">
        <v>1002</v>
      </c>
      <c r="D53" s="76"/>
      <c r="E53" s="74">
        <v>1020</v>
      </c>
      <c r="F53" s="13" t="str">
        <f>+VLOOKUP(E53,Participants!$A$1:$F$798,2,FALSE)</f>
        <v>Abby Diamond</v>
      </c>
      <c r="G53" s="13" t="str">
        <f>+VLOOKUP(E53,Participants!$A$1:$F$798,4,FALSE)</f>
        <v>HCA</v>
      </c>
      <c r="H53" s="13" t="str">
        <f>+VLOOKUP(E53,Participants!$A$1:$F$798,5,FALSE)</f>
        <v>Female</v>
      </c>
      <c r="I53" s="13">
        <f>+VLOOKUP(E53,Participants!$A$1:$F$798,3,FALSE)</f>
        <v>7</v>
      </c>
      <c r="J53" s="13" t="str">
        <f>+VLOOKUP(E53,Participants!$A$1:$G$798,7,FALSE)</f>
        <v>Varsity Girls</v>
      </c>
      <c r="K53" s="13">
        <f t="shared" si="3"/>
        <v>13</v>
      </c>
      <c r="L53" s="13"/>
    </row>
    <row r="54" spans="1:26" ht="14.25" customHeight="1" x14ac:dyDescent="0.25">
      <c r="D54" s="56"/>
      <c r="E54" s="46"/>
    </row>
    <row r="55" spans="1:26" ht="14.25" customHeight="1" x14ac:dyDescent="0.25">
      <c r="D55" s="56"/>
      <c r="E55" s="46"/>
    </row>
    <row r="56" spans="1:26" ht="14.25" customHeight="1" x14ac:dyDescent="0.25">
      <c r="B56" s="59" t="s">
        <v>8</v>
      </c>
      <c r="C56" s="59" t="s">
        <v>15</v>
      </c>
      <c r="D56" s="59" t="s">
        <v>18</v>
      </c>
      <c r="E56" s="138" t="s">
        <v>21</v>
      </c>
      <c r="F56" s="59" t="s">
        <v>24</v>
      </c>
      <c r="G56" s="59" t="s">
        <v>27</v>
      </c>
      <c r="H56" s="59" t="s">
        <v>30</v>
      </c>
      <c r="I56" s="59" t="s">
        <v>33</v>
      </c>
      <c r="J56" s="59" t="s">
        <v>36</v>
      </c>
      <c r="K56" s="59" t="s">
        <v>39</v>
      </c>
      <c r="L56" s="59" t="s">
        <v>42</v>
      </c>
      <c r="M56" s="59" t="s">
        <v>45</v>
      </c>
      <c r="N56" s="59" t="s">
        <v>48</v>
      </c>
      <c r="O56" s="59" t="s">
        <v>53</v>
      </c>
      <c r="P56" s="59" t="s">
        <v>56</v>
      </c>
      <c r="Q56" s="59" t="s">
        <v>59</v>
      </c>
      <c r="R56" s="59" t="s">
        <v>62</v>
      </c>
      <c r="S56" s="59" t="s">
        <v>65</v>
      </c>
      <c r="T56" s="59" t="s">
        <v>10</v>
      </c>
      <c r="U56" s="59" t="s">
        <v>70</v>
      </c>
      <c r="V56" s="59" t="s">
        <v>73</v>
      </c>
      <c r="W56" s="59" t="s">
        <v>76</v>
      </c>
      <c r="X56" s="59" t="s">
        <v>79</v>
      </c>
      <c r="Y56" s="59" t="s">
        <v>817</v>
      </c>
      <c r="Z56" s="60" t="s">
        <v>818</v>
      </c>
    </row>
    <row r="57" spans="1:26" ht="14.25" customHeight="1" x14ac:dyDescent="0.25">
      <c r="A57" s="7" t="s">
        <v>190</v>
      </c>
      <c r="B57" s="7">
        <f t="shared" ref="B57:K60" si="4">+SUMIFS($L$2:$L$55,$J$2:$J$55,$A57,$G$2:$G$55,B$56)</f>
        <v>1</v>
      </c>
      <c r="C57" s="7">
        <f t="shared" si="4"/>
        <v>0</v>
      </c>
      <c r="D57" s="56">
        <f t="shared" si="4"/>
        <v>0</v>
      </c>
      <c r="E57" s="46">
        <f t="shared" si="4"/>
        <v>0</v>
      </c>
      <c r="F57" s="7">
        <f t="shared" si="4"/>
        <v>18</v>
      </c>
      <c r="G57" s="7">
        <f t="shared" si="4"/>
        <v>0</v>
      </c>
      <c r="H57" s="7">
        <f t="shared" si="4"/>
        <v>0</v>
      </c>
      <c r="I57" s="7">
        <f t="shared" si="4"/>
        <v>0</v>
      </c>
      <c r="J57" s="7">
        <f t="shared" si="4"/>
        <v>0</v>
      </c>
      <c r="K57" s="7">
        <f t="shared" si="4"/>
        <v>2</v>
      </c>
      <c r="L57" s="7">
        <f t="shared" ref="L57:Y60" si="5">+SUMIFS($L$2:$L$55,$J$2:$J$55,$A57,$G$2:$G$55,L$56)</f>
        <v>0</v>
      </c>
      <c r="M57" s="7">
        <f t="shared" si="5"/>
        <v>0</v>
      </c>
      <c r="N57" s="7">
        <f t="shared" si="5"/>
        <v>0</v>
      </c>
      <c r="O57" s="7">
        <f t="shared" si="5"/>
        <v>8</v>
      </c>
      <c r="P57" s="7">
        <f t="shared" si="5"/>
        <v>4</v>
      </c>
      <c r="Q57" s="7">
        <f t="shared" si="5"/>
        <v>0</v>
      </c>
      <c r="R57" s="7">
        <f t="shared" si="5"/>
        <v>0</v>
      </c>
      <c r="S57" s="7">
        <f t="shared" si="5"/>
        <v>0</v>
      </c>
      <c r="T57" s="7">
        <f t="shared" si="5"/>
        <v>0</v>
      </c>
      <c r="U57" s="7">
        <f t="shared" si="5"/>
        <v>6</v>
      </c>
      <c r="V57" s="7">
        <f t="shared" si="5"/>
        <v>0</v>
      </c>
      <c r="W57" s="7">
        <f t="shared" si="5"/>
        <v>0</v>
      </c>
      <c r="X57" s="7">
        <f t="shared" si="5"/>
        <v>0</v>
      </c>
      <c r="Y57" s="7">
        <f t="shared" si="5"/>
        <v>0</v>
      </c>
      <c r="Z57" s="7">
        <f t="shared" ref="Z57:Z60" si="6">SUM(B57:Y57)</f>
        <v>39</v>
      </c>
    </row>
    <row r="58" spans="1:26" ht="14.25" customHeight="1" x14ac:dyDescent="0.25">
      <c r="A58" s="7" t="s">
        <v>207</v>
      </c>
      <c r="B58" s="7">
        <f t="shared" si="4"/>
        <v>5</v>
      </c>
      <c r="C58" s="7">
        <f t="shared" si="4"/>
        <v>0</v>
      </c>
      <c r="D58" s="56">
        <f t="shared" si="4"/>
        <v>0</v>
      </c>
      <c r="E58" s="46">
        <f t="shared" si="4"/>
        <v>0</v>
      </c>
      <c r="F58" s="7">
        <f t="shared" si="4"/>
        <v>14</v>
      </c>
      <c r="G58" s="7">
        <f t="shared" si="4"/>
        <v>0</v>
      </c>
      <c r="H58" s="7">
        <f t="shared" si="4"/>
        <v>0</v>
      </c>
      <c r="I58" s="7">
        <f t="shared" si="4"/>
        <v>0</v>
      </c>
      <c r="J58" s="7">
        <f t="shared" si="4"/>
        <v>1</v>
      </c>
      <c r="K58" s="7">
        <f t="shared" si="4"/>
        <v>0</v>
      </c>
      <c r="L58" s="7">
        <f t="shared" si="5"/>
        <v>0</v>
      </c>
      <c r="M58" s="7">
        <f t="shared" si="5"/>
        <v>4</v>
      </c>
      <c r="N58" s="7">
        <f t="shared" si="5"/>
        <v>0</v>
      </c>
      <c r="O58" s="7">
        <f t="shared" si="5"/>
        <v>10</v>
      </c>
      <c r="P58" s="7">
        <f t="shared" si="5"/>
        <v>0</v>
      </c>
      <c r="Q58" s="7">
        <f t="shared" si="5"/>
        <v>0</v>
      </c>
      <c r="R58" s="7">
        <f t="shared" si="5"/>
        <v>0</v>
      </c>
      <c r="S58" s="7">
        <f t="shared" si="5"/>
        <v>0</v>
      </c>
      <c r="T58" s="7">
        <f t="shared" si="5"/>
        <v>0</v>
      </c>
      <c r="U58" s="7">
        <f t="shared" si="5"/>
        <v>5</v>
      </c>
      <c r="V58" s="7">
        <f t="shared" si="5"/>
        <v>0</v>
      </c>
      <c r="W58" s="7">
        <f t="shared" si="5"/>
        <v>0</v>
      </c>
      <c r="X58" s="7">
        <f t="shared" si="5"/>
        <v>0</v>
      </c>
      <c r="Y58" s="7">
        <f t="shared" si="5"/>
        <v>0</v>
      </c>
      <c r="Z58" s="7">
        <f t="shared" si="6"/>
        <v>39</v>
      </c>
    </row>
    <row r="59" spans="1:26" ht="14.25" customHeight="1" x14ac:dyDescent="0.25">
      <c r="A59" s="7" t="s">
        <v>224</v>
      </c>
      <c r="B59" s="7">
        <f t="shared" si="4"/>
        <v>2</v>
      </c>
      <c r="C59" s="7">
        <f t="shared" si="4"/>
        <v>0</v>
      </c>
      <c r="D59" s="56">
        <f t="shared" si="4"/>
        <v>0</v>
      </c>
      <c r="E59" s="46">
        <f t="shared" si="4"/>
        <v>0</v>
      </c>
      <c r="F59" s="7">
        <f t="shared" si="4"/>
        <v>3</v>
      </c>
      <c r="G59" s="7">
        <f t="shared" si="4"/>
        <v>0</v>
      </c>
      <c r="H59" s="7">
        <f t="shared" si="4"/>
        <v>0</v>
      </c>
      <c r="I59" s="7">
        <f t="shared" si="4"/>
        <v>0</v>
      </c>
      <c r="J59" s="7">
        <f t="shared" si="4"/>
        <v>5</v>
      </c>
      <c r="K59" s="7">
        <f t="shared" si="4"/>
        <v>0</v>
      </c>
      <c r="L59" s="7">
        <f t="shared" si="5"/>
        <v>0</v>
      </c>
      <c r="M59" s="7">
        <f t="shared" si="5"/>
        <v>10</v>
      </c>
      <c r="N59" s="7">
        <f t="shared" si="5"/>
        <v>0</v>
      </c>
      <c r="O59" s="7">
        <f t="shared" si="5"/>
        <v>19</v>
      </c>
      <c r="P59" s="7">
        <f t="shared" si="5"/>
        <v>0</v>
      </c>
      <c r="Q59" s="7">
        <f t="shared" si="5"/>
        <v>0</v>
      </c>
      <c r="R59" s="7">
        <f t="shared" si="5"/>
        <v>0</v>
      </c>
      <c r="S59" s="7">
        <f t="shared" si="5"/>
        <v>0</v>
      </c>
      <c r="T59" s="7">
        <f t="shared" si="5"/>
        <v>0</v>
      </c>
      <c r="U59" s="7">
        <f t="shared" si="5"/>
        <v>0</v>
      </c>
      <c r="V59" s="7">
        <f t="shared" si="5"/>
        <v>0</v>
      </c>
      <c r="W59" s="7">
        <f t="shared" si="5"/>
        <v>0</v>
      </c>
      <c r="X59" s="7">
        <f t="shared" si="5"/>
        <v>0</v>
      </c>
      <c r="Y59" s="7">
        <f t="shared" si="5"/>
        <v>0</v>
      </c>
      <c r="Z59" s="7">
        <f t="shared" si="6"/>
        <v>39</v>
      </c>
    </row>
    <row r="60" spans="1:26" ht="14.25" customHeight="1" x14ac:dyDescent="0.25">
      <c r="A60" s="7" t="s">
        <v>819</v>
      </c>
      <c r="B60" s="7">
        <f t="shared" si="4"/>
        <v>0</v>
      </c>
      <c r="C60" s="7">
        <f t="shared" si="4"/>
        <v>0</v>
      </c>
      <c r="D60" s="56">
        <f t="shared" si="4"/>
        <v>0</v>
      </c>
      <c r="E60" s="46">
        <f t="shared" si="4"/>
        <v>0</v>
      </c>
      <c r="F60" s="7">
        <f t="shared" si="4"/>
        <v>6</v>
      </c>
      <c r="G60" s="7">
        <f t="shared" si="4"/>
        <v>0</v>
      </c>
      <c r="H60" s="7">
        <f t="shared" si="4"/>
        <v>0</v>
      </c>
      <c r="I60" s="7">
        <f t="shared" si="4"/>
        <v>0</v>
      </c>
      <c r="J60" s="7">
        <f t="shared" si="4"/>
        <v>3</v>
      </c>
      <c r="K60" s="7">
        <f t="shared" si="4"/>
        <v>13</v>
      </c>
      <c r="L60" s="7">
        <f t="shared" si="5"/>
        <v>0</v>
      </c>
      <c r="M60" s="7">
        <f t="shared" si="5"/>
        <v>0</v>
      </c>
      <c r="N60" s="7">
        <f t="shared" si="5"/>
        <v>0</v>
      </c>
      <c r="O60" s="7">
        <f t="shared" si="5"/>
        <v>12</v>
      </c>
      <c r="P60" s="7">
        <f t="shared" si="5"/>
        <v>5</v>
      </c>
      <c r="Q60" s="7">
        <f t="shared" si="5"/>
        <v>0</v>
      </c>
      <c r="R60" s="7">
        <f t="shared" si="5"/>
        <v>0</v>
      </c>
      <c r="S60" s="7">
        <f t="shared" si="5"/>
        <v>0</v>
      </c>
      <c r="T60" s="7">
        <f t="shared" si="5"/>
        <v>0</v>
      </c>
      <c r="U60" s="7">
        <f t="shared" si="5"/>
        <v>0</v>
      </c>
      <c r="V60" s="7">
        <f t="shared" si="5"/>
        <v>0</v>
      </c>
      <c r="W60" s="7">
        <f t="shared" si="5"/>
        <v>0</v>
      </c>
      <c r="X60" s="7">
        <f t="shared" si="5"/>
        <v>0</v>
      </c>
      <c r="Y60" s="7">
        <f t="shared" si="5"/>
        <v>0</v>
      </c>
      <c r="Z60" s="7">
        <f t="shared" si="6"/>
        <v>39</v>
      </c>
    </row>
    <row r="61" spans="1:26" ht="14.25" customHeight="1" x14ac:dyDescent="0.25">
      <c r="D61" s="56"/>
      <c r="E61" s="46"/>
    </row>
    <row r="62" spans="1:26" ht="14.25" customHeight="1" x14ac:dyDescent="0.25">
      <c r="D62" s="56"/>
      <c r="E62" s="46"/>
    </row>
    <row r="63" spans="1:26" ht="14.25" customHeight="1" x14ac:dyDescent="0.25">
      <c r="D63" s="56"/>
      <c r="E63" s="46"/>
    </row>
    <row r="64" spans="1:26" ht="14.25" customHeight="1" x14ac:dyDescent="0.25">
      <c r="D64" s="56"/>
      <c r="E64" s="46"/>
    </row>
    <row r="65" spans="4:5" ht="14.25" customHeight="1" x14ac:dyDescent="0.25">
      <c r="D65" s="56"/>
      <c r="E65" s="46"/>
    </row>
    <row r="66" spans="4:5" ht="14.25" customHeight="1" x14ac:dyDescent="0.25">
      <c r="D66" s="56"/>
      <c r="E66" s="46"/>
    </row>
    <row r="67" spans="4:5" ht="14.25" customHeight="1" x14ac:dyDescent="0.25">
      <c r="D67" s="56"/>
      <c r="E67" s="46"/>
    </row>
    <row r="68" spans="4:5" ht="14.25" customHeight="1" x14ac:dyDescent="0.25">
      <c r="D68" s="56"/>
      <c r="E68" s="46"/>
    </row>
    <row r="69" spans="4:5" ht="14.25" customHeight="1" x14ac:dyDescent="0.25">
      <c r="D69" s="56"/>
      <c r="E69" s="46"/>
    </row>
    <row r="70" spans="4:5" ht="14.25" customHeight="1" x14ac:dyDescent="0.25">
      <c r="D70" s="56"/>
      <c r="E70" s="46"/>
    </row>
    <row r="71" spans="4:5" ht="14.25" customHeight="1" x14ac:dyDescent="0.25">
      <c r="D71" s="56"/>
      <c r="E71" s="46"/>
    </row>
    <row r="72" spans="4:5" ht="14.25" customHeight="1" x14ac:dyDescent="0.25">
      <c r="D72" s="56"/>
      <c r="E72" s="46"/>
    </row>
    <row r="73" spans="4:5" ht="14.25" customHeight="1" x14ac:dyDescent="0.25">
      <c r="D73" s="56"/>
      <c r="E73" s="46"/>
    </row>
    <row r="74" spans="4:5" ht="14.25" customHeight="1" x14ac:dyDescent="0.25">
      <c r="D74" s="56"/>
      <c r="E74" s="46"/>
    </row>
    <row r="75" spans="4:5" ht="14.25" customHeight="1" x14ac:dyDescent="0.25">
      <c r="D75" s="56"/>
      <c r="E75" s="46"/>
    </row>
    <row r="76" spans="4:5" ht="14.25" customHeight="1" x14ac:dyDescent="0.25">
      <c r="D76" s="56"/>
      <c r="E76" s="46"/>
    </row>
    <row r="77" spans="4:5" ht="14.25" customHeight="1" x14ac:dyDescent="0.25">
      <c r="D77" s="56"/>
      <c r="E77" s="46"/>
    </row>
    <row r="78" spans="4:5" ht="14.25" customHeight="1" x14ac:dyDescent="0.25">
      <c r="D78" s="56"/>
      <c r="E78" s="46"/>
    </row>
    <row r="79" spans="4:5" ht="14.25" customHeight="1" x14ac:dyDescent="0.25">
      <c r="D79" s="56"/>
      <c r="E79" s="46"/>
    </row>
    <row r="80" spans="4:5" ht="14.25" customHeight="1" x14ac:dyDescent="0.25">
      <c r="D80" s="56"/>
      <c r="E80" s="46"/>
    </row>
    <row r="81" spans="4:5" ht="14.25" customHeight="1" x14ac:dyDescent="0.25">
      <c r="D81" s="56"/>
      <c r="E81" s="46"/>
    </row>
    <row r="82" spans="4:5" ht="14.25" customHeight="1" x14ac:dyDescent="0.25">
      <c r="D82" s="56"/>
      <c r="E82" s="46"/>
    </row>
    <row r="83" spans="4:5" ht="14.25" customHeight="1" x14ac:dyDescent="0.25">
      <c r="D83" s="56"/>
      <c r="E83" s="46"/>
    </row>
    <row r="84" spans="4:5" ht="14.25" customHeight="1" x14ac:dyDescent="0.25">
      <c r="D84" s="56"/>
      <c r="E84" s="46"/>
    </row>
    <row r="85" spans="4:5" ht="14.25" customHeight="1" x14ac:dyDescent="0.25">
      <c r="D85" s="56"/>
      <c r="E85" s="46"/>
    </row>
    <row r="86" spans="4:5" ht="14.25" customHeight="1" x14ac:dyDescent="0.25">
      <c r="D86" s="56"/>
      <c r="E86" s="46"/>
    </row>
    <row r="87" spans="4:5" ht="14.25" customHeight="1" x14ac:dyDescent="0.25">
      <c r="D87" s="56"/>
      <c r="E87" s="46"/>
    </row>
    <row r="88" spans="4:5" ht="14.25" customHeight="1" x14ac:dyDescent="0.25">
      <c r="D88" s="56"/>
      <c r="E88" s="46"/>
    </row>
    <row r="89" spans="4:5" ht="14.25" customHeight="1" x14ac:dyDescent="0.25">
      <c r="D89" s="56"/>
      <c r="E89" s="46"/>
    </row>
    <row r="90" spans="4:5" ht="14.25" customHeight="1" x14ac:dyDescent="0.25">
      <c r="D90" s="56"/>
      <c r="E90" s="46"/>
    </row>
    <row r="91" spans="4:5" ht="14.25" customHeight="1" x14ac:dyDescent="0.25">
      <c r="D91" s="56"/>
      <c r="E91" s="46"/>
    </row>
    <row r="92" spans="4:5" ht="14.25" customHeight="1" x14ac:dyDescent="0.25">
      <c r="D92" s="56"/>
      <c r="E92" s="46"/>
    </row>
    <row r="93" spans="4:5" ht="14.25" customHeight="1" x14ac:dyDescent="0.25">
      <c r="D93" s="56"/>
      <c r="E93" s="46"/>
    </row>
    <row r="94" spans="4:5" ht="14.25" customHeight="1" x14ac:dyDescent="0.25">
      <c r="D94" s="56"/>
      <c r="E94" s="46"/>
    </row>
    <row r="95" spans="4:5" ht="14.25" customHeight="1" x14ac:dyDescent="0.25">
      <c r="D95" s="56"/>
      <c r="E95" s="46"/>
    </row>
    <row r="96" spans="4:5" ht="14.25" customHeight="1" x14ac:dyDescent="0.25">
      <c r="D96" s="56"/>
      <c r="E96" s="46"/>
    </row>
    <row r="97" spans="4:5" ht="14.25" customHeight="1" x14ac:dyDescent="0.25">
      <c r="D97" s="56"/>
      <c r="E97" s="46"/>
    </row>
    <row r="98" spans="4:5" ht="14.25" customHeight="1" x14ac:dyDescent="0.25">
      <c r="D98" s="56"/>
      <c r="E98" s="46"/>
    </row>
    <row r="99" spans="4:5" ht="14.25" customHeight="1" x14ac:dyDescent="0.25">
      <c r="D99" s="56"/>
      <c r="E99" s="46"/>
    </row>
    <row r="100" spans="4:5" ht="14.25" customHeight="1" x14ac:dyDescent="0.25">
      <c r="D100" s="56"/>
      <c r="E100" s="46"/>
    </row>
    <row r="101" spans="4:5" ht="14.25" customHeight="1" x14ac:dyDescent="0.25">
      <c r="D101" s="56"/>
      <c r="E101" s="46"/>
    </row>
    <row r="102" spans="4:5" ht="14.25" customHeight="1" x14ac:dyDescent="0.25">
      <c r="D102" s="56"/>
      <c r="E102" s="46"/>
    </row>
    <row r="103" spans="4:5" ht="14.25" customHeight="1" x14ac:dyDescent="0.25">
      <c r="D103" s="56"/>
      <c r="E103" s="46"/>
    </row>
    <row r="104" spans="4:5" ht="14.25" customHeight="1" x14ac:dyDescent="0.25">
      <c r="D104" s="56"/>
      <c r="E104" s="46"/>
    </row>
    <row r="105" spans="4:5" ht="14.25" customHeight="1" x14ac:dyDescent="0.25">
      <c r="D105" s="56"/>
      <c r="E105" s="46"/>
    </row>
    <row r="106" spans="4:5" ht="14.25" customHeight="1" x14ac:dyDescent="0.25">
      <c r="D106" s="56"/>
      <c r="E106" s="46"/>
    </row>
    <row r="107" spans="4:5" ht="14.25" customHeight="1" x14ac:dyDescent="0.25">
      <c r="D107" s="56"/>
      <c r="E107" s="46"/>
    </row>
    <row r="108" spans="4:5" ht="14.25" customHeight="1" x14ac:dyDescent="0.25">
      <c r="D108" s="56"/>
      <c r="E108" s="46"/>
    </row>
    <row r="109" spans="4:5" ht="14.25" customHeight="1" x14ac:dyDescent="0.25">
      <c r="D109" s="56"/>
      <c r="E109" s="46"/>
    </row>
    <row r="110" spans="4:5" ht="14.25" customHeight="1" x14ac:dyDescent="0.25">
      <c r="D110" s="56"/>
      <c r="E110" s="46"/>
    </row>
    <row r="111" spans="4:5" ht="14.25" customHeight="1" x14ac:dyDescent="0.25">
      <c r="D111" s="56"/>
      <c r="E111" s="46"/>
    </row>
    <row r="112" spans="4:5" ht="14.25" customHeight="1" x14ac:dyDescent="0.25">
      <c r="D112" s="56"/>
      <c r="E112" s="46"/>
    </row>
    <row r="113" spans="4:5" ht="14.25" customHeight="1" x14ac:dyDescent="0.25">
      <c r="D113" s="56"/>
      <c r="E113" s="46"/>
    </row>
    <row r="114" spans="4:5" ht="14.25" customHeight="1" x14ac:dyDescent="0.25">
      <c r="D114" s="56"/>
      <c r="E114" s="46"/>
    </row>
    <row r="115" spans="4:5" ht="14.25" customHeight="1" x14ac:dyDescent="0.25">
      <c r="D115" s="56"/>
      <c r="E115" s="46"/>
    </row>
    <row r="116" spans="4:5" ht="14.25" customHeight="1" x14ac:dyDescent="0.25">
      <c r="D116" s="56"/>
      <c r="E116" s="46"/>
    </row>
    <row r="117" spans="4:5" ht="14.25" customHeight="1" x14ac:dyDescent="0.25">
      <c r="D117" s="56"/>
      <c r="E117" s="46"/>
    </row>
    <row r="118" spans="4:5" ht="14.25" customHeight="1" x14ac:dyDescent="0.25">
      <c r="D118" s="56"/>
      <c r="E118" s="46"/>
    </row>
    <row r="119" spans="4:5" ht="14.25" customHeight="1" x14ac:dyDescent="0.25">
      <c r="D119" s="56"/>
      <c r="E119" s="46"/>
    </row>
    <row r="120" spans="4:5" ht="14.25" customHeight="1" x14ac:dyDescent="0.25">
      <c r="D120" s="56"/>
      <c r="E120" s="46"/>
    </row>
    <row r="121" spans="4:5" ht="14.25" customHeight="1" x14ac:dyDescent="0.25">
      <c r="D121" s="56"/>
      <c r="E121" s="46"/>
    </row>
    <row r="122" spans="4:5" ht="14.25" customHeight="1" x14ac:dyDescent="0.25">
      <c r="D122" s="56"/>
      <c r="E122" s="46"/>
    </row>
    <row r="123" spans="4:5" ht="14.25" customHeight="1" x14ac:dyDescent="0.25">
      <c r="D123" s="56"/>
      <c r="E123" s="46"/>
    </row>
    <row r="124" spans="4:5" ht="14.25" customHeight="1" x14ac:dyDescent="0.25">
      <c r="D124" s="56"/>
      <c r="E124" s="46"/>
    </row>
    <row r="125" spans="4:5" ht="14.25" customHeight="1" x14ac:dyDescent="0.25">
      <c r="D125" s="56"/>
      <c r="E125" s="46"/>
    </row>
    <row r="126" spans="4:5" ht="14.25" customHeight="1" x14ac:dyDescent="0.25">
      <c r="D126" s="56"/>
      <c r="E126" s="46"/>
    </row>
    <row r="127" spans="4:5" ht="14.25" customHeight="1" x14ac:dyDescent="0.25">
      <c r="D127" s="56"/>
      <c r="E127" s="46"/>
    </row>
    <row r="128" spans="4:5" ht="14.25" customHeight="1" x14ac:dyDescent="0.25">
      <c r="D128" s="56"/>
      <c r="E128" s="46"/>
    </row>
    <row r="129" spans="4:5" ht="14.25" customHeight="1" x14ac:dyDescent="0.25">
      <c r="D129" s="56"/>
      <c r="E129" s="46"/>
    </row>
    <row r="130" spans="4:5" ht="14.25" customHeight="1" x14ac:dyDescent="0.25">
      <c r="D130" s="56"/>
      <c r="E130" s="46"/>
    </row>
    <row r="131" spans="4:5" ht="14.25" customHeight="1" x14ac:dyDescent="0.25">
      <c r="D131" s="56"/>
      <c r="E131" s="46"/>
    </row>
    <row r="132" spans="4:5" ht="14.25" customHeight="1" x14ac:dyDescent="0.25">
      <c r="D132" s="56"/>
      <c r="E132" s="46"/>
    </row>
    <row r="133" spans="4:5" ht="14.25" customHeight="1" x14ac:dyDescent="0.25">
      <c r="D133" s="56"/>
      <c r="E133" s="46"/>
    </row>
    <row r="134" spans="4:5" ht="14.25" customHeight="1" x14ac:dyDescent="0.25">
      <c r="D134" s="56"/>
      <c r="E134" s="46"/>
    </row>
    <row r="135" spans="4:5" ht="14.25" customHeight="1" x14ac:dyDescent="0.25">
      <c r="D135" s="56"/>
      <c r="E135" s="46"/>
    </row>
    <row r="136" spans="4:5" ht="14.25" customHeight="1" x14ac:dyDescent="0.25">
      <c r="D136" s="56"/>
      <c r="E136" s="46"/>
    </row>
    <row r="137" spans="4:5" ht="14.25" customHeight="1" x14ac:dyDescent="0.25">
      <c r="D137" s="56"/>
      <c r="E137" s="46"/>
    </row>
    <row r="138" spans="4:5" ht="14.25" customHeight="1" x14ac:dyDescent="0.25">
      <c r="D138" s="56"/>
      <c r="E138" s="46"/>
    </row>
    <row r="139" spans="4:5" ht="14.25" customHeight="1" x14ac:dyDescent="0.25">
      <c r="D139" s="56"/>
      <c r="E139" s="46"/>
    </row>
    <row r="140" spans="4:5" ht="14.25" customHeight="1" x14ac:dyDescent="0.25">
      <c r="D140" s="56"/>
      <c r="E140" s="46"/>
    </row>
    <row r="141" spans="4:5" ht="14.25" customHeight="1" x14ac:dyDescent="0.25">
      <c r="D141" s="56"/>
      <c r="E141" s="46"/>
    </row>
    <row r="142" spans="4:5" ht="14.25" customHeight="1" x14ac:dyDescent="0.25">
      <c r="D142" s="56"/>
      <c r="E142" s="46"/>
    </row>
    <row r="143" spans="4:5" ht="14.25" customHeight="1" x14ac:dyDescent="0.25">
      <c r="D143" s="56"/>
      <c r="E143" s="46"/>
    </row>
    <row r="144" spans="4:5" ht="14.25" customHeight="1" x14ac:dyDescent="0.25">
      <c r="D144" s="56"/>
      <c r="E144" s="46"/>
    </row>
    <row r="145" spans="4:5" ht="14.25" customHeight="1" x14ac:dyDescent="0.25">
      <c r="D145" s="56"/>
      <c r="E145" s="46"/>
    </row>
    <row r="146" spans="4:5" ht="14.25" customHeight="1" x14ac:dyDescent="0.25">
      <c r="D146" s="56"/>
      <c r="E146" s="46"/>
    </row>
    <row r="147" spans="4:5" ht="14.25" customHeight="1" x14ac:dyDescent="0.25">
      <c r="D147" s="56"/>
      <c r="E147" s="46"/>
    </row>
    <row r="148" spans="4:5" ht="14.25" customHeight="1" x14ac:dyDescent="0.25">
      <c r="D148" s="56"/>
      <c r="E148" s="46"/>
    </row>
    <row r="149" spans="4:5" ht="14.25" customHeight="1" x14ac:dyDescent="0.25">
      <c r="D149" s="56"/>
      <c r="E149" s="46"/>
    </row>
    <row r="150" spans="4:5" ht="14.25" customHeight="1" x14ac:dyDescent="0.25">
      <c r="D150" s="56"/>
      <c r="E150" s="46"/>
    </row>
    <row r="151" spans="4:5" ht="14.25" customHeight="1" x14ac:dyDescent="0.25">
      <c r="D151" s="56"/>
      <c r="E151" s="46"/>
    </row>
    <row r="152" spans="4:5" ht="14.25" customHeight="1" x14ac:dyDescent="0.25">
      <c r="D152" s="56"/>
      <c r="E152" s="46"/>
    </row>
    <row r="153" spans="4:5" ht="14.25" customHeight="1" x14ac:dyDescent="0.25">
      <c r="D153" s="56"/>
      <c r="E153" s="46"/>
    </row>
    <row r="154" spans="4:5" ht="14.25" customHeight="1" x14ac:dyDescent="0.25">
      <c r="D154" s="56"/>
      <c r="E154" s="46"/>
    </row>
    <row r="155" spans="4:5" ht="14.25" customHeight="1" x14ac:dyDescent="0.25">
      <c r="D155" s="56"/>
      <c r="E155" s="46"/>
    </row>
    <row r="156" spans="4:5" ht="14.25" customHeight="1" x14ac:dyDescent="0.25">
      <c r="D156" s="56"/>
      <c r="E156" s="46"/>
    </row>
    <row r="157" spans="4:5" ht="14.25" customHeight="1" x14ac:dyDescent="0.25">
      <c r="D157" s="56"/>
      <c r="E157" s="46"/>
    </row>
    <row r="158" spans="4:5" ht="14.25" customHeight="1" x14ac:dyDescent="0.25">
      <c r="D158" s="56"/>
      <c r="E158" s="46"/>
    </row>
    <row r="159" spans="4:5" ht="14.25" customHeight="1" x14ac:dyDescent="0.25">
      <c r="D159" s="56"/>
      <c r="E159" s="46"/>
    </row>
    <row r="160" spans="4:5" ht="14.25" customHeight="1" x14ac:dyDescent="0.25">
      <c r="D160" s="56"/>
      <c r="E160" s="46"/>
    </row>
    <row r="161" spans="4:5" ht="14.25" customHeight="1" x14ac:dyDescent="0.25">
      <c r="D161" s="56"/>
      <c r="E161" s="46"/>
    </row>
    <row r="162" spans="4:5" ht="14.25" customHeight="1" x14ac:dyDescent="0.25">
      <c r="D162" s="56"/>
      <c r="E162" s="46"/>
    </row>
    <row r="163" spans="4:5" ht="14.25" customHeight="1" x14ac:dyDescent="0.25">
      <c r="D163" s="56"/>
      <c r="E163" s="46"/>
    </row>
    <row r="164" spans="4:5" ht="14.25" customHeight="1" x14ac:dyDescent="0.25">
      <c r="D164" s="56"/>
      <c r="E164" s="46"/>
    </row>
    <row r="165" spans="4:5" ht="14.25" customHeight="1" x14ac:dyDescent="0.25">
      <c r="D165" s="56"/>
      <c r="E165" s="46"/>
    </row>
    <row r="166" spans="4:5" ht="14.25" customHeight="1" x14ac:dyDescent="0.25">
      <c r="D166" s="56"/>
      <c r="E166" s="46"/>
    </row>
    <row r="167" spans="4:5" ht="14.25" customHeight="1" x14ac:dyDescent="0.25">
      <c r="D167" s="56"/>
      <c r="E167" s="46"/>
    </row>
    <row r="168" spans="4:5" ht="14.25" customHeight="1" x14ac:dyDescent="0.25">
      <c r="D168" s="56"/>
      <c r="E168" s="46"/>
    </row>
    <row r="169" spans="4:5" ht="14.25" customHeight="1" x14ac:dyDescent="0.25">
      <c r="D169" s="56"/>
      <c r="E169" s="46"/>
    </row>
    <row r="170" spans="4:5" ht="14.25" customHeight="1" x14ac:dyDescent="0.25">
      <c r="D170" s="56"/>
      <c r="E170" s="46"/>
    </row>
    <row r="171" spans="4:5" ht="14.25" customHeight="1" x14ac:dyDescent="0.25">
      <c r="D171" s="56"/>
      <c r="E171" s="46"/>
    </row>
    <row r="172" spans="4:5" ht="14.25" customHeight="1" x14ac:dyDescent="0.25">
      <c r="D172" s="56"/>
      <c r="E172" s="46"/>
    </row>
    <row r="173" spans="4:5" ht="14.25" customHeight="1" x14ac:dyDescent="0.25">
      <c r="D173" s="56"/>
      <c r="E173" s="46"/>
    </row>
    <row r="174" spans="4:5" ht="14.25" customHeight="1" x14ac:dyDescent="0.25">
      <c r="D174" s="56"/>
      <c r="E174" s="46"/>
    </row>
    <row r="175" spans="4:5" ht="14.25" customHeight="1" x14ac:dyDescent="0.25">
      <c r="D175" s="56"/>
      <c r="E175" s="46"/>
    </row>
    <row r="176" spans="4:5" ht="14.25" customHeight="1" x14ac:dyDescent="0.25">
      <c r="D176" s="56"/>
      <c r="E176" s="46"/>
    </row>
    <row r="177" spans="4:5" ht="14.25" customHeight="1" x14ac:dyDescent="0.25">
      <c r="D177" s="56"/>
      <c r="E177" s="46"/>
    </row>
    <row r="178" spans="4:5" ht="14.25" customHeight="1" x14ac:dyDescent="0.25">
      <c r="D178" s="56"/>
      <c r="E178" s="46"/>
    </row>
    <row r="179" spans="4:5" ht="14.25" customHeight="1" x14ac:dyDescent="0.25">
      <c r="D179" s="56"/>
      <c r="E179" s="46"/>
    </row>
    <row r="180" spans="4:5" ht="14.25" customHeight="1" x14ac:dyDescent="0.25">
      <c r="D180" s="56"/>
      <c r="E180" s="46"/>
    </row>
    <row r="181" spans="4:5" ht="14.25" customHeight="1" x14ac:dyDescent="0.25">
      <c r="D181" s="56"/>
      <c r="E181" s="46"/>
    </row>
    <row r="182" spans="4:5" ht="14.25" customHeight="1" x14ac:dyDescent="0.25">
      <c r="D182" s="56"/>
      <c r="E182" s="46"/>
    </row>
    <row r="183" spans="4:5" ht="14.25" customHeight="1" x14ac:dyDescent="0.25">
      <c r="D183" s="56"/>
      <c r="E183" s="46"/>
    </row>
    <row r="184" spans="4:5" ht="14.25" customHeight="1" x14ac:dyDescent="0.25">
      <c r="D184" s="56"/>
      <c r="E184" s="46"/>
    </row>
    <row r="185" spans="4:5" ht="14.25" customHeight="1" x14ac:dyDescent="0.25">
      <c r="D185" s="56"/>
      <c r="E185" s="46"/>
    </row>
    <row r="186" spans="4:5" ht="14.25" customHeight="1" x14ac:dyDescent="0.25">
      <c r="D186" s="56"/>
      <c r="E186" s="46"/>
    </row>
    <row r="187" spans="4:5" ht="14.25" customHeight="1" x14ac:dyDescent="0.25">
      <c r="D187" s="56"/>
      <c r="E187" s="46"/>
    </row>
    <row r="188" spans="4:5" ht="14.25" customHeight="1" x14ac:dyDescent="0.25">
      <c r="D188" s="56"/>
      <c r="E188" s="46"/>
    </row>
    <row r="189" spans="4:5" ht="14.25" customHeight="1" x14ac:dyDescent="0.25">
      <c r="D189" s="56"/>
      <c r="E189" s="46"/>
    </row>
    <row r="190" spans="4:5" ht="14.25" customHeight="1" x14ac:dyDescent="0.25">
      <c r="D190" s="56"/>
      <c r="E190" s="46"/>
    </row>
    <row r="191" spans="4:5" ht="14.25" customHeight="1" x14ac:dyDescent="0.25">
      <c r="D191" s="56"/>
      <c r="E191" s="46"/>
    </row>
    <row r="192" spans="4:5" ht="14.25" customHeight="1" x14ac:dyDescent="0.25">
      <c r="D192" s="56"/>
      <c r="E192" s="46"/>
    </row>
    <row r="193" spans="4:5" ht="14.25" customHeight="1" x14ac:dyDescent="0.25">
      <c r="D193" s="56"/>
      <c r="E193" s="46"/>
    </row>
    <row r="194" spans="4:5" ht="14.25" customHeight="1" x14ac:dyDescent="0.25">
      <c r="D194" s="56"/>
      <c r="E194" s="46"/>
    </row>
    <row r="195" spans="4:5" ht="14.25" customHeight="1" x14ac:dyDescent="0.25">
      <c r="D195" s="56"/>
      <c r="E195" s="46"/>
    </row>
    <row r="196" spans="4:5" ht="14.25" customHeight="1" x14ac:dyDescent="0.25">
      <c r="D196" s="56"/>
      <c r="E196" s="46"/>
    </row>
    <row r="197" spans="4:5" ht="14.25" customHeight="1" x14ac:dyDescent="0.25">
      <c r="D197" s="56"/>
      <c r="E197" s="46"/>
    </row>
    <row r="198" spans="4:5" ht="14.25" customHeight="1" x14ac:dyDescent="0.25">
      <c r="D198" s="56"/>
      <c r="E198" s="46"/>
    </row>
    <row r="199" spans="4:5" ht="14.25" customHeight="1" x14ac:dyDescent="0.25">
      <c r="D199" s="56"/>
      <c r="E199" s="46"/>
    </row>
    <row r="200" spans="4:5" ht="14.25" customHeight="1" x14ac:dyDescent="0.25">
      <c r="D200" s="56"/>
      <c r="E200" s="46"/>
    </row>
    <row r="201" spans="4:5" ht="14.25" customHeight="1" x14ac:dyDescent="0.25">
      <c r="D201" s="56"/>
      <c r="E201" s="46"/>
    </row>
    <row r="202" spans="4:5" ht="14.25" customHeight="1" x14ac:dyDescent="0.25">
      <c r="D202" s="56"/>
      <c r="E202" s="46"/>
    </row>
    <row r="203" spans="4:5" ht="14.25" customHeight="1" x14ac:dyDescent="0.25">
      <c r="D203" s="56"/>
      <c r="E203" s="46"/>
    </row>
    <row r="204" spans="4:5" ht="14.25" customHeight="1" x14ac:dyDescent="0.25">
      <c r="D204" s="56"/>
      <c r="E204" s="46"/>
    </row>
    <row r="205" spans="4:5" ht="14.25" customHeight="1" x14ac:dyDescent="0.25">
      <c r="D205" s="56"/>
      <c r="E205" s="46"/>
    </row>
    <row r="206" spans="4:5" ht="14.25" customHeight="1" x14ac:dyDescent="0.25">
      <c r="D206" s="56"/>
      <c r="E206" s="46"/>
    </row>
    <row r="207" spans="4:5" ht="14.25" customHeight="1" x14ac:dyDescent="0.25">
      <c r="D207" s="56"/>
      <c r="E207" s="46"/>
    </row>
    <row r="208" spans="4:5" ht="14.25" customHeight="1" x14ac:dyDescent="0.25">
      <c r="D208" s="56"/>
      <c r="E208" s="46"/>
    </row>
    <row r="209" spans="1:24" ht="14.25" customHeight="1" x14ac:dyDescent="0.25">
      <c r="D209" s="56"/>
      <c r="E209" s="46"/>
    </row>
    <row r="210" spans="1:24" ht="14.25" customHeight="1" x14ac:dyDescent="0.25">
      <c r="B210" s="60" t="s">
        <v>8</v>
      </c>
      <c r="C210" s="60" t="s">
        <v>830</v>
      </c>
      <c r="D210" s="82" t="s">
        <v>48</v>
      </c>
      <c r="E210" s="146" t="s">
        <v>62</v>
      </c>
      <c r="F210" s="60" t="s">
        <v>831</v>
      </c>
      <c r="G210" s="60" t="s">
        <v>832</v>
      </c>
      <c r="H210" s="60" t="s">
        <v>833</v>
      </c>
      <c r="I210" s="60" t="s">
        <v>834</v>
      </c>
      <c r="J210" s="60" t="s">
        <v>835</v>
      </c>
      <c r="K210" s="60" t="s">
        <v>836</v>
      </c>
      <c r="L210" s="60" t="s">
        <v>837</v>
      </c>
      <c r="M210" s="60" t="s">
        <v>838</v>
      </c>
      <c r="N210" s="60" t="s">
        <v>839</v>
      </c>
      <c r="O210" s="60" t="s">
        <v>39</v>
      </c>
      <c r="P210" s="60" t="s">
        <v>840</v>
      </c>
      <c r="Q210" s="60" t="s">
        <v>53</v>
      </c>
      <c r="R210" s="60" t="s">
        <v>79</v>
      </c>
      <c r="S210" s="60" t="s">
        <v>841</v>
      </c>
      <c r="T210" s="60" t="s">
        <v>842</v>
      </c>
      <c r="U210" s="60" t="s">
        <v>843</v>
      </c>
      <c r="V210" s="60" t="s">
        <v>844</v>
      </c>
      <c r="W210" s="60"/>
      <c r="X210" s="60" t="s">
        <v>845</v>
      </c>
    </row>
    <row r="211" spans="1:24" ht="14.25" customHeight="1" x14ac:dyDescent="0.25">
      <c r="A211" s="7" t="s">
        <v>87</v>
      </c>
      <c r="B211" s="7" t="e">
        <f t="shared" ref="B211:V211" si="7">+SUMIF(#REF!,B$210,#REF!)</f>
        <v>#REF!</v>
      </c>
      <c r="C211" s="7" t="e">
        <f t="shared" si="7"/>
        <v>#REF!</v>
      </c>
      <c r="D211" s="56" t="e">
        <f t="shared" si="7"/>
        <v>#REF!</v>
      </c>
      <c r="E211" s="46" t="e">
        <f t="shared" si="7"/>
        <v>#REF!</v>
      </c>
      <c r="F211" s="7" t="e">
        <f t="shared" si="7"/>
        <v>#REF!</v>
      </c>
      <c r="G211" s="7" t="e">
        <f t="shared" si="7"/>
        <v>#REF!</v>
      </c>
      <c r="H211" s="7" t="e">
        <f t="shared" si="7"/>
        <v>#REF!</v>
      </c>
      <c r="I211" s="7" t="e">
        <f t="shared" si="7"/>
        <v>#REF!</v>
      </c>
      <c r="J211" s="7" t="e">
        <f t="shared" si="7"/>
        <v>#REF!</v>
      </c>
      <c r="K211" s="7" t="e">
        <f t="shared" si="7"/>
        <v>#REF!</v>
      </c>
      <c r="L211" s="7" t="e">
        <f t="shared" si="7"/>
        <v>#REF!</v>
      </c>
      <c r="M211" s="7" t="e">
        <f t="shared" si="7"/>
        <v>#REF!</v>
      </c>
      <c r="N211" s="7" t="e">
        <f t="shared" si="7"/>
        <v>#REF!</v>
      </c>
      <c r="O211" s="7" t="e">
        <f t="shared" si="7"/>
        <v>#REF!</v>
      </c>
      <c r="P211" s="7" t="e">
        <f t="shared" si="7"/>
        <v>#REF!</v>
      </c>
      <c r="Q211" s="7" t="e">
        <f t="shared" si="7"/>
        <v>#REF!</v>
      </c>
      <c r="R211" s="7" t="e">
        <f t="shared" si="7"/>
        <v>#REF!</v>
      </c>
      <c r="S211" s="7" t="e">
        <f t="shared" si="7"/>
        <v>#REF!</v>
      </c>
      <c r="T211" s="7" t="e">
        <f t="shared" si="7"/>
        <v>#REF!</v>
      </c>
      <c r="U211" s="7" t="e">
        <f t="shared" si="7"/>
        <v>#REF!</v>
      </c>
      <c r="V211" s="7" t="e">
        <f t="shared" si="7"/>
        <v>#REF!</v>
      </c>
      <c r="W211" s="7"/>
      <c r="X211" s="7" t="e">
        <f>+SUMIF(#REF!,X$210,#REF!)</f>
        <v>#REF!</v>
      </c>
    </row>
    <row r="212" spans="1:24" ht="14.25" customHeight="1" x14ac:dyDescent="0.25">
      <c r="A212" s="7" t="s">
        <v>392</v>
      </c>
      <c r="B212" s="7">
        <f t="shared" ref="B212:V212" si="8">+SUMIF($G$2:$G$2,B$210,$L$2:$L$2)</f>
        <v>0</v>
      </c>
      <c r="C212" s="7">
        <f t="shared" si="8"/>
        <v>0</v>
      </c>
      <c r="D212" s="56">
        <f t="shared" si="8"/>
        <v>0</v>
      </c>
      <c r="E212" s="46">
        <f t="shared" si="8"/>
        <v>0</v>
      </c>
      <c r="F212" s="7">
        <f t="shared" si="8"/>
        <v>0</v>
      </c>
      <c r="G212" s="7">
        <f t="shared" si="8"/>
        <v>0</v>
      </c>
      <c r="H212" s="7">
        <f t="shared" si="8"/>
        <v>0</v>
      </c>
      <c r="I212" s="7">
        <f t="shared" si="8"/>
        <v>0</v>
      </c>
      <c r="J212" s="7">
        <f t="shared" si="8"/>
        <v>0</v>
      </c>
      <c r="K212" s="7">
        <f t="shared" si="8"/>
        <v>0</v>
      </c>
      <c r="L212" s="7">
        <f t="shared" si="8"/>
        <v>0</v>
      </c>
      <c r="M212" s="7">
        <f t="shared" si="8"/>
        <v>0</v>
      </c>
      <c r="N212" s="7">
        <f t="shared" si="8"/>
        <v>0</v>
      </c>
      <c r="O212" s="7">
        <f t="shared" si="8"/>
        <v>0</v>
      </c>
      <c r="P212" s="7">
        <f t="shared" si="8"/>
        <v>0</v>
      </c>
      <c r="Q212" s="7">
        <f t="shared" si="8"/>
        <v>10</v>
      </c>
      <c r="R212" s="7">
        <f t="shared" si="8"/>
        <v>0</v>
      </c>
      <c r="S212" s="7">
        <f t="shared" si="8"/>
        <v>0</v>
      </c>
      <c r="T212" s="7">
        <f t="shared" si="8"/>
        <v>0</v>
      </c>
      <c r="U212" s="7">
        <f t="shared" si="8"/>
        <v>0</v>
      </c>
      <c r="V212" s="7">
        <f t="shared" si="8"/>
        <v>0</v>
      </c>
      <c r="W212" s="7"/>
      <c r="X212" s="7">
        <f>+SUMIF($G$2:$G$2,X$210,$L$2:$L$2)</f>
        <v>0</v>
      </c>
    </row>
    <row r="213" spans="1:24" ht="14.25" customHeight="1" x14ac:dyDescent="0.25">
      <c r="A213" s="7" t="s">
        <v>90</v>
      </c>
      <c r="B213" s="7" t="e">
        <f t="shared" ref="B213:V213" si="9">+SUMIF(#REF!,B$210,#REF!)</f>
        <v>#REF!</v>
      </c>
      <c r="C213" s="7" t="e">
        <f t="shared" si="9"/>
        <v>#REF!</v>
      </c>
      <c r="D213" s="56" t="e">
        <f t="shared" si="9"/>
        <v>#REF!</v>
      </c>
      <c r="E213" s="46" t="e">
        <f t="shared" si="9"/>
        <v>#REF!</v>
      </c>
      <c r="F213" s="7" t="e">
        <f t="shared" si="9"/>
        <v>#REF!</v>
      </c>
      <c r="G213" s="7" t="e">
        <f t="shared" si="9"/>
        <v>#REF!</v>
      </c>
      <c r="H213" s="7" t="e">
        <f t="shared" si="9"/>
        <v>#REF!</v>
      </c>
      <c r="I213" s="7" t="e">
        <f t="shared" si="9"/>
        <v>#REF!</v>
      </c>
      <c r="J213" s="7" t="e">
        <f t="shared" si="9"/>
        <v>#REF!</v>
      </c>
      <c r="K213" s="7" t="e">
        <f t="shared" si="9"/>
        <v>#REF!</v>
      </c>
      <c r="L213" s="7" t="e">
        <f t="shared" si="9"/>
        <v>#REF!</v>
      </c>
      <c r="M213" s="7" t="e">
        <f t="shared" si="9"/>
        <v>#REF!</v>
      </c>
      <c r="N213" s="7" t="e">
        <f t="shared" si="9"/>
        <v>#REF!</v>
      </c>
      <c r="O213" s="7" t="e">
        <f t="shared" si="9"/>
        <v>#REF!</v>
      </c>
      <c r="P213" s="7" t="e">
        <f t="shared" si="9"/>
        <v>#REF!</v>
      </c>
      <c r="Q213" s="7" t="e">
        <f t="shared" si="9"/>
        <v>#REF!</v>
      </c>
      <c r="R213" s="7" t="e">
        <f t="shared" si="9"/>
        <v>#REF!</v>
      </c>
      <c r="S213" s="7" t="e">
        <f t="shared" si="9"/>
        <v>#REF!</v>
      </c>
      <c r="T213" s="7" t="e">
        <f t="shared" si="9"/>
        <v>#REF!</v>
      </c>
      <c r="U213" s="7" t="e">
        <f t="shared" si="9"/>
        <v>#REF!</v>
      </c>
      <c r="V213" s="7" t="e">
        <f t="shared" si="9"/>
        <v>#REF!</v>
      </c>
      <c r="W213" s="7"/>
      <c r="X213" s="7" t="e">
        <f>+SUMIF(#REF!,X$210,#REF!)</f>
        <v>#REF!</v>
      </c>
    </row>
    <row r="214" spans="1:24" ht="14.25" customHeight="1" x14ac:dyDescent="0.25">
      <c r="A214" s="7" t="s">
        <v>679</v>
      </c>
      <c r="B214" s="7">
        <f t="shared" ref="B214:V214" si="10">+SUMIF($G$3:$G$53,B$210,$L$3:$L$53)</f>
        <v>8</v>
      </c>
      <c r="C214" s="7">
        <f t="shared" si="10"/>
        <v>0</v>
      </c>
      <c r="D214" s="56">
        <f t="shared" si="10"/>
        <v>0</v>
      </c>
      <c r="E214" s="46">
        <f t="shared" si="10"/>
        <v>0</v>
      </c>
      <c r="F214" s="7">
        <f t="shared" si="10"/>
        <v>0</v>
      </c>
      <c r="G214" s="7">
        <f t="shared" si="10"/>
        <v>0</v>
      </c>
      <c r="H214" s="7">
        <f t="shared" si="10"/>
        <v>0</v>
      </c>
      <c r="I214" s="7">
        <f t="shared" si="10"/>
        <v>0</v>
      </c>
      <c r="J214" s="7">
        <f t="shared" si="10"/>
        <v>0</v>
      </c>
      <c r="K214" s="7">
        <f t="shared" si="10"/>
        <v>0</v>
      </c>
      <c r="L214" s="7">
        <f t="shared" si="10"/>
        <v>0</v>
      </c>
      <c r="M214" s="7">
        <f t="shared" si="10"/>
        <v>0</v>
      </c>
      <c r="N214" s="7">
        <f t="shared" si="10"/>
        <v>0</v>
      </c>
      <c r="O214" s="7">
        <f t="shared" si="10"/>
        <v>15</v>
      </c>
      <c r="P214" s="7">
        <f t="shared" si="10"/>
        <v>0</v>
      </c>
      <c r="Q214" s="7">
        <f t="shared" si="10"/>
        <v>39</v>
      </c>
      <c r="R214" s="7">
        <f t="shared" si="10"/>
        <v>0</v>
      </c>
      <c r="S214" s="7">
        <f t="shared" si="10"/>
        <v>0</v>
      </c>
      <c r="T214" s="7">
        <f t="shared" si="10"/>
        <v>0</v>
      </c>
      <c r="U214" s="7">
        <f t="shared" si="10"/>
        <v>0</v>
      </c>
      <c r="V214" s="7">
        <f t="shared" si="10"/>
        <v>0</v>
      </c>
      <c r="W214" s="7"/>
      <c r="X214" s="7">
        <f>+SUMIF($G$3:$G$53,X$210,$L$3:$L$53)</f>
        <v>0</v>
      </c>
    </row>
    <row r="215" spans="1:24" ht="14.25" customHeight="1" x14ac:dyDescent="0.25">
      <c r="A215" s="7" t="s">
        <v>818</v>
      </c>
      <c r="B215" s="7" t="e">
        <f t="shared" ref="B215:V215" si="11">SUM(B211:B214)</f>
        <v>#REF!</v>
      </c>
      <c r="C215" s="7" t="e">
        <f t="shared" si="11"/>
        <v>#REF!</v>
      </c>
      <c r="D215" s="56" t="e">
        <f t="shared" si="11"/>
        <v>#REF!</v>
      </c>
      <c r="E215" s="46" t="e">
        <f t="shared" si="11"/>
        <v>#REF!</v>
      </c>
      <c r="F215" s="7" t="e">
        <f t="shared" si="11"/>
        <v>#REF!</v>
      </c>
      <c r="G215" s="7" t="e">
        <f t="shared" si="11"/>
        <v>#REF!</v>
      </c>
      <c r="H215" s="7" t="e">
        <f t="shared" si="11"/>
        <v>#REF!</v>
      </c>
      <c r="I215" s="7" t="e">
        <f t="shared" si="11"/>
        <v>#REF!</v>
      </c>
      <c r="J215" s="7" t="e">
        <f t="shared" si="11"/>
        <v>#REF!</v>
      </c>
      <c r="K215" s="7" t="e">
        <f t="shared" si="11"/>
        <v>#REF!</v>
      </c>
      <c r="L215" s="7" t="e">
        <f t="shared" si="11"/>
        <v>#REF!</v>
      </c>
      <c r="M215" s="7" t="e">
        <f t="shared" si="11"/>
        <v>#REF!</v>
      </c>
      <c r="N215" s="7" t="e">
        <f t="shared" si="11"/>
        <v>#REF!</v>
      </c>
      <c r="O215" s="7" t="e">
        <f t="shared" si="11"/>
        <v>#REF!</v>
      </c>
      <c r="P215" s="7" t="e">
        <f t="shared" si="11"/>
        <v>#REF!</v>
      </c>
      <c r="Q215" s="7" t="e">
        <f t="shared" si="11"/>
        <v>#REF!</v>
      </c>
      <c r="R215" s="7" t="e">
        <f t="shared" si="11"/>
        <v>#REF!</v>
      </c>
      <c r="S215" s="7" t="e">
        <f t="shared" si="11"/>
        <v>#REF!</v>
      </c>
      <c r="T215" s="7" t="e">
        <f t="shared" si="11"/>
        <v>#REF!</v>
      </c>
      <c r="U215" s="7" t="e">
        <f t="shared" si="11"/>
        <v>#REF!</v>
      </c>
      <c r="V215" s="7" t="e">
        <f t="shared" si="11"/>
        <v>#REF!</v>
      </c>
      <c r="W215" s="7"/>
      <c r="X215" s="7" t="e">
        <f>SUM(X211:X214)</f>
        <v>#REF!</v>
      </c>
    </row>
    <row r="216" spans="1:24" ht="14.25" customHeight="1" x14ac:dyDescent="0.25">
      <c r="D216" s="56"/>
      <c r="E216" s="46"/>
    </row>
    <row r="217" spans="1:24" ht="14.25" customHeight="1" x14ac:dyDescent="0.25">
      <c r="D217" s="56"/>
      <c r="E217" s="46"/>
    </row>
    <row r="218" spans="1:24" ht="14.25" customHeight="1" x14ac:dyDescent="0.25">
      <c r="D218" s="56"/>
      <c r="E218" s="46"/>
    </row>
    <row r="219" spans="1:24" ht="14.25" customHeight="1" x14ac:dyDescent="0.25">
      <c r="D219" s="56"/>
      <c r="E219" s="46"/>
    </row>
    <row r="220" spans="1:24" ht="14.25" customHeight="1" x14ac:dyDescent="0.25">
      <c r="D220" s="56"/>
      <c r="E220" s="46"/>
    </row>
    <row r="221" spans="1:24" ht="14.25" customHeight="1" x14ac:dyDescent="0.25">
      <c r="D221" s="56"/>
      <c r="E221" s="46"/>
    </row>
    <row r="222" spans="1:24" ht="14.25" customHeight="1" x14ac:dyDescent="0.25">
      <c r="D222" s="56"/>
      <c r="E222" s="46"/>
    </row>
    <row r="223" spans="1:24" ht="14.25" customHeight="1" x14ac:dyDescent="0.25">
      <c r="D223" s="56"/>
      <c r="E223" s="46"/>
    </row>
    <row r="224" spans="1:24" ht="14.25" customHeight="1" x14ac:dyDescent="0.25">
      <c r="D224" s="56"/>
      <c r="E224" s="46"/>
    </row>
    <row r="225" spans="4:5" ht="14.25" customHeight="1" x14ac:dyDescent="0.25">
      <c r="D225" s="56"/>
      <c r="E225" s="46"/>
    </row>
    <row r="226" spans="4:5" ht="14.25" customHeight="1" x14ac:dyDescent="0.25">
      <c r="D226" s="56"/>
      <c r="E226" s="46"/>
    </row>
    <row r="227" spans="4:5" ht="14.25" customHeight="1" x14ac:dyDescent="0.25">
      <c r="D227" s="56"/>
      <c r="E227" s="46"/>
    </row>
    <row r="228" spans="4:5" ht="14.25" customHeight="1" x14ac:dyDescent="0.25">
      <c r="D228" s="56"/>
      <c r="E228" s="46"/>
    </row>
    <row r="229" spans="4:5" ht="14.25" customHeight="1" x14ac:dyDescent="0.25">
      <c r="D229" s="56"/>
      <c r="E229" s="46"/>
    </row>
    <row r="230" spans="4:5" ht="14.25" customHeight="1" x14ac:dyDescent="0.25">
      <c r="D230" s="56"/>
      <c r="E230" s="46"/>
    </row>
    <row r="231" spans="4:5" ht="14.25" customHeight="1" x14ac:dyDescent="0.25">
      <c r="D231" s="56"/>
      <c r="E231" s="46"/>
    </row>
    <row r="232" spans="4:5" ht="14.25" customHeight="1" x14ac:dyDescent="0.25">
      <c r="D232" s="56"/>
      <c r="E232" s="46"/>
    </row>
    <row r="233" spans="4:5" ht="14.25" customHeight="1" x14ac:dyDescent="0.25">
      <c r="D233" s="56"/>
      <c r="E233" s="46"/>
    </row>
    <row r="234" spans="4:5" ht="14.25" customHeight="1" x14ac:dyDescent="0.25">
      <c r="D234" s="56"/>
      <c r="E234" s="46"/>
    </row>
    <row r="235" spans="4:5" ht="14.25" customHeight="1" x14ac:dyDescent="0.25">
      <c r="D235" s="56"/>
      <c r="E235" s="46"/>
    </row>
    <row r="236" spans="4:5" ht="14.25" customHeight="1" x14ac:dyDescent="0.25">
      <c r="D236" s="56"/>
      <c r="E236" s="46"/>
    </row>
    <row r="237" spans="4:5" ht="14.25" customHeight="1" x14ac:dyDescent="0.25">
      <c r="D237" s="56"/>
      <c r="E237" s="46"/>
    </row>
    <row r="238" spans="4:5" ht="14.25" customHeight="1" x14ac:dyDescent="0.25">
      <c r="D238" s="56"/>
      <c r="E238" s="46"/>
    </row>
    <row r="239" spans="4:5" ht="14.25" customHeight="1" x14ac:dyDescent="0.25">
      <c r="D239" s="56"/>
      <c r="E239" s="46"/>
    </row>
    <row r="240" spans="4:5" ht="14.25" customHeight="1" x14ac:dyDescent="0.25">
      <c r="D240" s="56"/>
      <c r="E240" s="46"/>
    </row>
    <row r="241" spans="4:5" ht="14.25" customHeight="1" x14ac:dyDescent="0.25">
      <c r="D241" s="56"/>
      <c r="E241" s="46"/>
    </row>
    <row r="242" spans="4:5" ht="14.25" customHeight="1" x14ac:dyDescent="0.25">
      <c r="D242" s="56"/>
      <c r="E242" s="46"/>
    </row>
    <row r="243" spans="4:5" ht="14.25" customHeight="1" x14ac:dyDescent="0.25">
      <c r="D243" s="56"/>
      <c r="E243" s="46"/>
    </row>
    <row r="244" spans="4:5" ht="14.25" customHeight="1" x14ac:dyDescent="0.25">
      <c r="D244" s="56"/>
      <c r="E244" s="46"/>
    </row>
    <row r="245" spans="4:5" ht="14.25" customHeight="1" x14ac:dyDescent="0.25">
      <c r="D245" s="56"/>
      <c r="E245" s="46"/>
    </row>
    <row r="246" spans="4:5" ht="14.25" customHeight="1" x14ac:dyDescent="0.25">
      <c r="D246" s="56"/>
      <c r="E246" s="46"/>
    </row>
    <row r="247" spans="4:5" ht="14.25" customHeight="1" x14ac:dyDescent="0.25">
      <c r="D247" s="56"/>
      <c r="E247" s="46"/>
    </row>
    <row r="248" spans="4:5" ht="14.25" customHeight="1" x14ac:dyDescent="0.25">
      <c r="D248" s="56"/>
      <c r="E248" s="46"/>
    </row>
    <row r="249" spans="4:5" ht="14.25" customHeight="1" x14ac:dyDescent="0.25">
      <c r="D249" s="56"/>
      <c r="E249" s="46"/>
    </row>
    <row r="250" spans="4:5" ht="14.25" customHeight="1" x14ac:dyDescent="0.25">
      <c r="D250" s="56"/>
      <c r="E250" s="46"/>
    </row>
    <row r="251" spans="4:5" ht="14.25" customHeight="1" x14ac:dyDescent="0.25">
      <c r="D251" s="56"/>
      <c r="E251" s="46"/>
    </row>
    <row r="252" spans="4:5" ht="14.25" customHeight="1" x14ac:dyDescent="0.25">
      <c r="D252" s="56"/>
      <c r="E252" s="46"/>
    </row>
    <row r="253" spans="4:5" ht="14.25" customHeight="1" x14ac:dyDescent="0.25">
      <c r="D253" s="56"/>
      <c r="E253" s="46"/>
    </row>
    <row r="254" spans="4:5" ht="14.25" customHeight="1" x14ac:dyDescent="0.25">
      <c r="D254" s="56"/>
      <c r="E254" s="46"/>
    </row>
    <row r="255" spans="4:5" ht="14.25" customHeight="1" x14ac:dyDescent="0.25">
      <c r="D255" s="56"/>
      <c r="E255" s="46"/>
    </row>
    <row r="256" spans="4:5" ht="14.25" customHeight="1" x14ac:dyDescent="0.25">
      <c r="D256" s="56"/>
      <c r="E256" s="46"/>
    </row>
    <row r="257" spans="4:5" ht="14.25" customHeight="1" x14ac:dyDescent="0.25">
      <c r="D257" s="56"/>
      <c r="E257" s="46"/>
    </row>
    <row r="258" spans="4:5" ht="14.25" customHeight="1" x14ac:dyDescent="0.25">
      <c r="D258" s="56"/>
      <c r="E258" s="46"/>
    </row>
    <row r="259" spans="4:5" ht="14.25" customHeight="1" x14ac:dyDescent="0.25">
      <c r="D259" s="56"/>
      <c r="E259" s="46"/>
    </row>
    <row r="260" spans="4:5" ht="14.25" customHeight="1" x14ac:dyDescent="0.25">
      <c r="D260" s="56"/>
      <c r="E260" s="46"/>
    </row>
    <row r="261" spans="4:5" ht="14.25" customHeight="1" x14ac:dyDescent="0.25">
      <c r="D261" s="56"/>
      <c r="E261" s="46"/>
    </row>
    <row r="262" spans="4:5" ht="14.25" customHeight="1" x14ac:dyDescent="0.25">
      <c r="D262" s="56"/>
      <c r="E262" s="46"/>
    </row>
    <row r="263" spans="4:5" ht="14.25" customHeight="1" x14ac:dyDescent="0.25">
      <c r="D263" s="56"/>
      <c r="E263" s="46"/>
    </row>
    <row r="264" spans="4:5" ht="14.25" customHeight="1" x14ac:dyDescent="0.25">
      <c r="D264" s="56"/>
      <c r="E264" s="46"/>
    </row>
    <row r="265" spans="4:5" ht="14.25" customHeight="1" x14ac:dyDescent="0.25">
      <c r="D265" s="56"/>
      <c r="E265" s="46"/>
    </row>
    <row r="266" spans="4:5" ht="14.25" customHeight="1" x14ac:dyDescent="0.25">
      <c r="D266" s="56"/>
      <c r="E266" s="46"/>
    </row>
    <row r="267" spans="4:5" ht="14.25" customHeight="1" x14ac:dyDescent="0.25">
      <c r="D267" s="56"/>
      <c r="E267" s="46"/>
    </row>
    <row r="268" spans="4:5" ht="14.25" customHeight="1" x14ac:dyDescent="0.25">
      <c r="D268" s="56"/>
      <c r="E268" s="46"/>
    </row>
    <row r="269" spans="4:5" ht="14.25" customHeight="1" x14ac:dyDescent="0.25">
      <c r="D269" s="56"/>
      <c r="E269" s="46"/>
    </row>
    <row r="270" spans="4:5" ht="14.25" customHeight="1" x14ac:dyDescent="0.25">
      <c r="D270" s="56"/>
      <c r="E270" s="46"/>
    </row>
    <row r="271" spans="4:5" ht="14.25" customHeight="1" x14ac:dyDescent="0.25">
      <c r="D271" s="56"/>
      <c r="E271" s="46"/>
    </row>
    <row r="272" spans="4:5" ht="14.25" customHeight="1" x14ac:dyDescent="0.25">
      <c r="D272" s="56"/>
      <c r="E272" s="46"/>
    </row>
    <row r="273" spans="4:5" ht="14.25" customHeight="1" x14ac:dyDescent="0.25">
      <c r="D273" s="56"/>
      <c r="E273" s="46"/>
    </row>
    <row r="274" spans="4:5" ht="14.25" customHeight="1" x14ac:dyDescent="0.25">
      <c r="D274" s="56"/>
      <c r="E274" s="46"/>
    </row>
    <row r="275" spans="4:5" ht="14.25" customHeight="1" x14ac:dyDescent="0.25">
      <c r="D275" s="56"/>
      <c r="E275" s="46"/>
    </row>
    <row r="276" spans="4:5" ht="14.25" customHeight="1" x14ac:dyDescent="0.25">
      <c r="D276" s="56"/>
      <c r="E276" s="46"/>
    </row>
    <row r="277" spans="4:5" ht="14.25" customHeight="1" x14ac:dyDescent="0.25">
      <c r="D277" s="56"/>
      <c r="E277" s="46"/>
    </row>
    <row r="278" spans="4:5" ht="14.25" customHeight="1" x14ac:dyDescent="0.25">
      <c r="D278" s="56"/>
      <c r="E278" s="46"/>
    </row>
    <row r="279" spans="4:5" ht="14.25" customHeight="1" x14ac:dyDescent="0.25">
      <c r="D279" s="56"/>
      <c r="E279" s="46"/>
    </row>
    <row r="280" spans="4:5" ht="14.25" customHeight="1" x14ac:dyDescent="0.25">
      <c r="D280" s="56"/>
      <c r="E280" s="46"/>
    </row>
    <row r="281" spans="4:5" ht="14.25" customHeight="1" x14ac:dyDescent="0.25">
      <c r="D281" s="56"/>
      <c r="E281" s="46"/>
    </row>
    <row r="282" spans="4:5" ht="14.25" customHeight="1" x14ac:dyDescent="0.25">
      <c r="D282" s="56"/>
      <c r="E282" s="46"/>
    </row>
    <row r="283" spans="4:5" ht="14.25" customHeight="1" x14ac:dyDescent="0.25">
      <c r="D283" s="56"/>
      <c r="E283" s="46"/>
    </row>
    <row r="284" spans="4:5" ht="14.25" customHeight="1" x14ac:dyDescent="0.25">
      <c r="D284" s="56"/>
      <c r="E284" s="46"/>
    </row>
    <row r="285" spans="4:5" ht="14.25" customHeight="1" x14ac:dyDescent="0.25">
      <c r="D285" s="56"/>
      <c r="E285" s="46"/>
    </row>
    <row r="286" spans="4:5" ht="14.25" customHeight="1" x14ac:dyDescent="0.25">
      <c r="D286" s="56"/>
      <c r="E286" s="46"/>
    </row>
    <row r="287" spans="4:5" ht="14.25" customHeight="1" x14ac:dyDescent="0.25">
      <c r="D287" s="56"/>
      <c r="E287" s="46"/>
    </row>
    <row r="288" spans="4:5" ht="14.25" customHeight="1" x14ac:dyDescent="0.25">
      <c r="D288" s="56"/>
      <c r="E288" s="46"/>
    </row>
    <row r="289" spans="4:5" ht="14.25" customHeight="1" x14ac:dyDescent="0.25">
      <c r="D289" s="56"/>
      <c r="E289" s="46"/>
    </row>
    <row r="290" spans="4:5" ht="14.25" customHeight="1" x14ac:dyDescent="0.25">
      <c r="D290" s="56"/>
      <c r="E290" s="46"/>
    </row>
    <row r="291" spans="4:5" ht="14.25" customHeight="1" x14ac:dyDescent="0.25">
      <c r="D291" s="56"/>
      <c r="E291" s="46"/>
    </row>
    <row r="292" spans="4:5" ht="14.25" customHeight="1" x14ac:dyDescent="0.25">
      <c r="D292" s="56"/>
      <c r="E292" s="46"/>
    </row>
    <row r="293" spans="4:5" ht="14.25" customHeight="1" x14ac:dyDescent="0.25">
      <c r="D293" s="56"/>
      <c r="E293" s="46"/>
    </row>
    <row r="294" spans="4:5" ht="14.25" customHeight="1" x14ac:dyDescent="0.25">
      <c r="D294" s="56"/>
      <c r="E294" s="46"/>
    </row>
    <row r="295" spans="4:5" ht="14.25" customHeight="1" x14ac:dyDescent="0.25">
      <c r="D295" s="56"/>
      <c r="E295" s="46"/>
    </row>
    <row r="296" spans="4:5" ht="14.25" customHeight="1" x14ac:dyDescent="0.25">
      <c r="D296" s="56"/>
      <c r="E296" s="46"/>
    </row>
    <row r="297" spans="4:5" ht="14.25" customHeight="1" x14ac:dyDescent="0.25">
      <c r="D297" s="56"/>
      <c r="E297" s="46"/>
    </row>
    <row r="298" spans="4:5" ht="14.25" customHeight="1" x14ac:dyDescent="0.25">
      <c r="D298" s="56"/>
      <c r="E298" s="46"/>
    </row>
    <row r="299" spans="4:5" ht="14.25" customHeight="1" x14ac:dyDescent="0.25">
      <c r="D299" s="56"/>
      <c r="E299" s="46"/>
    </row>
    <row r="300" spans="4:5" ht="14.25" customHeight="1" x14ac:dyDescent="0.25">
      <c r="D300" s="56"/>
      <c r="E300" s="46"/>
    </row>
    <row r="301" spans="4:5" ht="14.25" customHeight="1" x14ac:dyDescent="0.25">
      <c r="D301" s="56"/>
      <c r="E301" s="46"/>
    </row>
    <row r="302" spans="4:5" ht="14.25" customHeight="1" x14ac:dyDescent="0.25">
      <c r="D302" s="56"/>
      <c r="E302" s="46"/>
    </row>
    <row r="303" spans="4:5" ht="14.25" customHeight="1" x14ac:dyDescent="0.25">
      <c r="D303" s="56"/>
      <c r="E303" s="46"/>
    </row>
    <row r="304" spans="4:5" ht="14.25" customHeight="1" x14ac:dyDescent="0.25">
      <c r="D304" s="56"/>
      <c r="E304" s="46"/>
    </row>
    <row r="305" spans="4:5" ht="14.25" customHeight="1" x14ac:dyDescent="0.25">
      <c r="D305" s="56"/>
      <c r="E305" s="46"/>
    </row>
    <row r="306" spans="4:5" ht="14.25" customHeight="1" x14ac:dyDescent="0.25">
      <c r="D306" s="56"/>
      <c r="E306" s="46"/>
    </row>
    <row r="307" spans="4:5" ht="14.25" customHeight="1" x14ac:dyDescent="0.25">
      <c r="D307" s="56"/>
      <c r="E307" s="46"/>
    </row>
    <row r="308" spans="4:5" ht="14.25" customHeight="1" x14ac:dyDescent="0.25">
      <c r="D308" s="56"/>
      <c r="E308" s="46"/>
    </row>
    <row r="309" spans="4:5" ht="14.25" customHeight="1" x14ac:dyDescent="0.25">
      <c r="D309" s="56"/>
      <c r="E309" s="46"/>
    </row>
    <row r="310" spans="4:5" ht="14.25" customHeight="1" x14ac:dyDescent="0.25">
      <c r="D310" s="56"/>
      <c r="E310" s="46"/>
    </row>
    <row r="311" spans="4:5" ht="14.25" customHeight="1" x14ac:dyDescent="0.25">
      <c r="D311" s="56"/>
      <c r="E311" s="46"/>
    </row>
    <row r="312" spans="4:5" ht="14.25" customHeight="1" x14ac:dyDescent="0.25">
      <c r="D312" s="56"/>
      <c r="E312" s="46"/>
    </row>
    <row r="313" spans="4:5" ht="14.25" customHeight="1" x14ac:dyDescent="0.25">
      <c r="D313" s="56"/>
      <c r="E313" s="46"/>
    </row>
    <row r="314" spans="4:5" ht="14.25" customHeight="1" x14ac:dyDescent="0.25">
      <c r="D314" s="56"/>
      <c r="E314" s="46"/>
    </row>
    <row r="315" spans="4:5" ht="14.25" customHeight="1" x14ac:dyDescent="0.25">
      <c r="D315" s="56"/>
      <c r="E315" s="46"/>
    </row>
    <row r="316" spans="4:5" ht="14.25" customHeight="1" x14ac:dyDescent="0.25">
      <c r="D316" s="56"/>
      <c r="E316" s="46"/>
    </row>
    <row r="317" spans="4:5" ht="14.25" customHeight="1" x14ac:dyDescent="0.25">
      <c r="D317" s="56"/>
      <c r="E317" s="46"/>
    </row>
    <row r="318" spans="4:5" ht="14.25" customHeight="1" x14ac:dyDescent="0.25">
      <c r="D318" s="56"/>
      <c r="E318" s="46"/>
    </row>
    <row r="319" spans="4:5" ht="14.25" customHeight="1" x14ac:dyDescent="0.25">
      <c r="D319" s="56"/>
      <c r="E319" s="46"/>
    </row>
    <row r="320" spans="4:5" ht="14.25" customHeight="1" x14ac:dyDescent="0.25">
      <c r="D320" s="56"/>
      <c r="E320" s="46"/>
    </row>
    <row r="321" spans="4:5" ht="14.25" customHeight="1" x14ac:dyDescent="0.25">
      <c r="D321" s="56"/>
      <c r="E321" s="46"/>
    </row>
    <row r="322" spans="4:5" ht="14.25" customHeight="1" x14ac:dyDescent="0.25">
      <c r="D322" s="56"/>
      <c r="E322" s="46"/>
    </row>
    <row r="323" spans="4:5" ht="14.25" customHeight="1" x14ac:dyDescent="0.25">
      <c r="D323" s="56"/>
      <c r="E323" s="46"/>
    </row>
    <row r="324" spans="4:5" ht="14.25" customHeight="1" x14ac:dyDescent="0.25">
      <c r="D324" s="56"/>
      <c r="E324" s="46"/>
    </row>
    <row r="325" spans="4:5" ht="14.25" customHeight="1" x14ac:dyDescent="0.25">
      <c r="D325" s="56"/>
      <c r="E325" s="46"/>
    </row>
    <row r="326" spans="4:5" ht="14.25" customHeight="1" x14ac:dyDescent="0.25">
      <c r="D326" s="56"/>
      <c r="E326" s="46"/>
    </row>
    <row r="327" spans="4:5" ht="14.25" customHeight="1" x14ac:dyDescent="0.25">
      <c r="D327" s="56"/>
      <c r="E327" s="46"/>
    </row>
    <row r="328" spans="4:5" ht="14.25" customHeight="1" x14ac:dyDescent="0.25">
      <c r="D328" s="56"/>
      <c r="E328" s="46"/>
    </row>
    <row r="329" spans="4:5" ht="14.25" customHeight="1" x14ac:dyDescent="0.25">
      <c r="D329" s="56"/>
      <c r="E329" s="46"/>
    </row>
    <row r="330" spans="4:5" ht="14.25" customHeight="1" x14ac:dyDescent="0.25">
      <c r="D330" s="56"/>
      <c r="E330" s="46"/>
    </row>
    <row r="331" spans="4:5" ht="14.25" customHeight="1" x14ac:dyDescent="0.25">
      <c r="D331" s="56"/>
      <c r="E331" s="46"/>
    </row>
    <row r="332" spans="4:5" ht="14.25" customHeight="1" x14ac:dyDescent="0.25">
      <c r="D332" s="56"/>
      <c r="E332" s="46"/>
    </row>
    <row r="333" spans="4:5" ht="14.25" customHeight="1" x14ac:dyDescent="0.25">
      <c r="D333" s="56"/>
      <c r="E333" s="46"/>
    </row>
    <row r="334" spans="4:5" ht="14.25" customHeight="1" x14ac:dyDescent="0.25">
      <c r="D334" s="56"/>
      <c r="E334" s="46"/>
    </row>
    <row r="335" spans="4:5" ht="14.25" customHeight="1" x14ac:dyDescent="0.25">
      <c r="D335" s="56"/>
      <c r="E335" s="46"/>
    </row>
    <row r="336" spans="4:5" ht="14.25" customHeight="1" x14ac:dyDescent="0.25">
      <c r="D336" s="56"/>
      <c r="E336" s="46"/>
    </row>
    <row r="337" spans="4:5" ht="14.25" customHeight="1" x14ac:dyDescent="0.25">
      <c r="D337" s="56"/>
      <c r="E337" s="46"/>
    </row>
    <row r="338" spans="4:5" ht="14.25" customHeight="1" x14ac:dyDescent="0.25">
      <c r="D338" s="56"/>
      <c r="E338" s="46"/>
    </row>
    <row r="339" spans="4:5" ht="14.25" customHeight="1" x14ac:dyDescent="0.25">
      <c r="D339" s="56"/>
      <c r="E339" s="46"/>
    </row>
    <row r="340" spans="4:5" ht="14.25" customHeight="1" x14ac:dyDescent="0.25">
      <c r="D340" s="56"/>
      <c r="E340" s="46"/>
    </row>
    <row r="341" spans="4:5" ht="14.25" customHeight="1" x14ac:dyDescent="0.25">
      <c r="D341" s="56"/>
      <c r="E341" s="46"/>
    </row>
    <row r="342" spans="4:5" ht="14.25" customHeight="1" x14ac:dyDescent="0.25">
      <c r="D342" s="56"/>
      <c r="E342" s="46"/>
    </row>
    <row r="343" spans="4:5" ht="14.25" customHeight="1" x14ac:dyDescent="0.25">
      <c r="D343" s="56"/>
      <c r="E343" s="46"/>
    </row>
    <row r="344" spans="4:5" ht="14.25" customHeight="1" x14ac:dyDescent="0.25">
      <c r="D344" s="56"/>
      <c r="E344" s="46"/>
    </row>
    <row r="345" spans="4:5" ht="14.25" customHeight="1" x14ac:dyDescent="0.25">
      <c r="D345" s="56"/>
      <c r="E345" s="46"/>
    </row>
    <row r="346" spans="4:5" ht="14.25" customHeight="1" x14ac:dyDescent="0.25">
      <c r="D346" s="56"/>
      <c r="E346" s="46"/>
    </row>
    <row r="347" spans="4:5" ht="14.25" customHeight="1" x14ac:dyDescent="0.25">
      <c r="D347" s="56"/>
      <c r="E347" s="46"/>
    </row>
    <row r="348" spans="4:5" ht="14.25" customHeight="1" x14ac:dyDescent="0.25">
      <c r="D348" s="56"/>
      <c r="E348" s="46"/>
    </row>
    <row r="349" spans="4:5" ht="14.25" customHeight="1" x14ac:dyDescent="0.25">
      <c r="D349" s="56"/>
      <c r="E349" s="46"/>
    </row>
    <row r="350" spans="4:5" ht="14.25" customHeight="1" x14ac:dyDescent="0.25">
      <c r="D350" s="56"/>
      <c r="E350" s="46"/>
    </row>
    <row r="351" spans="4:5" ht="14.25" customHeight="1" x14ac:dyDescent="0.25">
      <c r="D351" s="56"/>
      <c r="E351" s="46"/>
    </row>
    <row r="352" spans="4:5" ht="14.25" customHeight="1" x14ac:dyDescent="0.25">
      <c r="D352" s="56"/>
      <c r="E352" s="46"/>
    </row>
    <row r="353" spans="4:5" ht="14.25" customHeight="1" x14ac:dyDescent="0.25">
      <c r="D353" s="56"/>
      <c r="E353" s="46"/>
    </row>
    <row r="354" spans="4:5" ht="14.25" customHeight="1" x14ac:dyDescent="0.25">
      <c r="D354" s="56"/>
      <c r="E354" s="46"/>
    </row>
    <row r="355" spans="4:5" ht="14.25" customHeight="1" x14ac:dyDescent="0.25">
      <c r="D355" s="56"/>
      <c r="E355" s="46"/>
    </row>
    <row r="356" spans="4:5" ht="14.25" customHeight="1" x14ac:dyDescent="0.25">
      <c r="D356" s="56"/>
      <c r="E356" s="46"/>
    </row>
    <row r="357" spans="4:5" ht="14.25" customHeight="1" x14ac:dyDescent="0.25">
      <c r="D357" s="56"/>
      <c r="E357" s="46"/>
    </row>
    <row r="358" spans="4:5" ht="14.25" customHeight="1" x14ac:dyDescent="0.25">
      <c r="D358" s="56"/>
      <c r="E358" s="46"/>
    </row>
    <row r="359" spans="4:5" ht="14.25" customHeight="1" x14ac:dyDescent="0.25">
      <c r="D359" s="56"/>
      <c r="E359" s="46"/>
    </row>
    <row r="360" spans="4:5" ht="14.25" customHeight="1" x14ac:dyDescent="0.25">
      <c r="D360" s="56"/>
      <c r="E360" s="46"/>
    </row>
    <row r="361" spans="4:5" ht="14.25" customHeight="1" x14ac:dyDescent="0.25">
      <c r="D361" s="56"/>
      <c r="E361" s="46"/>
    </row>
    <row r="362" spans="4:5" ht="14.25" customHeight="1" x14ac:dyDescent="0.25">
      <c r="D362" s="56"/>
      <c r="E362" s="46"/>
    </row>
    <row r="363" spans="4:5" ht="14.25" customHeight="1" x14ac:dyDescent="0.25">
      <c r="D363" s="56"/>
      <c r="E363" s="46"/>
    </row>
    <row r="364" spans="4:5" ht="14.25" customHeight="1" x14ac:dyDescent="0.25">
      <c r="D364" s="56"/>
      <c r="E364" s="46"/>
    </row>
    <row r="365" spans="4:5" ht="14.25" customHeight="1" x14ac:dyDescent="0.25">
      <c r="D365" s="56"/>
      <c r="E365" s="46"/>
    </row>
    <row r="366" spans="4:5" ht="14.25" customHeight="1" x14ac:dyDescent="0.25">
      <c r="D366" s="56"/>
      <c r="E366" s="46"/>
    </row>
    <row r="367" spans="4:5" ht="14.25" customHeight="1" x14ac:dyDescent="0.25">
      <c r="D367" s="56"/>
      <c r="E367" s="46"/>
    </row>
    <row r="368" spans="4:5" ht="14.25" customHeight="1" x14ac:dyDescent="0.25">
      <c r="D368" s="56"/>
      <c r="E368" s="46"/>
    </row>
    <row r="369" spans="4:5" ht="14.25" customHeight="1" x14ac:dyDescent="0.25">
      <c r="D369" s="56"/>
      <c r="E369" s="46"/>
    </row>
    <row r="370" spans="4:5" ht="14.25" customHeight="1" x14ac:dyDescent="0.25">
      <c r="D370" s="56"/>
      <c r="E370" s="46"/>
    </row>
    <row r="371" spans="4:5" ht="14.25" customHeight="1" x14ac:dyDescent="0.25">
      <c r="D371" s="56"/>
      <c r="E371" s="46"/>
    </row>
    <row r="372" spans="4:5" ht="14.25" customHeight="1" x14ac:dyDescent="0.25">
      <c r="D372" s="56"/>
      <c r="E372" s="46"/>
    </row>
    <row r="373" spans="4:5" ht="14.25" customHeight="1" x14ac:dyDescent="0.25">
      <c r="D373" s="56"/>
      <c r="E373" s="46"/>
    </row>
    <row r="374" spans="4:5" ht="14.25" customHeight="1" x14ac:dyDescent="0.25">
      <c r="D374" s="56"/>
      <c r="E374" s="46"/>
    </row>
    <row r="375" spans="4:5" ht="14.25" customHeight="1" x14ac:dyDescent="0.25">
      <c r="D375" s="56"/>
      <c r="E375" s="46"/>
    </row>
    <row r="376" spans="4:5" ht="14.25" customHeight="1" x14ac:dyDescent="0.25">
      <c r="D376" s="56"/>
      <c r="E376" s="46"/>
    </row>
    <row r="377" spans="4:5" ht="14.25" customHeight="1" x14ac:dyDescent="0.25">
      <c r="D377" s="56"/>
      <c r="E377" s="46"/>
    </row>
    <row r="378" spans="4:5" ht="14.25" customHeight="1" x14ac:dyDescent="0.25">
      <c r="D378" s="56"/>
      <c r="E378" s="46"/>
    </row>
    <row r="379" spans="4:5" ht="14.25" customHeight="1" x14ac:dyDescent="0.25">
      <c r="D379" s="56"/>
      <c r="E379" s="46"/>
    </row>
    <row r="380" spans="4:5" ht="14.25" customHeight="1" x14ac:dyDescent="0.25">
      <c r="D380" s="56"/>
      <c r="E380" s="46"/>
    </row>
    <row r="381" spans="4:5" ht="14.25" customHeight="1" x14ac:dyDescent="0.25">
      <c r="D381" s="56"/>
      <c r="E381" s="46"/>
    </row>
    <row r="382" spans="4:5" ht="14.25" customHeight="1" x14ac:dyDescent="0.25">
      <c r="D382" s="56"/>
      <c r="E382" s="46"/>
    </row>
    <row r="383" spans="4:5" ht="14.25" customHeight="1" x14ac:dyDescent="0.25">
      <c r="D383" s="56"/>
      <c r="E383" s="46"/>
    </row>
    <row r="384" spans="4:5" ht="14.25" customHeight="1" x14ac:dyDescent="0.25">
      <c r="D384" s="56"/>
      <c r="E384" s="46"/>
    </row>
    <row r="385" spans="4:5" ht="14.25" customHeight="1" x14ac:dyDescent="0.25">
      <c r="D385" s="56"/>
      <c r="E385" s="46"/>
    </row>
    <row r="386" spans="4:5" ht="14.25" customHeight="1" x14ac:dyDescent="0.25">
      <c r="D386" s="56"/>
      <c r="E386" s="46"/>
    </row>
    <row r="387" spans="4:5" ht="14.25" customHeight="1" x14ac:dyDescent="0.25">
      <c r="D387" s="56"/>
      <c r="E387" s="46"/>
    </row>
    <row r="388" spans="4:5" ht="14.25" customHeight="1" x14ac:dyDescent="0.25">
      <c r="D388" s="56"/>
      <c r="E388" s="46"/>
    </row>
    <row r="389" spans="4:5" ht="14.25" customHeight="1" x14ac:dyDescent="0.25">
      <c r="D389" s="56"/>
      <c r="E389" s="46"/>
    </row>
    <row r="390" spans="4:5" ht="14.25" customHeight="1" x14ac:dyDescent="0.25">
      <c r="D390" s="56"/>
      <c r="E390" s="46"/>
    </row>
    <row r="391" spans="4:5" ht="14.25" customHeight="1" x14ac:dyDescent="0.25">
      <c r="D391" s="56"/>
      <c r="E391" s="46"/>
    </row>
    <row r="392" spans="4:5" ht="14.25" customHeight="1" x14ac:dyDescent="0.25">
      <c r="D392" s="56"/>
      <c r="E392" s="46"/>
    </row>
    <row r="393" spans="4:5" ht="14.25" customHeight="1" x14ac:dyDescent="0.25">
      <c r="D393" s="56"/>
      <c r="E393" s="46"/>
    </row>
    <row r="394" spans="4:5" ht="14.25" customHeight="1" x14ac:dyDescent="0.25">
      <c r="D394" s="56"/>
      <c r="E394" s="46"/>
    </row>
    <row r="395" spans="4:5" ht="14.25" customHeight="1" x14ac:dyDescent="0.25">
      <c r="D395" s="56"/>
      <c r="E395" s="46"/>
    </row>
    <row r="396" spans="4:5" ht="14.25" customHeight="1" x14ac:dyDescent="0.25">
      <c r="D396" s="56"/>
      <c r="E396" s="46"/>
    </row>
    <row r="397" spans="4:5" ht="14.25" customHeight="1" x14ac:dyDescent="0.25">
      <c r="D397" s="56"/>
      <c r="E397" s="46"/>
    </row>
    <row r="398" spans="4:5" ht="14.25" customHeight="1" x14ac:dyDescent="0.25">
      <c r="D398" s="56"/>
      <c r="E398" s="46"/>
    </row>
    <row r="399" spans="4:5" ht="14.25" customHeight="1" x14ac:dyDescent="0.25">
      <c r="D399" s="56"/>
      <c r="E399" s="46"/>
    </row>
    <row r="400" spans="4:5" ht="14.25" customHeight="1" x14ac:dyDescent="0.25">
      <c r="D400" s="56"/>
      <c r="E400" s="46"/>
    </row>
    <row r="401" spans="4:5" ht="14.25" customHeight="1" x14ac:dyDescent="0.25">
      <c r="D401" s="56"/>
      <c r="E401" s="46"/>
    </row>
    <row r="402" spans="4:5" ht="14.25" customHeight="1" x14ac:dyDescent="0.25">
      <c r="D402" s="56"/>
      <c r="E402" s="46"/>
    </row>
    <row r="403" spans="4:5" ht="14.25" customHeight="1" x14ac:dyDescent="0.25">
      <c r="D403" s="56"/>
      <c r="E403" s="46"/>
    </row>
    <row r="404" spans="4:5" ht="14.25" customHeight="1" x14ac:dyDescent="0.25">
      <c r="D404" s="56"/>
      <c r="E404" s="46"/>
    </row>
    <row r="405" spans="4:5" ht="14.25" customHeight="1" x14ac:dyDescent="0.25">
      <c r="D405" s="56"/>
      <c r="E405" s="46"/>
    </row>
    <row r="406" spans="4:5" ht="14.25" customHeight="1" x14ac:dyDescent="0.25">
      <c r="D406" s="56"/>
      <c r="E406" s="46"/>
    </row>
    <row r="407" spans="4:5" ht="14.25" customHeight="1" x14ac:dyDescent="0.25">
      <c r="D407" s="56"/>
      <c r="E407" s="46"/>
    </row>
    <row r="408" spans="4:5" ht="14.25" customHeight="1" x14ac:dyDescent="0.25">
      <c r="D408" s="56"/>
      <c r="E408" s="46"/>
    </row>
    <row r="409" spans="4:5" ht="14.25" customHeight="1" x14ac:dyDescent="0.25">
      <c r="D409" s="56"/>
      <c r="E409" s="46"/>
    </row>
    <row r="410" spans="4:5" ht="14.25" customHeight="1" x14ac:dyDescent="0.25">
      <c r="D410" s="56"/>
      <c r="E410" s="46"/>
    </row>
    <row r="411" spans="4:5" ht="14.25" customHeight="1" x14ac:dyDescent="0.25">
      <c r="D411" s="56"/>
      <c r="E411" s="46"/>
    </row>
    <row r="412" spans="4:5" ht="14.25" customHeight="1" x14ac:dyDescent="0.25">
      <c r="D412" s="56"/>
      <c r="E412" s="46"/>
    </row>
    <row r="413" spans="4:5" ht="14.25" customHeight="1" x14ac:dyDescent="0.25">
      <c r="D413" s="56"/>
      <c r="E413" s="46"/>
    </row>
    <row r="414" spans="4:5" ht="14.25" customHeight="1" x14ac:dyDescent="0.25">
      <c r="D414" s="56"/>
      <c r="E414" s="46"/>
    </row>
    <row r="415" spans="4:5" ht="14.25" customHeight="1" x14ac:dyDescent="0.25">
      <c r="D415" s="56"/>
      <c r="E415" s="46"/>
    </row>
    <row r="416" spans="4:5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</sheetData>
  <sortState xmlns:xlrd2="http://schemas.microsoft.com/office/spreadsheetml/2017/richdata2" ref="A2:L10">
    <sortCondition ref="J2:J10"/>
    <sortCondition ref="C2:C10"/>
  </sortState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</sheetPr>
  <dimension ref="A1:Z886"/>
  <sheetViews>
    <sheetView workbookViewId="0">
      <pane ySplit="2" topLeftCell="A3" activePane="bottomLeft" state="frozen"/>
      <selection pane="bottomLeft" activeCell="G42" sqref="G42"/>
    </sheetView>
  </sheetViews>
  <sheetFormatPr defaultColWidth="14.42578125" defaultRowHeight="15" customHeight="1" x14ac:dyDescent="0.25"/>
  <cols>
    <col min="1" max="1" width="12" customWidth="1"/>
    <col min="2" max="2" width="13.28515625" customWidth="1"/>
    <col min="3" max="4" width="8.42578125" customWidth="1"/>
    <col min="5" max="5" width="9.7109375" style="139" customWidth="1"/>
    <col min="6" max="6" width="17.85546875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2" width="8.42578125" customWidth="1"/>
    <col min="13" max="13" width="8.42578125" style="139" customWidth="1"/>
    <col min="14" max="16" width="8.42578125" customWidth="1"/>
    <col min="17" max="17" width="13.140625" customWidth="1"/>
    <col min="18" max="18" width="8.42578125" customWidth="1"/>
    <col min="20" max="20" width="8.42578125" customWidth="1"/>
    <col min="21" max="21" width="13.140625" customWidth="1"/>
    <col min="22" max="22" width="8.42578125" customWidth="1"/>
    <col min="23" max="23" width="13.85546875" customWidth="1"/>
    <col min="24" max="26" width="8.42578125" customWidth="1"/>
  </cols>
  <sheetData>
    <row r="1" spans="1:26" ht="14.25" customHeight="1" x14ac:dyDescent="0.25">
      <c r="B1" s="84" t="s">
        <v>846</v>
      </c>
      <c r="C1" s="84"/>
      <c r="D1" s="85"/>
      <c r="E1" s="85"/>
      <c r="F1" s="84"/>
      <c r="G1" s="84"/>
      <c r="H1" s="84"/>
      <c r="I1" s="84"/>
      <c r="J1" s="84"/>
      <c r="K1" s="86"/>
      <c r="L1" s="84"/>
      <c r="M1" s="85"/>
      <c r="P1" s="78"/>
      <c r="Q1" s="78"/>
      <c r="R1" s="78"/>
      <c r="S1" s="78"/>
      <c r="T1" s="78"/>
      <c r="U1" s="78"/>
      <c r="V1" s="78"/>
      <c r="W1" s="78"/>
    </row>
    <row r="2" spans="1:26" ht="14.25" customHeight="1" x14ac:dyDescent="0.3">
      <c r="A2" s="67"/>
      <c r="B2" s="67"/>
      <c r="C2" s="67" t="s">
        <v>810</v>
      </c>
      <c r="D2" s="68" t="s">
        <v>812</v>
      </c>
      <c r="E2" s="68" t="s">
        <v>813</v>
      </c>
      <c r="F2" s="67" t="s">
        <v>821</v>
      </c>
      <c r="G2" s="67" t="s">
        <v>3</v>
      </c>
      <c r="H2" s="67" t="s">
        <v>814</v>
      </c>
      <c r="I2" s="67" t="s">
        <v>2</v>
      </c>
      <c r="J2" s="67" t="s">
        <v>5</v>
      </c>
      <c r="K2" s="69" t="s">
        <v>811</v>
      </c>
      <c r="L2" s="67" t="s">
        <v>815</v>
      </c>
      <c r="M2" s="68" t="s">
        <v>816</v>
      </c>
      <c r="N2" s="67" t="s">
        <v>822</v>
      </c>
      <c r="O2" s="50"/>
      <c r="P2" s="70" t="s">
        <v>823</v>
      </c>
      <c r="Q2" s="70" t="s">
        <v>821</v>
      </c>
      <c r="R2" s="70" t="s">
        <v>824</v>
      </c>
      <c r="S2" s="70" t="s">
        <v>821</v>
      </c>
      <c r="T2" s="70" t="s">
        <v>825</v>
      </c>
      <c r="U2" s="70" t="s">
        <v>821</v>
      </c>
      <c r="V2" s="70" t="s">
        <v>826</v>
      </c>
      <c r="W2" s="70" t="s">
        <v>821</v>
      </c>
      <c r="X2" s="50"/>
      <c r="Y2" s="50"/>
      <c r="Z2" s="50"/>
    </row>
    <row r="3" spans="1:26" ht="14.25" customHeight="1" x14ac:dyDescent="0.25">
      <c r="A3" s="182"/>
      <c r="B3" s="193" t="s">
        <v>847</v>
      </c>
      <c r="C3" s="88">
        <v>1</v>
      </c>
      <c r="D3" s="88">
        <v>3</v>
      </c>
      <c r="E3" s="74">
        <v>599</v>
      </c>
      <c r="F3" s="13" t="str">
        <f>+VLOOKUP(E3,Participants!$A$1:$F$798,2,FALSE)</f>
        <v>Ella Notte</v>
      </c>
      <c r="G3" s="13" t="str">
        <f>+VLOOKUP(E3,Participants!$A$1:$F$798,4,FALSE)</f>
        <v>BFS</v>
      </c>
      <c r="H3" s="13" t="str">
        <f>+VLOOKUP(E3,Participants!$A$1:$F$798,5,FALSE)</f>
        <v>Female</v>
      </c>
      <c r="I3" s="13">
        <f>+VLOOKUP(E3,Participants!$A$1:$F$798,3,FALSE)</f>
        <v>5</v>
      </c>
      <c r="J3" s="13" t="str">
        <f>+VLOOKUP(E3,Participants!$A$1:$G$798,7,FALSE)</f>
        <v>JV GIRLS</v>
      </c>
      <c r="K3" s="194" t="s">
        <v>1003</v>
      </c>
      <c r="L3" s="13">
        <v>1</v>
      </c>
      <c r="M3" s="74">
        <v>10</v>
      </c>
      <c r="N3" s="182" t="str">
        <f t="shared" ref="N3:N13" si="0">+J3</f>
        <v>JV GIRLS</v>
      </c>
      <c r="O3" s="182"/>
      <c r="P3" s="77"/>
      <c r="Q3" s="77" t="e">
        <f>+VLOOKUP(P3,Participants!$A$1:$F$651,2,FALSE)</f>
        <v>#N/A</v>
      </c>
      <c r="R3" s="77"/>
      <c r="S3" s="77" t="e">
        <f>+VLOOKUP(R3,Participants!$A$1:$F$651,2,FALSE)</f>
        <v>#N/A</v>
      </c>
      <c r="T3" s="77"/>
      <c r="U3" s="77" t="e">
        <f>+VLOOKUP(T3,Participants!$A$1:$F$651,2,FALSE)</f>
        <v>#N/A</v>
      </c>
      <c r="V3" s="77"/>
      <c r="W3" s="77" t="e">
        <f>+VLOOKUP(V3,Participants!$A$1:$F$651,2,FALSE)</f>
        <v>#N/A</v>
      </c>
    </row>
    <row r="4" spans="1:26" ht="14.25" customHeight="1" x14ac:dyDescent="0.25">
      <c r="A4" s="182"/>
      <c r="B4" s="193" t="s">
        <v>847</v>
      </c>
      <c r="C4" s="88">
        <v>1</v>
      </c>
      <c r="D4" s="88">
        <v>1</v>
      </c>
      <c r="E4" s="74">
        <v>807</v>
      </c>
      <c r="F4" s="13" t="str">
        <f>+VLOOKUP(E4,Participants!$A$1:$F$798,2,FALSE)</f>
        <v>Reagan Straub</v>
      </c>
      <c r="G4" s="13" t="str">
        <f>+VLOOKUP(E4,Participants!$A$1:$F$798,4,FALSE)</f>
        <v>BTA</v>
      </c>
      <c r="H4" s="13" t="str">
        <f>+VLOOKUP(E4,Participants!$A$1:$F$798,5,FALSE)</f>
        <v>Female</v>
      </c>
      <c r="I4" s="13">
        <f>+VLOOKUP(E4,Participants!$A$1:$F$798,3,FALSE)</f>
        <v>5</v>
      </c>
      <c r="J4" s="13" t="str">
        <f>+VLOOKUP(E4,Participants!$A$1:$G$798,7,FALSE)</f>
        <v>JV Girls</v>
      </c>
      <c r="K4" s="194" t="s">
        <v>1004</v>
      </c>
      <c r="L4" s="13">
        <v>2</v>
      </c>
      <c r="M4" s="74">
        <v>8</v>
      </c>
      <c r="N4" s="182" t="str">
        <f t="shared" si="0"/>
        <v>JV Girls</v>
      </c>
      <c r="O4" s="182"/>
      <c r="P4" s="77"/>
      <c r="Q4" s="77" t="e">
        <f>+VLOOKUP(P4,Participants!$A$1:$F$651,2,FALSE)</f>
        <v>#N/A</v>
      </c>
      <c r="R4" s="77"/>
      <c r="S4" s="77" t="e">
        <f>+VLOOKUP(R4,Participants!$A$1:$F$651,2,FALSE)</f>
        <v>#N/A</v>
      </c>
      <c r="T4" s="77"/>
      <c r="U4" s="77" t="e">
        <f>+VLOOKUP(T4,Participants!$A$1:$F$651,2,FALSE)</f>
        <v>#N/A</v>
      </c>
      <c r="V4" s="77"/>
      <c r="W4" s="77" t="e">
        <f>+VLOOKUP(V4,Participants!$A$1:$F$651,2,FALSE)</f>
        <v>#N/A</v>
      </c>
    </row>
    <row r="5" spans="1:26" ht="14.25" customHeight="1" x14ac:dyDescent="0.25">
      <c r="A5" s="182"/>
      <c r="B5" s="193" t="s">
        <v>847</v>
      </c>
      <c r="C5" s="88">
        <v>1</v>
      </c>
      <c r="D5" s="88">
        <v>5</v>
      </c>
      <c r="E5" s="74">
        <v>1088</v>
      </c>
      <c r="F5" s="13" t="str">
        <f>+VLOOKUP(E5,Participants!$A$1:$F$798,2,FALSE)</f>
        <v>Stella Suisham</v>
      </c>
      <c r="G5" s="13" t="str">
        <f>+VLOOKUP(E5,Participants!$A$1:$F$798,4,FALSE)</f>
        <v>KIL</v>
      </c>
      <c r="H5" s="13" t="str">
        <f>+VLOOKUP(E5,Participants!$A$1:$F$798,5,FALSE)</f>
        <v>Female</v>
      </c>
      <c r="I5" s="13">
        <f>+VLOOKUP(E5,Participants!$A$1:$F$798,3,FALSE)</f>
        <v>6</v>
      </c>
      <c r="J5" s="13" t="str">
        <f>+VLOOKUP(E5,Participants!$A$1:$G$798,7,FALSE)</f>
        <v>JV Girls</v>
      </c>
      <c r="K5" s="194" t="s">
        <v>1005</v>
      </c>
      <c r="L5" s="13">
        <v>3</v>
      </c>
      <c r="M5" s="74">
        <v>6</v>
      </c>
      <c r="N5" s="182" t="str">
        <f t="shared" si="0"/>
        <v>JV Girls</v>
      </c>
      <c r="O5" s="182"/>
      <c r="P5" s="77"/>
      <c r="Q5" s="77" t="e">
        <f>+VLOOKUP(P5,Participants!$A$1:$F$651,2,FALSE)</f>
        <v>#N/A</v>
      </c>
      <c r="R5" s="77"/>
      <c r="S5" s="77" t="e">
        <f>+VLOOKUP(R5,Participants!$A$1:$F$651,2,FALSE)</f>
        <v>#N/A</v>
      </c>
      <c r="T5" s="77"/>
      <c r="U5" s="77" t="e">
        <f>+VLOOKUP(T5,Participants!$A$1:$F$651,2,FALSE)</f>
        <v>#N/A</v>
      </c>
      <c r="V5" s="77"/>
      <c r="W5" s="77" t="e">
        <f>+VLOOKUP(V5,Participants!$A$1:$F$651,2,FALSE)</f>
        <v>#N/A</v>
      </c>
    </row>
    <row r="6" spans="1:26" ht="14.25" customHeight="1" x14ac:dyDescent="0.25">
      <c r="A6" s="182"/>
      <c r="B6" s="193" t="s">
        <v>847</v>
      </c>
      <c r="C6" s="88">
        <v>1</v>
      </c>
      <c r="D6" s="88">
        <v>4</v>
      </c>
      <c r="E6" s="74">
        <v>1347</v>
      </c>
      <c r="F6" s="13" t="str">
        <f>+VLOOKUP(E6,Participants!$A$1:$F$798,2,FALSE)</f>
        <v>Rita Donahue</v>
      </c>
      <c r="G6" s="13" t="str">
        <f>+VLOOKUP(E6,Participants!$A$1:$F$798,4,FALSE)</f>
        <v>AAC</v>
      </c>
      <c r="H6" s="13" t="str">
        <f>+VLOOKUP(E6,Participants!$A$1:$F$798,5,FALSE)</f>
        <v>Female</v>
      </c>
      <c r="I6" s="13">
        <f>+VLOOKUP(E6,Participants!$A$1:$F$798,3,FALSE)</f>
        <v>5</v>
      </c>
      <c r="J6" s="13" t="str">
        <f>+VLOOKUP(E6,Participants!$A$1:$G$798,7,FALSE)</f>
        <v>JV Girls</v>
      </c>
      <c r="K6" s="194" t="s">
        <v>1006</v>
      </c>
      <c r="L6" s="13">
        <v>4</v>
      </c>
      <c r="M6" s="74">
        <v>5</v>
      </c>
      <c r="N6" s="182" t="str">
        <f t="shared" si="0"/>
        <v>JV Girls</v>
      </c>
      <c r="O6" s="182"/>
      <c r="P6" s="77"/>
      <c r="Q6" s="77" t="e">
        <f>+VLOOKUP(P6,Participants!$A$1:$F$651,2,FALSE)</f>
        <v>#N/A</v>
      </c>
      <c r="R6" s="77"/>
      <c r="S6" s="77" t="e">
        <f>+VLOOKUP(R6,Participants!$A$1:$F$651,2,FALSE)</f>
        <v>#N/A</v>
      </c>
      <c r="T6" s="77"/>
      <c r="U6" s="77" t="e">
        <f>+VLOOKUP(T6,Participants!$A$1:$F$651,2,FALSE)</f>
        <v>#N/A</v>
      </c>
      <c r="V6" s="77"/>
      <c r="W6" s="77" t="e">
        <f>+VLOOKUP(V6,Participants!$A$1:$F$651,2,FALSE)</f>
        <v>#N/A</v>
      </c>
    </row>
    <row r="7" spans="1:26" ht="14.25" customHeight="1" x14ac:dyDescent="0.25">
      <c r="A7" s="182"/>
      <c r="B7" s="193" t="s">
        <v>847</v>
      </c>
      <c r="C7" s="88">
        <v>1</v>
      </c>
      <c r="D7" s="88">
        <v>6</v>
      </c>
      <c r="E7" s="74">
        <v>755</v>
      </c>
      <c r="F7" s="13" t="str">
        <f>+VLOOKUP(E7,Participants!$A$1:$F$798,2,FALSE)</f>
        <v>Elsie Gorchok</v>
      </c>
      <c r="G7" s="13" t="str">
        <f>+VLOOKUP(E7,Participants!$A$1:$F$798,4,FALSE)</f>
        <v>GAA</v>
      </c>
      <c r="H7" s="13" t="str">
        <f>+VLOOKUP(E7,Participants!$A$1:$F$798,5,FALSE)</f>
        <v>Female</v>
      </c>
      <c r="I7" s="13">
        <f>+VLOOKUP(E7,Participants!$A$1:$F$798,3,FALSE)</f>
        <v>5</v>
      </c>
      <c r="J7" s="13" t="str">
        <f>+VLOOKUP(E7,Participants!$A$1:$G$798,7,FALSE)</f>
        <v>JV GIRLS</v>
      </c>
      <c r="K7" s="194" t="s">
        <v>1007</v>
      </c>
      <c r="L7" s="13">
        <v>5</v>
      </c>
      <c r="M7" s="74">
        <v>4</v>
      </c>
      <c r="N7" s="182" t="str">
        <f t="shared" si="0"/>
        <v>JV GIRLS</v>
      </c>
      <c r="O7" s="182"/>
      <c r="P7" s="77"/>
      <c r="Q7" s="77" t="e">
        <f>+VLOOKUP(P7,Participants!$A$1:$F$651,2,FALSE)</f>
        <v>#N/A</v>
      </c>
      <c r="R7" s="77"/>
      <c r="S7" s="77" t="e">
        <f>+VLOOKUP(R7,Participants!$A$1:$F$651,2,FALSE)</f>
        <v>#N/A</v>
      </c>
      <c r="T7" s="77"/>
      <c r="U7" s="77" t="e">
        <f>+VLOOKUP(T7,Participants!$A$1:$F$651,2,FALSE)</f>
        <v>#N/A</v>
      </c>
      <c r="V7" s="77"/>
      <c r="W7" s="77" t="e">
        <f>+VLOOKUP(V7,Participants!$A$1:$F$651,2,FALSE)</f>
        <v>#N/A</v>
      </c>
    </row>
    <row r="8" spans="1:26" ht="14.25" customHeight="1" x14ac:dyDescent="0.25">
      <c r="A8" s="71"/>
      <c r="B8" s="87" t="s">
        <v>847</v>
      </c>
      <c r="C8" s="148">
        <v>1</v>
      </c>
      <c r="D8" s="148">
        <v>8</v>
      </c>
      <c r="E8" s="149"/>
      <c r="F8" s="150" t="e">
        <f>+VLOOKUP(E8,Participants!$A$1:$F$798,2,FALSE)</f>
        <v>#N/A</v>
      </c>
      <c r="G8" s="150" t="e">
        <f>+VLOOKUP(E8,Participants!$A$1:$F$798,4,FALSE)</f>
        <v>#N/A</v>
      </c>
      <c r="H8" s="150" t="e">
        <f>+VLOOKUP(E8,Participants!$A$1:$F$798,5,FALSE)</f>
        <v>#N/A</v>
      </c>
      <c r="I8" s="150" t="e">
        <f>+VLOOKUP(E8,Participants!$A$1:$F$798,3,FALSE)</f>
        <v>#N/A</v>
      </c>
      <c r="J8" s="150" t="e">
        <f>+VLOOKUP(E8,Participants!$A$1:$G$798,7,FALSE)</f>
        <v>#N/A</v>
      </c>
      <c r="K8" s="151" t="s">
        <v>1008</v>
      </c>
      <c r="L8" s="150">
        <v>6</v>
      </c>
      <c r="M8" s="149">
        <v>3</v>
      </c>
      <c r="N8" s="152" t="e">
        <f t="shared" si="0"/>
        <v>#N/A</v>
      </c>
      <c r="O8" s="71"/>
      <c r="P8" s="73"/>
      <c r="Q8" s="73" t="e">
        <f>+VLOOKUP(P8,Participants!$A$1:$F$651,2,FALSE)</f>
        <v>#N/A</v>
      </c>
      <c r="R8" s="73"/>
      <c r="S8" s="73" t="e">
        <f>+VLOOKUP(R8,Participants!$A$1:$F$651,2,FALSE)</f>
        <v>#N/A</v>
      </c>
      <c r="T8" s="73"/>
      <c r="U8" s="73" t="e">
        <f>+VLOOKUP(T8,Participants!$A$1:$F$651,2,FALSE)</f>
        <v>#N/A</v>
      </c>
      <c r="V8" s="73"/>
      <c r="W8" s="73" t="e">
        <f>+VLOOKUP(V8,Participants!$A$1:$F$651,2,FALSE)</f>
        <v>#N/A</v>
      </c>
    </row>
    <row r="9" spans="1:26" ht="14.25" customHeight="1" x14ac:dyDescent="0.25">
      <c r="A9" s="182"/>
      <c r="B9" s="193" t="s">
        <v>847</v>
      </c>
      <c r="C9" s="88">
        <v>1</v>
      </c>
      <c r="D9" s="88">
        <v>2</v>
      </c>
      <c r="E9" s="74">
        <v>1302</v>
      </c>
      <c r="F9" s="13" t="str">
        <f>+VLOOKUP(E9,Participants!$A$1:$F$798,2,FALSE)</f>
        <v>Amelia LoPresti</v>
      </c>
      <c r="G9" s="13" t="str">
        <f>+VLOOKUP(E9,Participants!$A$1:$F$798,4,FALSE)</f>
        <v>CDT</v>
      </c>
      <c r="H9" s="13" t="str">
        <f>+VLOOKUP(E9,Participants!$A$1:$F$798,5,FALSE)</f>
        <v>Female</v>
      </c>
      <c r="I9" s="13">
        <f>+VLOOKUP(E9,Participants!$A$1:$F$798,3,FALSE)</f>
        <v>6</v>
      </c>
      <c r="J9" s="13" t="str">
        <f>+VLOOKUP(E9,Participants!$A$1:$G$798,7,FALSE)</f>
        <v>JV Girls</v>
      </c>
      <c r="K9" s="194" t="s">
        <v>1009</v>
      </c>
      <c r="L9" s="13">
        <v>7</v>
      </c>
      <c r="M9" s="74">
        <v>2</v>
      </c>
      <c r="N9" s="182" t="str">
        <f t="shared" si="0"/>
        <v>JV Girls</v>
      </c>
      <c r="O9" s="182"/>
      <c r="P9" s="77"/>
      <c r="Q9" s="77" t="e">
        <f>+VLOOKUP(P9,Participants!$A$1:$F$651,2,FALSE)</f>
        <v>#N/A</v>
      </c>
      <c r="R9" s="77"/>
      <c r="S9" s="77" t="e">
        <f>+VLOOKUP(R9,Participants!$A$1:$F$651,2,FALSE)</f>
        <v>#N/A</v>
      </c>
      <c r="T9" s="77"/>
      <c r="U9" s="77" t="e">
        <f>+VLOOKUP(T9,Participants!$A$1:$F$651,2,FALSE)</f>
        <v>#N/A</v>
      </c>
      <c r="V9" s="77"/>
      <c r="W9" s="77" t="e">
        <f>+VLOOKUP(V9,Participants!$A$1:$F$651,2,FALSE)</f>
        <v>#N/A</v>
      </c>
    </row>
    <row r="10" spans="1:26" ht="14.25" customHeight="1" x14ac:dyDescent="0.25">
      <c r="A10" s="182"/>
      <c r="B10" s="193" t="s">
        <v>847</v>
      </c>
      <c r="C10" s="88">
        <v>1</v>
      </c>
      <c r="D10" s="88">
        <v>7</v>
      </c>
      <c r="E10" s="74">
        <v>1430</v>
      </c>
      <c r="F10" s="13" t="str">
        <f>+VLOOKUP(E10,Participants!$A$1:$F$798,2,FALSE)</f>
        <v>Ayla Espey</v>
      </c>
      <c r="G10" s="13" t="str">
        <f>+VLOOKUP(E10,Participants!$A$1:$F$798,4,FALSE)</f>
        <v>GRE</v>
      </c>
      <c r="H10" s="13" t="str">
        <f>+VLOOKUP(E10,Participants!$A$1:$F$798,5,FALSE)</f>
        <v>Female</v>
      </c>
      <c r="I10" s="13">
        <f>+VLOOKUP(E10,Participants!$A$1:$F$798,3,FALSE)</f>
        <v>5</v>
      </c>
      <c r="J10" s="13" t="str">
        <f>+VLOOKUP(E10,Participants!$A$1:$G$798,7,FALSE)</f>
        <v>JV Girls</v>
      </c>
      <c r="K10" s="194" t="s">
        <v>1010</v>
      </c>
      <c r="L10" s="13">
        <v>8</v>
      </c>
      <c r="M10" s="74">
        <v>1</v>
      </c>
      <c r="N10" s="182" t="str">
        <f t="shared" si="0"/>
        <v>JV Girls</v>
      </c>
      <c r="O10" s="182"/>
      <c r="P10" s="77"/>
      <c r="Q10" s="77" t="e">
        <f>+VLOOKUP(P10,Participants!$A$1:$F$651,2,FALSE)</f>
        <v>#N/A</v>
      </c>
      <c r="R10" s="77"/>
      <c r="S10" s="77" t="e">
        <f>+VLOOKUP(R10,Participants!$A$1:$F$651,2,FALSE)</f>
        <v>#N/A</v>
      </c>
      <c r="T10" s="77"/>
      <c r="U10" s="77" t="e">
        <f>+VLOOKUP(T10,Participants!$A$1:$F$651,2,FALSE)</f>
        <v>#N/A</v>
      </c>
      <c r="V10" s="77"/>
      <c r="W10" s="77" t="e">
        <f>+VLOOKUP(V10,Participants!$A$1:$F$651,2,FALSE)</f>
        <v>#N/A</v>
      </c>
    </row>
    <row r="11" spans="1:26" ht="14.25" customHeight="1" x14ac:dyDescent="0.25">
      <c r="B11" s="84" t="s">
        <v>847</v>
      </c>
      <c r="C11" s="88">
        <v>2</v>
      </c>
      <c r="D11" s="88">
        <v>3</v>
      </c>
      <c r="E11" s="74">
        <v>597</v>
      </c>
      <c r="F11" s="13" t="str">
        <f>+VLOOKUP(E11,Participants!$A$1:$F$798,2,FALSE)</f>
        <v>Sage Liberati</v>
      </c>
      <c r="G11" s="13" t="str">
        <f>+VLOOKUP(E11,Participants!$A$1:$F$798,4,FALSE)</f>
        <v>BFS</v>
      </c>
      <c r="H11" s="13" t="str">
        <f>+VLOOKUP(E11,Participants!$A$1:$F$798,5,FALSE)</f>
        <v>Female</v>
      </c>
      <c r="I11" s="13">
        <f>+VLOOKUP(E11,Participants!$A$1:$F$798,3,FALSE)</f>
        <v>5</v>
      </c>
      <c r="J11" s="13" t="str">
        <f>+VLOOKUP(E11,Participants!$A$1:$G$798,7,FALSE)</f>
        <v>JV GIRLS</v>
      </c>
      <c r="K11" s="195" t="s">
        <v>1012</v>
      </c>
      <c r="L11" s="13">
        <v>9</v>
      </c>
      <c r="M11" s="196" t="s">
        <v>1046</v>
      </c>
      <c r="N11" s="7" t="str">
        <f t="shared" si="0"/>
        <v>JV GIRLS</v>
      </c>
      <c r="O11" s="7"/>
      <c r="P11" s="77"/>
      <c r="Q11" s="77" t="e">
        <f>+VLOOKUP(P11,Participants!$A$1:$F$651,2,FALSE)</f>
        <v>#N/A</v>
      </c>
      <c r="R11" s="77"/>
      <c r="S11" s="77" t="e">
        <f>+VLOOKUP(R11,Participants!$A$1:$F$651,2,FALSE)</f>
        <v>#N/A</v>
      </c>
      <c r="T11" s="77"/>
      <c r="U11" s="77" t="e">
        <f>+VLOOKUP(T11,Participants!$A$1:$F$651,2,FALSE)</f>
        <v>#N/A</v>
      </c>
      <c r="V11" s="77"/>
      <c r="W11" s="77" t="e">
        <f>+VLOOKUP(V11,Participants!$A$1:$F$651,2,FALSE)</f>
        <v>#N/A</v>
      </c>
    </row>
    <row r="12" spans="1:26" ht="14.25" customHeight="1" x14ac:dyDescent="0.25">
      <c r="B12" s="84" t="s">
        <v>847</v>
      </c>
      <c r="C12" s="88">
        <v>2</v>
      </c>
      <c r="D12" s="88">
        <v>2</v>
      </c>
      <c r="E12" s="74">
        <v>1074</v>
      </c>
      <c r="F12" s="13" t="str">
        <f>+VLOOKUP(E12,Participants!$A$1:$F$798,2,FALSE)</f>
        <v>Morgan Blevins</v>
      </c>
      <c r="G12" s="13" t="str">
        <f>+VLOOKUP(E12,Participants!$A$1:$F$798,4,FALSE)</f>
        <v>KIL</v>
      </c>
      <c r="H12" s="13" t="str">
        <f>+VLOOKUP(E12,Participants!$A$1:$F$798,5,FALSE)</f>
        <v>Female</v>
      </c>
      <c r="I12" s="13">
        <f>+VLOOKUP(E12,Participants!$A$1:$F$798,3,FALSE)</f>
        <v>5</v>
      </c>
      <c r="J12" s="13" t="str">
        <f>+VLOOKUP(E12,Participants!$A$1:$G$798,7,FALSE)</f>
        <v>JV Girls</v>
      </c>
      <c r="K12" s="195" t="s">
        <v>1013</v>
      </c>
      <c r="L12" s="13">
        <v>10</v>
      </c>
      <c r="M12" s="74"/>
      <c r="N12" s="7" t="str">
        <f t="shared" si="0"/>
        <v>JV Girls</v>
      </c>
      <c r="P12" s="77"/>
      <c r="Q12" s="77" t="e">
        <f>+VLOOKUP(P12,Participants!$A$1:$F$651,2,FALSE)</f>
        <v>#N/A</v>
      </c>
      <c r="R12" s="77"/>
      <c r="S12" s="77" t="e">
        <f>+VLOOKUP(R12,Participants!$A$1:$F$651,2,FALSE)</f>
        <v>#N/A</v>
      </c>
      <c r="T12" s="77"/>
      <c r="U12" s="77" t="e">
        <f>+VLOOKUP(T12,Participants!$A$1:$F$651,2,FALSE)</f>
        <v>#N/A</v>
      </c>
      <c r="V12" s="77"/>
      <c r="W12" s="77" t="e">
        <f>+VLOOKUP(V12,Participants!$A$1:$F$651,2,FALSE)</f>
        <v>#N/A</v>
      </c>
    </row>
    <row r="13" spans="1:26" ht="14.25" customHeight="1" x14ac:dyDescent="0.25">
      <c r="B13" s="84" t="s">
        <v>847</v>
      </c>
      <c r="C13" s="88">
        <v>2</v>
      </c>
      <c r="D13" s="88">
        <v>1</v>
      </c>
      <c r="E13" s="74">
        <v>748</v>
      </c>
      <c r="F13" s="13" t="str">
        <f>+VLOOKUP(E13,Participants!$A$1:$F$798,2,FALSE)</f>
        <v>Alaina Piaggesi</v>
      </c>
      <c r="G13" s="13" t="str">
        <f>+VLOOKUP(E13,Participants!$A$1:$F$798,4,FALSE)</f>
        <v>GAA</v>
      </c>
      <c r="H13" s="13" t="str">
        <f>+VLOOKUP(E13,Participants!$A$1:$F$798,5,FALSE)</f>
        <v>Female</v>
      </c>
      <c r="I13" s="13">
        <f>+VLOOKUP(E13,Participants!$A$1:$F$798,3,FALSE)</f>
        <v>4</v>
      </c>
      <c r="J13" s="13" t="str">
        <f>+VLOOKUP(E13,Participants!$A$1:$G$798,7,FALSE)</f>
        <v>DEV GIRLS</v>
      </c>
      <c r="K13" s="195" t="s">
        <v>1014</v>
      </c>
      <c r="L13" s="13"/>
      <c r="M13" s="74"/>
      <c r="N13" s="7" t="str">
        <f t="shared" si="0"/>
        <v>DEV GIRLS</v>
      </c>
      <c r="P13" s="77"/>
      <c r="Q13" s="77" t="e">
        <f>+VLOOKUP(P13,Participants!$A$1:$F$651,2,FALSE)</f>
        <v>#N/A</v>
      </c>
      <c r="R13" s="77"/>
      <c r="S13" s="77" t="e">
        <f>+VLOOKUP(R13,Participants!$A$1:$F$651,2,FALSE)</f>
        <v>#N/A</v>
      </c>
      <c r="T13" s="77"/>
      <c r="U13" s="77" t="e">
        <f>+VLOOKUP(T13,Participants!$A$1:$F$651,2,FALSE)</f>
        <v>#N/A</v>
      </c>
      <c r="V13" s="77"/>
      <c r="W13" s="77" t="e">
        <f>+VLOOKUP(V13,Participants!$A$1:$F$651,2,FALSE)</f>
        <v>#N/A</v>
      </c>
    </row>
    <row r="14" spans="1:26" ht="14.25" customHeight="1" x14ac:dyDescent="0.25">
      <c r="B14" s="84"/>
      <c r="C14" s="88"/>
      <c r="D14" s="88"/>
      <c r="E14" s="74"/>
      <c r="F14" s="13"/>
      <c r="G14" s="13"/>
      <c r="H14" s="13"/>
      <c r="I14" s="13"/>
      <c r="J14" s="13"/>
      <c r="K14" s="75"/>
      <c r="L14" s="13"/>
      <c r="M14" s="74"/>
      <c r="N14" s="7"/>
      <c r="O14" s="7"/>
      <c r="P14" s="77"/>
      <c r="Q14" s="77"/>
      <c r="R14" s="77"/>
      <c r="S14" s="77"/>
      <c r="T14" s="77"/>
      <c r="U14" s="77"/>
      <c r="V14" s="77"/>
      <c r="W14" s="77"/>
    </row>
    <row r="15" spans="1:26" ht="14.25" customHeight="1" x14ac:dyDescent="0.25">
      <c r="A15" s="182"/>
      <c r="B15" s="193" t="s">
        <v>847</v>
      </c>
      <c r="C15" s="88">
        <v>3</v>
      </c>
      <c r="D15" s="88">
        <v>6</v>
      </c>
      <c r="E15" s="74">
        <v>1439</v>
      </c>
      <c r="F15" s="13" t="str">
        <f>+VLOOKUP(E15,Participants!$A$1:$F$798,2,FALSE)</f>
        <v>Gabe Urban</v>
      </c>
      <c r="G15" s="13" t="str">
        <f>+VLOOKUP(E15,Participants!$A$1:$F$798,4,FALSE)</f>
        <v>GRE</v>
      </c>
      <c r="H15" s="13" t="str">
        <f>+VLOOKUP(E15,Participants!$A$1:$F$798,5,FALSE)</f>
        <v>Male</v>
      </c>
      <c r="I15" s="13">
        <f>+VLOOKUP(E15,Participants!$A$1:$F$798,3,FALSE)</f>
        <v>5</v>
      </c>
      <c r="J15" s="13" t="str">
        <f>+VLOOKUP(E15,Participants!$A$1:$G$798,7,FALSE)</f>
        <v>JV Boys</v>
      </c>
      <c r="K15" s="194" t="s">
        <v>1015</v>
      </c>
      <c r="L15" s="13">
        <v>1</v>
      </c>
      <c r="M15" s="74">
        <v>10</v>
      </c>
      <c r="N15" s="182" t="str">
        <f t="shared" ref="N15:N38" si="1">+J15</f>
        <v>JV Boys</v>
      </c>
      <c r="O15" s="182"/>
      <c r="P15" s="77"/>
      <c r="Q15" s="77" t="e">
        <f>+VLOOKUP(P15,Participants!$A$1:$F$651,2,FALSE)</f>
        <v>#N/A</v>
      </c>
      <c r="R15" s="77"/>
      <c r="S15" s="77" t="e">
        <f>+VLOOKUP(R15,Participants!$A$1:$F$651,2,FALSE)</f>
        <v>#N/A</v>
      </c>
      <c r="T15" s="77"/>
      <c r="U15" s="77" t="e">
        <f>+VLOOKUP(T15,Participants!$A$1:$F$651,2,FALSE)</f>
        <v>#N/A</v>
      </c>
      <c r="V15" s="77"/>
      <c r="W15" s="77" t="e">
        <f>+VLOOKUP(V15,Participants!$A$1:$F$651,2,FALSE)</f>
        <v>#N/A</v>
      </c>
    </row>
    <row r="16" spans="1:26" ht="14.25" customHeight="1" x14ac:dyDescent="0.25">
      <c r="A16" s="182"/>
      <c r="B16" s="193" t="s">
        <v>847</v>
      </c>
      <c r="C16" s="88">
        <v>3</v>
      </c>
      <c r="D16" s="88">
        <v>7</v>
      </c>
      <c r="E16" s="74">
        <v>614</v>
      </c>
      <c r="F16" s="13" t="str">
        <f>+VLOOKUP(E16,Participants!$A$1:$F$798,2,FALSE)</f>
        <v>Leo Nasiadka</v>
      </c>
      <c r="G16" s="13" t="str">
        <f>+VLOOKUP(E16,Participants!$A$1:$F$798,4,FALSE)</f>
        <v>BFS</v>
      </c>
      <c r="H16" s="13" t="str">
        <f>+VLOOKUP(E16,Participants!$A$1:$F$798,5,FALSE)</f>
        <v>Male</v>
      </c>
      <c r="I16" s="13">
        <f>+VLOOKUP(E16,Participants!$A$1:$F$798,3,FALSE)</f>
        <v>5</v>
      </c>
      <c r="J16" s="13" t="str">
        <f>+VLOOKUP(E16,Participants!$A$1:$G$798,7,FALSE)</f>
        <v>JV BOYS</v>
      </c>
      <c r="K16" s="194" t="s">
        <v>1016</v>
      </c>
      <c r="L16" s="13">
        <f>L15+1</f>
        <v>2</v>
      </c>
      <c r="M16" s="74">
        <v>8</v>
      </c>
      <c r="N16" s="182" t="str">
        <f t="shared" si="1"/>
        <v>JV BOYS</v>
      </c>
      <c r="O16" s="182"/>
      <c r="P16" s="77"/>
      <c r="Q16" s="77" t="e">
        <f>+VLOOKUP(P16,Participants!$A$1:$F$651,2,FALSE)</f>
        <v>#N/A</v>
      </c>
      <c r="R16" s="77"/>
      <c r="S16" s="77" t="e">
        <f>+VLOOKUP(R16,Participants!$A$1:$F$651,2,FALSE)</f>
        <v>#N/A</v>
      </c>
      <c r="T16" s="77"/>
      <c r="U16" s="77" t="e">
        <f>+VLOOKUP(T16,Participants!$A$1:$F$651,2,FALSE)</f>
        <v>#N/A</v>
      </c>
      <c r="V16" s="77"/>
      <c r="W16" s="77" t="e">
        <f>+VLOOKUP(V16,Participants!$A$1:$F$651,2,FALSE)</f>
        <v>#N/A</v>
      </c>
    </row>
    <row r="17" spans="1:23" ht="14.25" customHeight="1" x14ac:dyDescent="0.25">
      <c r="A17" s="182"/>
      <c r="B17" s="193" t="s">
        <v>847</v>
      </c>
      <c r="C17" s="88">
        <v>3</v>
      </c>
      <c r="D17" s="88">
        <v>5</v>
      </c>
      <c r="E17" s="74">
        <v>975</v>
      </c>
      <c r="F17" s="13" t="str">
        <f>+VLOOKUP(E17,Participants!$A$1:$F$798,2,FALSE)</f>
        <v>Thomas Feczko</v>
      </c>
      <c r="G17" s="13" t="str">
        <f>+VLOOKUP(E17,Participants!$A$1:$F$798,4,FALSE)</f>
        <v>SJS</v>
      </c>
      <c r="H17" s="13" t="str">
        <f>+VLOOKUP(E17,Participants!$A$1:$F$798,5,FALSE)</f>
        <v>Male</v>
      </c>
      <c r="I17" s="13">
        <f>+VLOOKUP(E17,Participants!$A$1:$F$798,3,FALSE)</f>
        <v>5</v>
      </c>
      <c r="J17" s="13" t="str">
        <f>+VLOOKUP(E17,Participants!$A$1:$G$798,7,FALSE)</f>
        <v>JV Boys</v>
      </c>
      <c r="K17" s="194" t="s">
        <v>1017</v>
      </c>
      <c r="L17" s="13">
        <f t="shared" ref="L17:L23" si="2">L16+1</f>
        <v>3</v>
      </c>
      <c r="M17" s="74">
        <v>6</v>
      </c>
      <c r="N17" s="182" t="str">
        <f t="shared" si="1"/>
        <v>JV Boys</v>
      </c>
      <c r="O17" s="182"/>
      <c r="P17" s="77"/>
      <c r="Q17" s="77" t="e">
        <f>+VLOOKUP(P17,Participants!$A$1:$F$651,2,FALSE)</f>
        <v>#N/A</v>
      </c>
      <c r="R17" s="77"/>
      <c r="S17" s="77" t="e">
        <f>+VLOOKUP(R17,Participants!$A$1:$F$651,2,FALSE)</f>
        <v>#N/A</v>
      </c>
      <c r="T17" s="77"/>
      <c r="U17" s="77" t="e">
        <f>+VLOOKUP(T17,Participants!$A$1:$F$651,2,FALSE)</f>
        <v>#N/A</v>
      </c>
      <c r="V17" s="77"/>
      <c r="W17" s="77" t="e">
        <f>+VLOOKUP(V17,Participants!$A$1:$F$651,2,FALSE)</f>
        <v>#N/A</v>
      </c>
    </row>
    <row r="18" spans="1:23" ht="14.25" customHeight="1" x14ac:dyDescent="0.25">
      <c r="A18" s="182"/>
      <c r="B18" s="193" t="s">
        <v>847</v>
      </c>
      <c r="C18" s="88">
        <v>3</v>
      </c>
      <c r="D18" s="88">
        <v>3</v>
      </c>
      <c r="E18" s="74">
        <v>1092</v>
      </c>
      <c r="F18" s="13" t="str">
        <f>+VLOOKUP(E18,Participants!$A$1:$F$798,2,FALSE)</f>
        <v>Fionn Degnan</v>
      </c>
      <c r="G18" s="13" t="str">
        <f>+VLOOKUP(E18,Participants!$A$1:$F$798,4,FALSE)</f>
        <v>KIL</v>
      </c>
      <c r="H18" s="13" t="str">
        <f>+VLOOKUP(E18,Participants!$A$1:$F$798,5,FALSE)</f>
        <v>Male</v>
      </c>
      <c r="I18" s="13">
        <f>+VLOOKUP(E18,Participants!$A$1:$F$798,3,FALSE)</f>
        <v>5</v>
      </c>
      <c r="J18" s="13" t="str">
        <f>+VLOOKUP(E18,Participants!$A$1:$G$798,7,FALSE)</f>
        <v>JV Boys</v>
      </c>
      <c r="K18" s="194" t="s">
        <v>1018</v>
      </c>
      <c r="L18" s="13">
        <f t="shared" si="2"/>
        <v>4</v>
      </c>
      <c r="M18" s="74">
        <v>5</v>
      </c>
      <c r="N18" s="182" t="str">
        <f t="shared" si="1"/>
        <v>JV Boys</v>
      </c>
      <c r="O18" s="182"/>
      <c r="P18" s="77"/>
      <c r="Q18" s="77" t="e">
        <f>+VLOOKUP(P18,Participants!$A$1:$F$651,2,FALSE)</f>
        <v>#N/A</v>
      </c>
      <c r="R18" s="77"/>
      <c r="S18" s="77" t="e">
        <f>+VLOOKUP(R18,Participants!$A$1:$F$651,2,FALSE)</f>
        <v>#N/A</v>
      </c>
      <c r="T18" s="77"/>
      <c r="U18" s="77" t="e">
        <f>+VLOOKUP(T18,Participants!$A$1:$F$651,2,FALSE)</f>
        <v>#N/A</v>
      </c>
      <c r="V18" s="77"/>
      <c r="W18" s="77" t="e">
        <f>+VLOOKUP(V18,Participants!$A$1:$F$651,2,FALSE)</f>
        <v>#N/A</v>
      </c>
    </row>
    <row r="19" spans="1:23" ht="14.25" customHeight="1" x14ac:dyDescent="0.25">
      <c r="A19" s="182"/>
      <c r="B19" s="193" t="s">
        <v>847</v>
      </c>
      <c r="C19" s="88">
        <v>3</v>
      </c>
      <c r="D19" s="88">
        <v>4</v>
      </c>
      <c r="E19" s="74">
        <v>716</v>
      </c>
      <c r="F19" s="13" t="str">
        <f>+VLOOKUP(E19,Participants!$A$1:$F$798,2,FALSE)</f>
        <v>Daniel Proch</v>
      </c>
      <c r="G19" s="13" t="str">
        <f>+VLOOKUP(E19,Participants!$A$1:$F$798,4,FALSE)</f>
        <v>GAA</v>
      </c>
      <c r="H19" s="13" t="str">
        <f>+VLOOKUP(E19,Participants!$A$1:$F$798,5,FALSE)</f>
        <v>Male</v>
      </c>
      <c r="I19" s="13">
        <f>+VLOOKUP(E19,Participants!$A$1:$F$798,3,FALSE)</f>
        <v>6</v>
      </c>
      <c r="J19" s="13" t="str">
        <f>+VLOOKUP(E19,Participants!$A$1:$G$798,7,FALSE)</f>
        <v>JV BOYS</v>
      </c>
      <c r="K19" s="194" t="s">
        <v>1019</v>
      </c>
      <c r="L19" s="13">
        <f t="shared" si="2"/>
        <v>5</v>
      </c>
      <c r="M19" s="74">
        <v>4</v>
      </c>
      <c r="N19" s="182" t="str">
        <f t="shared" si="1"/>
        <v>JV BOYS</v>
      </c>
      <c r="O19" s="182"/>
      <c r="P19" s="77"/>
      <c r="Q19" s="77" t="e">
        <f>+VLOOKUP(P19,Participants!$A$1:$F$651,2,FALSE)</f>
        <v>#N/A</v>
      </c>
      <c r="R19" s="77"/>
      <c r="S19" s="77" t="e">
        <f>+VLOOKUP(R19,Participants!$A$1:$F$651,2,FALSE)</f>
        <v>#N/A</v>
      </c>
      <c r="T19" s="77"/>
      <c r="U19" s="77" t="e">
        <f>+VLOOKUP(T19,Participants!$A$1:$F$651,2,FALSE)</f>
        <v>#N/A</v>
      </c>
      <c r="V19" s="77"/>
      <c r="W19" s="77" t="e">
        <f>+VLOOKUP(V19,Participants!$A$1:$F$651,2,FALSE)</f>
        <v>#N/A</v>
      </c>
    </row>
    <row r="20" spans="1:23" ht="14.25" customHeight="1" x14ac:dyDescent="0.25">
      <c r="A20" s="182"/>
      <c r="B20" s="193" t="s">
        <v>847</v>
      </c>
      <c r="C20" s="88">
        <v>4</v>
      </c>
      <c r="D20" s="88">
        <v>2</v>
      </c>
      <c r="E20" s="74">
        <v>709</v>
      </c>
      <c r="F20" s="13" t="str">
        <f>+VLOOKUP(E20,Participants!$A$1:$F$798,2,FALSE)</f>
        <v>Nicholas Bays</v>
      </c>
      <c r="G20" s="13" t="str">
        <f>+VLOOKUP(E20,Participants!$A$1:$F$798,4,FALSE)</f>
        <v>GAA</v>
      </c>
      <c r="H20" s="13" t="str">
        <f>+VLOOKUP(E20,Participants!$A$1:$F$798,5,FALSE)</f>
        <v>Male</v>
      </c>
      <c r="I20" s="13">
        <f>+VLOOKUP(E20,Participants!$A$1:$F$798,3,FALSE)</f>
        <v>5</v>
      </c>
      <c r="J20" s="13" t="str">
        <f>+VLOOKUP(E20,Participants!$A$1:$G$798,7,FALSE)</f>
        <v>JV BOYS</v>
      </c>
      <c r="K20" s="194" t="s">
        <v>1011</v>
      </c>
      <c r="L20" s="13">
        <f t="shared" si="2"/>
        <v>6</v>
      </c>
      <c r="M20" s="196" t="s">
        <v>1047</v>
      </c>
      <c r="N20" s="182" t="str">
        <f t="shared" si="1"/>
        <v>JV BOYS</v>
      </c>
      <c r="O20" s="182"/>
      <c r="P20" s="77"/>
      <c r="Q20" s="77" t="e">
        <f>+VLOOKUP(P20,Participants!$A$1:$F$651,2,FALSE)</f>
        <v>#N/A</v>
      </c>
      <c r="R20" s="77"/>
      <c r="S20" s="77" t="e">
        <f>+VLOOKUP(R20,Participants!$A$1:$F$651,2,FALSE)</f>
        <v>#N/A</v>
      </c>
      <c r="T20" s="77"/>
      <c r="U20" s="77" t="e">
        <f>+VLOOKUP(T20,Participants!$A$1:$F$651,2,FALSE)</f>
        <v>#N/A</v>
      </c>
      <c r="V20" s="77"/>
      <c r="W20" s="77" t="e">
        <f>+VLOOKUP(V20,Participants!$A$1:$F$651,2,FALSE)</f>
        <v>#N/A</v>
      </c>
    </row>
    <row r="21" spans="1:23" ht="14.25" customHeight="1" x14ac:dyDescent="0.25">
      <c r="A21" s="182"/>
      <c r="B21" s="193" t="s">
        <v>847</v>
      </c>
      <c r="C21" s="88">
        <v>3</v>
      </c>
      <c r="D21" s="88">
        <v>2</v>
      </c>
      <c r="E21" s="74">
        <v>1585</v>
      </c>
      <c r="F21" s="13" t="str">
        <f>+VLOOKUP(E21,Participants!$A$1:$F$798,2,FALSE)</f>
        <v>Raylan Senft</v>
      </c>
      <c r="G21" s="13" t="str">
        <f>+VLOOKUP(E21,Participants!$A$1:$F$798,4,FALSE)</f>
        <v>BCS</v>
      </c>
      <c r="H21" s="13" t="str">
        <f>+VLOOKUP(E21,Participants!$A$1:$F$798,5,FALSE)</f>
        <v>Male</v>
      </c>
      <c r="I21" s="13">
        <f>+VLOOKUP(E21,Participants!$A$1:$F$798,3,FALSE)</f>
        <v>5</v>
      </c>
      <c r="J21" s="13" t="str">
        <f>+VLOOKUP(E21,Participants!$A$1:$G$798,7,FALSE)</f>
        <v>JV Boys</v>
      </c>
      <c r="K21" s="194" t="s">
        <v>1020</v>
      </c>
      <c r="L21" s="13">
        <f t="shared" si="2"/>
        <v>7</v>
      </c>
      <c r="M21" s="74">
        <v>3</v>
      </c>
      <c r="N21" s="182" t="str">
        <f t="shared" si="1"/>
        <v>JV Boys</v>
      </c>
      <c r="O21" s="182"/>
      <c r="P21" s="77"/>
      <c r="Q21" s="77" t="e">
        <f>+VLOOKUP(P21,Participants!$A$1:$F$651,2,FALSE)</f>
        <v>#N/A</v>
      </c>
      <c r="R21" s="77"/>
      <c r="S21" s="77" t="e">
        <f>+VLOOKUP(R21,Participants!$A$1:$F$651,2,FALSE)</f>
        <v>#N/A</v>
      </c>
      <c r="T21" s="77"/>
      <c r="U21" s="77" t="e">
        <f>+VLOOKUP(T21,Participants!$A$1:$F$651,2,FALSE)</f>
        <v>#N/A</v>
      </c>
      <c r="V21" s="77"/>
      <c r="W21" s="77" t="e">
        <f>+VLOOKUP(V21,Participants!$A$1:$F$651,2,FALSE)</f>
        <v>#N/A</v>
      </c>
    </row>
    <row r="22" spans="1:23" ht="14.25" customHeight="1" x14ac:dyDescent="0.25">
      <c r="A22" s="182"/>
      <c r="B22" s="193" t="s">
        <v>847</v>
      </c>
      <c r="C22" s="88">
        <v>3</v>
      </c>
      <c r="D22" s="88">
        <v>1</v>
      </c>
      <c r="E22" s="74">
        <v>1262</v>
      </c>
      <c r="F22" s="13" t="str">
        <f>+VLOOKUP(E22,Participants!$A$1:$F$798,2,FALSE)</f>
        <v>Benny Votilla</v>
      </c>
      <c r="G22" s="13" t="str">
        <f>+VLOOKUP(E22,Participants!$A$1:$F$798,4,FALSE)</f>
        <v>SSPP</v>
      </c>
      <c r="H22" s="13" t="str">
        <f>+VLOOKUP(E22,Participants!$A$1:$F$798,5,FALSE)</f>
        <v>Male</v>
      </c>
      <c r="I22" s="13">
        <f>+VLOOKUP(E22,Participants!$A$1:$F$798,3,FALSE)</f>
        <v>5</v>
      </c>
      <c r="J22" s="13" t="str">
        <f>+VLOOKUP(E22,Participants!$A$1:$G$798,7,FALSE)</f>
        <v>JV Boys</v>
      </c>
      <c r="K22" s="194" t="s">
        <v>1021</v>
      </c>
      <c r="L22" s="13">
        <f t="shared" si="2"/>
        <v>8</v>
      </c>
      <c r="M22" s="74">
        <v>2</v>
      </c>
      <c r="N22" s="182" t="str">
        <f t="shared" si="1"/>
        <v>JV Boys</v>
      </c>
      <c r="O22" s="182"/>
      <c r="P22" s="77"/>
      <c r="Q22" s="77" t="e">
        <f>+VLOOKUP(P22,Participants!$A$1:$F$651,2,FALSE)</f>
        <v>#N/A</v>
      </c>
      <c r="R22" s="77"/>
      <c r="S22" s="77" t="e">
        <f>+VLOOKUP(R22,Participants!$A$1:$F$651,2,FALSE)</f>
        <v>#N/A</v>
      </c>
      <c r="T22" s="77"/>
      <c r="U22" s="77" t="e">
        <f>+VLOOKUP(T22,Participants!$A$1:$F$651,2,FALSE)</f>
        <v>#N/A</v>
      </c>
      <c r="V22" s="77"/>
      <c r="W22" s="77" t="e">
        <f>+VLOOKUP(V22,Participants!$A$1:$F$651,2,FALSE)</f>
        <v>#N/A</v>
      </c>
    </row>
    <row r="23" spans="1:23" ht="14.25" customHeight="1" x14ac:dyDescent="0.25">
      <c r="B23" s="84" t="s">
        <v>847</v>
      </c>
      <c r="C23" s="88">
        <v>4</v>
      </c>
      <c r="D23" s="88">
        <v>1</v>
      </c>
      <c r="E23" s="74">
        <v>1093</v>
      </c>
      <c r="F23" s="13" t="str">
        <f>+VLOOKUP(E23,Participants!$A$1:$F$798,2,FALSE)</f>
        <v>Blake DiLoreto</v>
      </c>
      <c r="G23" s="13" t="str">
        <f>+VLOOKUP(E23,Participants!$A$1:$F$798,4,FALSE)</f>
        <v>KIL</v>
      </c>
      <c r="H23" s="13" t="str">
        <f>+VLOOKUP(E23,Participants!$A$1:$F$798,5,FALSE)</f>
        <v>Male</v>
      </c>
      <c r="I23" s="13">
        <f>+VLOOKUP(E23,Participants!$A$1:$F$798,3,FALSE)</f>
        <v>5</v>
      </c>
      <c r="J23" s="13" t="str">
        <f>+VLOOKUP(E23,Participants!$A$1:$G$798,7,FALSE)</f>
        <v>JV Boys</v>
      </c>
      <c r="K23" s="195" t="s">
        <v>1022</v>
      </c>
      <c r="L23" s="13">
        <f t="shared" si="2"/>
        <v>9</v>
      </c>
      <c r="M23" s="74"/>
      <c r="N23" s="7" t="str">
        <f t="shared" si="1"/>
        <v>JV Boys</v>
      </c>
      <c r="O23" s="7"/>
      <c r="P23" s="77"/>
      <c r="Q23" s="77" t="e">
        <f>+VLOOKUP(P23,Participants!$A$1:$F$651,2,FALSE)</f>
        <v>#N/A</v>
      </c>
      <c r="R23" s="77"/>
      <c r="S23" s="77" t="e">
        <f>+VLOOKUP(R23,Participants!$A$1:$F$651,2,FALSE)</f>
        <v>#N/A</v>
      </c>
      <c r="T23" s="77"/>
      <c r="U23" s="77" t="e">
        <f>+VLOOKUP(T23,Participants!$A$1:$F$651,2,FALSE)</f>
        <v>#N/A</v>
      </c>
      <c r="V23" s="77"/>
      <c r="W23" s="77" t="e">
        <f>+VLOOKUP(V23,Participants!$A$1:$F$651,2,FALSE)</f>
        <v>#N/A</v>
      </c>
    </row>
    <row r="24" spans="1:23" ht="14.25" customHeight="1" x14ac:dyDescent="0.25">
      <c r="B24" s="84"/>
      <c r="C24" s="88"/>
      <c r="D24" s="88"/>
      <c r="E24" s="74"/>
      <c r="F24" s="13"/>
      <c r="G24" s="13"/>
      <c r="H24" s="13"/>
      <c r="I24" s="13"/>
      <c r="J24" s="13"/>
      <c r="K24" s="75"/>
      <c r="L24" s="13"/>
      <c r="M24" s="74"/>
      <c r="N24" s="7"/>
      <c r="O24" s="7"/>
      <c r="P24" s="77"/>
      <c r="Q24" s="77"/>
      <c r="R24" s="77"/>
      <c r="S24" s="77"/>
      <c r="T24" s="77"/>
      <c r="U24" s="77"/>
      <c r="V24" s="77"/>
      <c r="W24" s="77"/>
    </row>
    <row r="25" spans="1:23" ht="14.25" customHeight="1" x14ac:dyDescent="0.25">
      <c r="A25" s="182"/>
      <c r="B25" s="193" t="s">
        <v>847</v>
      </c>
      <c r="C25" s="88">
        <v>5</v>
      </c>
      <c r="D25" s="88">
        <v>5</v>
      </c>
      <c r="E25" s="74">
        <v>814</v>
      </c>
      <c r="F25" s="13" t="str">
        <f>+VLOOKUP(E25,Participants!$A$1:$F$798,2,FALSE)</f>
        <v>Jillian Jones</v>
      </c>
      <c r="G25" s="13" t="str">
        <f>+VLOOKUP(E25,Participants!$A$1:$F$798,4,FALSE)</f>
        <v>BTA</v>
      </c>
      <c r="H25" s="13" t="str">
        <f>+VLOOKUP(E25,Participants!$A$1:$F$798,5,FALSE)</f>
        <v>Female</v>
      </c>
      <c r="I25" s="13">
        <f>+VLOOKUP(E25,Participants!$A$1:$F$798,3,FALSE)</f>
        <v>7</v>
      </c>
      <c r="J25" s="13" t="str">
        <f>+VLOOKUP(E25,Participants!$A$1:$G$798,7,FALSE)</f>
        <v>Varsity Girls</v>
      </c>
      <c r="K25" s="197" t="s">
        <v>1024</v>
      </c>
      <c r="L25" s="13">
        <v>1</v>
      </c>
      <c r="M25" s="74">
        <v>10</v>
      </c>
      <c r="N25" s="182" t="str">
        <f t="shared" si="1"/>
        <v>Varsity Girls</v>
      </c>
      <c r="O25" s="182"/>
      <c r="P25" s="77"/>
      <c r="Q25" s="77" t="e">
        <f>+VLOOKUP(P25,Participants!$A$1:$F$651,2,FALSE)</f>
        <v>#N/A</v>
      </c>
      <c r="R25" s="77"/>
      <c r="S25" s="77" t="e">
        <f>+VLOOKUP(R25,Participants!$A$1:$F$651,2,FALSE)</f>
        <v>#N/A</v>
      </c>
      <c r="T25" s="77"/>
      <c r="U25" s="77" t="e">
        <f>+VLOOKUP(T25,Participants!$A$1:$F$651,2,FALSE)</f>
        <v>#N/A</v>
      </c>
      <c r="V25" s="77"/>
      <c r="W25" s="77" t="e">
        <f>+VLOOKUP(V25,Participants!$A$1:$F$651,2,FALSE)</f>
        <v>#N/A</v>
      </c>
    </row>
    <row r="26" spans="1:23" ht="14.25" customHeight="1" x14ac:dyDescent="0.25">
      <c r="A26" s="182"/>
      <c r="B26" s="193" t="s">
        <v>847</v>
      </c>
      <c r="C26" s="88">
        <v>6</v>
      </c>
      <c r="D26" s="88">
        <v>4</v>
      </c>
      <c r="E26" s="74">
        <v>1113</v>
      </c>
      <c r="F26" s="13" t="str">
        <f>+VLOOKUP(E26,Participants!$A$1:$F$798,2,FALSE)</f>
        <v>Mia Liscinsky</v>
      </c>
      <c r="G26" s="13" t="str">
        <f>+VLOOKUP(E26,Participants!$A$1:$F$798,4,FALSE)</f>
        <v>KIL</v>
      </c>
      <c r="H26" s="13" t="str">
        <f>+VLOOKUP(E26,Participants!$A$1:$F$798,5,FALSE)</f>
        <v>Female</v>
      </c>
      <c r="I26" s="13">
        <f>+VLOOKUP(E26,Participants!$A$1:$F$798,3,FALSE)</f>
        <v>7</v>
      </c>
      <c r="J26" s="13" t="str">
        <f>+VLOOKUP(E26,Participants!$A$1:$G$798,7,FALSE)</f>
        <v>Varsity Girls</v>
      </c>
      <c r="K26" s="194" t="s">
        <v>1029</v>
      </c>
      <c r="L26" s="13">
        <f>L25+1</f>
        <v>2</v>
      </c>
      <c r="M26" s="74">
        <v>8</v>
      </c>
      <c r="N26" s="182" t="str">
        <f t="shared" si="1"/>
        <v>Varsity Girls</v>
      </c>
      <c r="O26" s="182"/>
      <c r="P26" s="77"/>
      <c r="Q26" s="77" t="e">
        <f>+VLOOKUP(P26,Participants!$A$1:$F$651,2,FALSE)</f>
        <v>#N/A</v>
      </c>
      <c r="R26" s="77"/>
      <c r="S26" s="77" t="e">
        <f>+VLOOKUP(R26,Participants!$A$1:$F$651,2,FALSE)</f>
        <v>#N/A</v>
      </c>
      <c r="T26" s="77"/>
      <c r="U26" s="77" t="e">
        <f>+VLOOKUP(T26,Participants!$A$1:$F$651,2,FALSE)</f>
        <v>#N/A</v>
      </c>
      <c r="V26" s="77"/>
      <c r="W26" s="77" t="e">
        <f>+VLOOKUP(V26,Participants!$A$1:$F$651,2,FALSE)</f>
        <v>#N/A</v>
      </c>
    </row>
    <row r="27" spans="1:23" ht="14.25" customHeight="1" x14ac:dyDescent="0.25">
      <c r="A27" s="182"/>
      <c r="B27" s="193" t="s">
        <v>847</v>
      </c>
      <c r="C27" s="88">
        <v>5</v>
      </c>
      <c r="D27" s="88">
        <v>1</v>
      </c>
      <c r="E27" s="74">
        <v>640</v>
      </c>
      <c r="F27" s="13" t="str">
        <f>+VLOOKUP(E27,Participants!$A$1:$F$798,2,FALSE)</f>
        <v>Alexandra Wagner</v>
      </c>
      <c r="G27" s="13" t="str">
        <f>+VLOOKUP(E27,Participants!$A$1:$F$798,4,FALSE)</f>
        <v>BFS</v>
      </c>
      <c r="H27" s="13" t="str">
        <f>+VLOOKUP(E27,Participants!$A$1:$F$798,5,FALSE)</f>
        <v>Female</v>
      </c>
      <c r="I27" s="13">
        <f>+VLOOKUP(E27,Participants!$A$1:$F$798,3,FALSE)</f>
        <v>7</v>
      </c>
      <c r="J27" s="13" t="str">
        <f>+VLOOKUP(E27,Participants!$A$1:$G$798,7,FALSE)</f>
        <v>VARSITY GIRLS</v>
      </c>
      <c r="K27" s="194" t="s">
        <v>1023</v>
      </c>
      <c r="L27" s="13">
        <f t="shared" ref="L27:L38" si="3">L26+1</f>
        <v>3</v>
      </c>
      <c r="M27" s="74">
        <v>6</v>
      </c>
      <c r="N27" s="182" t="str">
        <f t="shared" si="1"/>
        <v>VARSITY GIRLS</v>
      </c>
      <c r="O27" s="182"/>
      <c r="P27" s="77"/>
      <c r="Q27" s="77" t="e">
        <f>+VLOOKUP(P27,Participants!$A$1:$F$651,2,FALSE)</f>
        <v>#N/A</v>
      </c>
      <c r="R27" s="77"/>
      <c r="S27" s="77" t="e">
        <f>+VLOOKUP(R27,Participants!$A$1:$F$651,2,FALSE)</f>
        <v>#N/A</v>
      </c>
      <c r="T27" s="77"/>
      <c r="U27" s="77" t="e">
        <f>+VLOOKUP(T27,Participants!$A$1:$F$651,2,FALSE)</f>
        <v>#N/A</v>
      </c>
      <c r="V27" s="77"/>
      <c r="W27" s="77" t="e">
        <f>+VLOOKUP(V27,Participants!$A$1:$F$651,2,FALSE)</f>
        <v>#N/A</v>
      </c>
    </row>
    <row r="28" spans="1:23" ht="14.25" customHeight="1" x14ac:dyDescent="0.25">
      <c r="A28" s="182"/>
      <c r="B28" s="193" t="s">
        <v>847</v>
      </c>
      <c r="C28" s="88">
        <v>5</v>
      </c>
      <c r="D28" s="88">
        <v>4</v>
      </c>
      <c r="E28" s="74">
        <v>774</v>
      </c>
      <c r="F28" s="13" t="str">
        <f>+VLOOKUP(E28,Participants!$A$1:$F$798,2,FALSE)</f>
        <v>Alana Sheffer</v>
      </c>
      <c r="G28" s="13" t="str">
        <f>+VLOOKUP(E28,Participants!$A$1:$F$798,4,FALSE)</f>
        <v>GAA</v>
      </c>
      <c r="H28" s="13" t="str">
        <f>+VLOOKUP(E28,Participants!$A$1:$F$798,5,FALSE)</f>
        <v>Female</v>
      </c>
      <c r="I28" s="13">
        <f>+VLOOKUP(E28,Participants!$A$1:$F$798,3,FALSE)</f>
        <v>8</v>
      </c>
      <c r="J28" s="13" t="str">
        <f>+VLOOKUP(E28,Participants!$A$1:$G$798,7,FALSE)</f>
        <v>VARSITY GIRLS</v>
      </c>
      <c r="K28" s="194" t="s">
        <v>1026</v>
      </c>
      <c r="L28" s="13">
        <f t="shared" si="3"/>
        <v>4</v>
      </c>
      <c r="M28" s="74">
        <v>5</v>
      </c>
      <c r="N28" s="182" t="str">
        <f t="shared" si="1"/>
        <v>VARSITY GIRLS</v>
      </c>
      <c r="O28" s="182"/>
      <c r="P28" s="77"/>
      <c r="Q28" s="77" t="e">
        <f>+VLOOKUP(P28,Participants!$A$1:$F$651,2,FALSE)</f>
        <v>#N/A</v>
      </c>
      <c r="R28" s="77"/>
      <c r="S28" s="77" t="e">
        <f>+VLOOKUP(R28,Participants!$A$1:$F$651,2,FALSE)</f>
        <v>#N/A</v>
      </c>
      <c r="T28" s="77"/>
      <c r="U28" s="77" t="e">
        <f>+VLOOKUP(T28,Participants!$A$1:$F$651,2,FALSE)</f>
        <v>#N/A</v>
      </c>
      <c r="V28" s="77"/>
      <c r="W28" s="77" t="e">
        <f>+VLOOKUP(V28,Participants!$A$1:$F$651,2,FALSE)</f>
        <v>#N/A</v>
      </c>
    </row>
    <row r="29" spans="1:23" ht="14.25" customHeight="1" x14ac:dyDescent="0.25">
      <c r="A29" s="182"/>
      <c r="B29" s="193" t="s">
        <v>847</v>
      </c>
      <c r="C29" s="88">
        <v>5</v>
      </c>
      <c r="D29" s="88">
        <v>2</v>
      </c>
      <c r="E29" s="74">
        <v>1444</v>
      </c>
      <c r="F29" s="13" t="str">
        <f>+VLOOKUP(E29,Participants!$A$1:$F$798,2,FALSE)</f>
        <v>Sara Palmer</v>
      </c>
      <c r="G29" s="13" t="str">
        <f>+VLOOKUP(E29,Participants!$A$1:$F$798,4,FALSE)</f>
        <v>GRE</v>
      </c>
      <c r="H29" s="13" t="str">
        <f>+VLOOKUP(E29,Participants!$A$1:$F$798,5,FALSE)</f>
        <v>Female</v>
      </c>
      <c r="I29" s="13">
        <f>+VLOOKUP(E29,Participants!$A$1:$F$798,3,FALSE)</f>
        <v>8</v>
      </c>
      <c r="J29" s="13" t="str">
        <f>+VLOOKUP(E29,Participants!$A$1:$G$798,7,FALSE)</f>
        <v>Varsity Girls</v>
      </c>
      <c r="K29" s="194" t="s">
        <v>1025</v>
      </c>
      <c r="L29" s="13">
        <f t="shared" si="3"/>
        <v>5</v>
      </c>
      <c r="M29" s="74">
        <v>4</v>
      </c>
      <c r="N29" s="182" t="str">
        <f t="shared" si="1"/>
        <v>Varsity Girls</v>
      </c>
      <c r="O29" s="182"/>
      <c r="P29" s="77"/>
      <c r="Q29" s="77" t="e">
        <f>+VLOOKUP(P29,Participants!$A$1:$F$651,2,FALSE)</f>
        <v>#N/A</v>
      </c>
      <c r="R29" s="77"/>
      <c r="S29" s="77" t="e">
        <f>+VLOOKUP(R29,Participants!$A$1:$F$651,2,FALSE)</f>
        <v>#N/A</v>
      </c>
      <c r="T29" s="77"/>
      <c r="U29" s="77" t="e">
        <f>+VLOOKUP(T29,Participants!$A$1:$F$651,2,FALSE)</f>
        <v>#N/A</v>
      </c>
      <c r="V29" s="77"/>
      <c r="W29" s="77" t="e">
        <f>+VLOOKUP(V29,Participants!$A$1:$F$651,2,FALSE)</f>
        <v>#N/A</v>
      </c>
    </row>
    <row r="30" spans="1:23" ht="14.25" customHeight="1" x14ac:dyDescent="0.25">
      <c r="A30" s="182"/>
      <c r="B30" s="193" t="s">
        <v>847</v>
      </c>
      <c r="C30" s="88">
        <v>5</v>
      </c>
      <c r="D30" s="88">
        <v>7</v>
      </c>
      <c r="E30" s="74">
        <v>1118</v>
      </c>
      <c r="F30" s="13" t="str">
        <f>+VLOOKUP(E30,Participants!$A$1:$F$798,2,FALSE)</f>
        <v>Kate Schaarsmith</v>
      </c>
      <c r="G30" s="13" t="str">
        <f>+VLOOKUP(E30,Participants!$A$1:$F$798,4,FALSE)</f>
        <v>KIL</v>
      </c>
      <c r="H30" s="13" t="str">
        <f>+VLOOKUP(E30,Participants!$A$1:$F$798,5,FALSE)</f>
        <v>Female</v>
      </c>
      <c r="I30" s="13">
        <f>+VLOOKUP(E30,Participants!$A$1:$F$798,3,FALSE)</f>
        <v>8</v>
      </c>
      <c r="J30" s="13" t="str">
        <f>+VLOOKUP(E30,Participants!$A$1:$G$798,7,FALSE)</f>
        <v>Varsity Girls</v>
      </c>
      <c r="K30" s="194" t="s">
        <v>1030</v>
      </c>
      <c r="L30" s="13">
        <f t="shared" si="3"/>
        <v>6</v>
      </c>
      <c r="M30" s="196" t="s">
        <v>1047</v>
      </c>
      <c r="N30" s="182" t="str">
        <f t="shared" si="1"/>
        <v>Varsity Girls</v>
      </c>
      <c r="O30" s="182"/>
      <c r="P30" s="77"/>
      <c r="Q30" s="77" t="e">
        <f>+VLOOKUP(P30,Participants!$A$1:$F$651,2,FALSE)</f>
        <v>#N/A</v>
      </c>
      <c r="R30" s="77"/>
      <c r="S30" s="77" t="e">
        <f>+VLOOKUP(R30,Participants!$A$1:$F$651,2,FALSE)</f>
        <v>#N/A</v>
      </c>
      <c r="T30" s="77"/>
      <c r="U30" s="77" t="e">
        <f>+VLOOKUP(T30,Participants!$A$1:$F$651,2,FALSE)</f>
        <v>#N/A</v>
      </c>
      <c r="V30" s="77"/>
      <c r="W30" s="77" t="e">
        <f>+VLOOKUP(V30,Participants!$A$1:$F$651,2,FALSE)</f>
        <v>#N/A</v>
      </c>
    </row>
    <row r="31" spans="1:23" ht="14.25" customHeight="1" x14ac:dyDescent="0.25">
      <c r="A31" s="182"/>
      <c r="B31" s="193" t="s">
        <v>847</v>
      </c>
      <c r="C31" s="88">
        <v>5</v>
      </c>
      <c r="D31" s="88">
        <v>6</v>
      </c>
      <c r="E31" s="74">
        <v>984</v>
      </c>
      <c r="F31" s="13" t="str">
        <f>+VLOOKUP(E31,Participants!$A$1:$F$798,2,FALSE)</f>
        <v>Gabby Vilcheck</v>
      </c>
      <c r="G31" s="13" t="str">
        <f>+VLOOKUP(E31,Participants!$A$1:$F$798,4,FALSE)</f>
        <v>SJS</v>
      </c>
      <c r="H31" s="13" t="str">
        <f>+VLOOKUP(E31,Participants!$A$1:$F$798,5,FALSE)</f>
        <v>Female</v>
      </c>
      <c r="I31" s="13">
        <f>+VLOOKUP(E31,Participants!$A$1:$F$798,3,FALSE)</f>
        <v>8</v>
      </c>
      <c r="J31" s="13" t="str">
        <f>+VLOOKUP(E31,Participants!$A$1:$G$798,7,FALSE)</f>
        <v>Varsity Girls</v>
      </c>
      <c r="K31" s="194" t="s">
        <v>1031</v>
      </c>
      <c r="L31" s="13">
        <f t="shared" si="3"/>
        <v>7</v>
      </c>
      <c r="M31" s="74">
        <v>3</v>
      </c>
      <c r="N31" s="182" t="str">
        <f t="shared" si="1"/>
        <v>Varsity Girls</v>
      </c>
      <c r="O31" s="182"/>
      <c r="P31" s="77"/>
      <c r="Q31" s="77" t="e">
        <f>+VLOOKUP(P31,Participants!$A$1:$F$651,2,FALSE)</f>
        <v>#N/A</v>
      </c>
      <c r="R31" s="77"/>
      <c r="S31" s="77" t="e">
        <f>+VLOOKUP(R31,Participants!$A$1:$F$651,2,FALSE)</f>
        <v>#N/A</v>
      </c>
      <c r="T31" s="77"/>
      <c r="U31" s="77" t="e">
        <f>+VLOOKUP(T31,Participants!$A$1:$F$651,2,FALSE)</f>
        <v>#N/A</v>
      </c>
      <c r="V31" s="77"/>
      <c r="W31" s="77" t="e">
        <f>+VLOOKUP(V31,Participants!$A$1:$F$651,2,FALSE)</f>
        <v>#N/A</v>
      </c>
    </row>
    <row r="32" spans="1:23" ht="14.25" customHeight="1" x14ac:dyDescent="0.25">
      <c r="A32" s="182"/>
      <c r="B32" s="193" t="s">
        <v>847</v>
      </c>
      <c r="C32" s="88">
        <v>5</v>
      </c>
      <c r="D32" s="88">
        <v>3</v>
      </c>
      <c r="E32" s="74">
        <v>1353</v>
      </c>
      <c r="F32" s="13" t="str">
        <f>+VLOOKUP(E32,Participants!$A$1:$F$798,2,FALSE)</f>
        <v>Gabby Keverline</v>
      </c>
      <c r="G32" s="13" t="str">
        <f>+VLOOKUP(E32,Participants!$A$1:$F$798,4,FALSE)</f>
        <v>AAC</v>
      </c>
      <c r="H32" s="13" t="str">
        <f>+VLOOKUP(E32,Participants!$A$1:$F$798,5,FALSE)</f>
        <v>Female</v>
      </c>
      <c r="I32" s="13">
        <f>+VLOOKUP(E32,Participants!$A$1:$F$798,3,FALSE)</f>
        <v>7</v>
      </c>
      <c r="J32" s="13" t="str">
        <f>+VLOOKUP(E32,Participants!$A$1:$G$798,7,FALSE)</f>
        <v>Varsity Girls</v>
      </c>
      <c r="K32" s="194" t="s">
        <v>1027</v>
      </c>
      <c r="L32" s="13">
        <f t="shared" si="3"/>
        <v>8</v>
      </c>
      <c r="M32" s="74">
        <v>2</v>
      </c>
      <c r="N32" s="182" t="str">
        <f t="shared" si="1"/>
        <v>Varsity Girls</v>
      </c>
      <c r="O32" s="182"/>
      <c r="P32" s="77"/>
      <c r="Q32" s="77" t="e">
        <f>+VLOOKUP(P32,Participants!$A$1:$F$651,2,FALSE)</f>
        <v>#N/A</v>
      </c>
      <c r="R32" s="77"/>
      <c r="S32" s="77" t="e">
        <f>+VLOOKUP(R32,Participants!$A$1:$F$651,2,FALSE)</f>
        <v>#N/A</v>
      </c>
      <c r="T32" s="77"/>
      <c r="U32" s="77" t="e">
        <f>+VLOOKUP(T32,Participants!$A$1:$F$651,2,FALSE)</f>
        <v>#N/A</v>
      </c>
      <c r="V32" s="77"/>
      <c r="W32" s="77" t="e">
        <f>+VLOOKUP(V32,Participants!$A$1:$F$651,2,FALSE)</f>
        <v>#N/A</v>
      </c>
    </row>
    <row r="33" spans="1:23" ht="14.25" customHeight="1" x14ac:dyDescent="0.25">
      <c r="B33" s="84" t="s">
        <v>847</v>
      </c>
      <c r="C33" s="88">
        <v>6</v>
      </c>
      <c r="D33" s="88">
        <v>3</v>
      </c>
      <c r="E33" s="74">
        <v>828</v>
      </c>
      <c r="F33" s="13" t="str">
        <f>+VLOOKUP(E33,Participants!$A$1:$F$798,2,FALSE)</f>
        <v>Maddy Prata</v>
      </c>
      <c r="G33" s="13" t="str">
        <f>+VLOOKUP(E33,Participants!$A$1:$F$798,4,FALSE)</f>
        <v>BTA</v>
      </c>
      <c r="H33" s="13" t="str">
        <f>+VLOOKUP(E33,Participants!$A$1:$F$798,5,FALSE)</f>
        <v>Female</v>
      </c>
      <c r="I33" s="13">
        <f>+VLOOKUP(E33,Participants!$A$1:$F$798,3,FALSE)</f>
        <v>8</v>
      </c>
      <c r="J33" s="13" t="str">
        <f>+VLOOKUP(E33,Participants!$A$1:$G$798,7,FALSE)</f>
        <v>Varsity Girls</v>
      </c>
      <c r="K33" s="195" t="s">
        <v>1032</v>
      </c>
      <c r="L33" s="13">
        <f t="shared" si="3"/>
        <v>9</v>
      </c>
      <c r="M33" s="74">
        <v>1</v>
      </c>
      <c r="N33" s="7" t="str">
        <f t="shared" si="1"/>
        <v>Varsity Girls</v>
      </c>
      <c r="O33" s="7"/>
      <c r="P33" s="77"/>
      <c r="Q33" s="77" t="e">
        <f>+VLOOKUP(P33,Participants!$A$1:$F$651,2,FALSE)</f>
        <v>#N/A</v>
      </c>
      <c r="R33" s="77"/>
      <c r="S33" s="77" t="e">
        <f>+VLOOKUP(R33,Participants!$A$1:$F$651,2,FALSE)</f>
        <v>#N/A</v>
      </c>
      <c r="T33" s="77"/>
      <c r="U33" s="77" t="e">
        <f>+VLOOKUP(T33,Participants!$A$1:$F$651,2,FALSE)</f>
        <v>#N/A</v>
      </c>
      <c r="V33" s="77"/>
      <c r="W33" s="77" t="e">
        <f>+VLOOKUP(V33,Participants!$A$1:$F$651,2,FALSE)</f>
        <v>#N/A</v>
      </c>
    </row>
    <row r="34" spans="1:23" ht="14.25" customHeight="1" x14ac:dyDescent="0.25">
      <c r="B34" s="84" t="s">
        <v>847</v>
      </c>
      <c r="C34" s="88">
        <v>6</v>
      </c>
      <c r="D34" s="88">
        <v>2</v>
      </c>
      <c r="E34" s="74">
        <v>629</v>
      </c>
      <c r="F34" s="13" t="str">
        <f>+VLOOKUP(E34,Participants!$A$1:$F$798,2,FALSE)</f>
        <v>Luciana Ganoza</v>
      </c>
      <c r="G34" s="13" t="str">
        <f>+VLOOKUP(E34,Participants!$A$1:$F$798,4,FALSE)</f>
        <v>BFS</v>
      </c>
      <c r="H34" s="13" t="str">
        <f>+VLOOKUP(E34,Participants!$A$1:$F$798,5,FALSE)</f>
        <v>Female</v>
      </c>
      <c r="I34" s="13">
        <f>+VLOOKUP(E34,Participants!$A$1:$F$798,3,FALSE)</f>
        <v>7</v>
      </c>
      <c r="J34" s="13" t="str">
        <f>+VLOOKUP(E34,Participants!$A$1:$G$798,7,FALSE)</f>
        <v>VARSITY GIRLS</v>
      </c>
      <c r="K34" s="195" t="s">
        <v>1033</v>
      </c>
      <c r="L34" s="13">
        <f t="shared" si="3"/>
        <v>10</v>
      </c>
      <c r="M34" s="74"/>
      <c r="N34" s="7" t="str">
        <f t="shared" si="1"/>
        <v>VARSITY GIRLS</v>
      </c>
      <c r="P34" s="77"/>
      <c r="Q34" s="77" t="e">
        <f>+VLOOKUP(P34,Participants!$A$1:$F$651,2,FALSE)</f>
        <v>#N/A</v>
      </c>
      <c r="R34" s="77"/>
      <c r="S34" s="77" t="e">
        <f>+VLOOKUP(R34,Participants!$A$1:$F$651,2,FALSE)</f>
        <v>#N/A</v>
      </c>
      <c r="T34" s="77"/>
      <c r="U34" s="77" t="e">
        <f>+VLOOKUP(T34,Participants!$A$1:$F$651,2,FALSE)</f>
        <v>#N/A</v>
      </c>
      <c r="V34" s="77"/>
      <c r="W34" s="77" t="e">
        <f>+VLOOKUP(V34,Participants!$A$1:$F$651,2,FALSE)</f>
        <v>#N/A</v>
      </c>
    </row>
    <row r="35" spans="1:23" ht="14.25" customHeight="1" x14ac:dyDescent="0.25">
      <c r="B35" s="84" t="s">
        <v>847</v>
      </c>
      <c r="C35" s="88">
        <v>6</v>
      </c>
      <c r="D35" s="88">
        <v>6</v>
      </c>
      <c r="E35" s="74">
        <v>626</v>
      </c>
      <c r="F35" s="13" t="str">
        <f>+VLOOKUP(E35,Participants!$A$1:$F$798,2,FALSE)</f>
        <v>Olivia Chimenti</v>
      </c>
      <c r="G35" s="13" t="str">
        <f>+VLOOKUP(E35,Participants!$A$1:$F$798,4,FALSE)</f>
        <v>BFS</v>
      </c>
      <c r="H35" s="13" t="str">
        <f>+VLOOKUP(E35,Participants!$A$1:$F$798,5,FALSE)</f>
        <v>Female</v>
      </c>
      <c r="I35" s="13">
        <f>+VLOOKUP(E35,Participants!$A$1:$F$798,3,FALSE)</f>
        <v>7</v>
      </c>
      <c r="J35" s="13" t="str">
        <f>+VLOOKUP(E35,Participants!$A$1:$G$798,7,FALSE)</f>
        <v>VARSITY GIRLS</v>
      </c>
      <c r="K35" s="195" t="s">
        <v>1034</v>
      </c>
      <c r="L35" s="13">
        <f t="shared" si="3"/>
        <v>11</v>
      </c>
      <c r="M35" s="74"/>
      <c r="N35" s="7" t="str">
        <f t="shared" si="1"/>
        <v>VARSITY GIRLS</v>
      </c>
      <c r="P35" s="77"/>
      <c r="Q35" s="77" t="e">
        <f>+VLOOKUP(P35,Participants!$A$1:$F$651,2,FALSE)</f>
        <v>#N/A</v>
      </c>
      <c r="R35" s="77"/>
      <c r="S35" s="77" t="e">
        <f>+VLOOKUP(R35,Participants!$A$1:$F$651,2,FALSE)</f>
        <v>#N/A</v>
      </c>
      <c r="T35" s="77"/>
      <c r="U35" s="77" t="e">
        <f>+VLOOKUP(T35,Participants!$A$1:$F$651,2,FALSE)</f>
        <v>#N/A</v>
      </c>
      <c r="V35" s="77"/>
      <c r="W35" s="77" t="e">
        <f>+VLOOKUP(V35,Participants!$A$1:$F$651,2,FALSE)</f>
        <v>#N/A</v>
      </c>
    </row>
    <row r="36" spans="1:23" ht="14.25" customHeight="1" x14ac:dyDescent="0.25">
      <c r="B36" s="84" t="s">
        <v>847</v>
      </c>
      <c r="C36" s="88">
        <v>6</v>
      </c>
      <c r="D36" s="88">
        <v>1</v>
      </c>
      <c r="E36" s="74">
        <v>767</v>
      </c>
      <c r="F36" s="13" t="str">
        <f>+VLOOKUP(E36,Participants!$A$1:$F$798,2,FALSE)</f>
        <v>Fiona Shipley</v>
      </c>
      <c r="G36" s="13" t="str">
        <f>+VLOOKUP(E36,Participants!$A$1:$F$798,4,FALSE)</f>
        <v>GAA</v>
      </c>
      <c r="H36" s="13" t="str">
        <f>+VLOOKUP(E36,Participants!$A$1:$F$798,5,FALSE)</f>
        <v>Female</v>
      </c>
      <c r="I36" s="13">
        <f>+VLOOKUP(E36,Participants!$A$1:$F$798,3,FALSE)</f>
        <v>7</v>
      </c>
      <c r="J36" s="13" t="str">
        <f>+VLOOKUP(E36,Participants!$A$1:$G$798,7,FALSE)</f>
        <v>VARSITY GIRLS</v>
      </c>
      <c r="K36" s="195" t="s">
        <v>1035</v>
      </c>
      <c r="L36" s="13">
        <f t="shared" si="3"/>
        <v>12</v>
      </c>
      <c r="M36" s="74"/>
      <c r="N36" s="7" t="str">
        <f t="shared" si="1"/>
        <v>VARSITY GIRLS</v>
      </c>
      <c r="P36" s="77"/>
      <c r="Q36" s="77" t="e">
        <f>+VLOOKUP(P36,Participants!$A$1:$F$651,2,FALSE)</f>
        <v>#N/A</v>
      </c>
      <c r="R36" s="77"/>
      <c r="S36" s="77" t="e">
        <f>+VLOOKUP(R36,Participants!$A$1:$F$651,2,FALSE)</f>
        <v>#N/A</v>
      </c>
      <c r="T36" s="77"/>
      <c r="U36" s="77" t="e">
        <f>+VLOOKUP(T36,Participants!$A$1:$F$651,2,FALSE)</f>
        <v>#N/A</v>
      </c>
      <c r="V36" s="77"/>
      <c r="W36" s="77" t="e">
        <f>+VLOOKUP(V36,Participants!$A$1:$F$651,2,FALSE)</f>
        <v>#N/A</v>
      </c>
    </row>
    <row r="37" spans="1:23" ht="14.25" customHeight="1" x14ac:dyDescent="0.25">
      <c r="B37" s="84" t="s">
        <v>847</v>
      </c>
      <c r="C37" s="88">
        <v>6</v>
      </c>
      <c r="D37" s="88">
        <v>5</v>
      </c>
      <c r="E37" s="74">
        <v>642</v>
      </c>
      <c r="F37" s="13" t="str">
        <f>+VLOOKUP(E37,Participants!$A$1:$F$798,2,FALSE)</f>
        <v>Isla Buccigrossi</v>
      </c>
      <c r="G37" s="13" t="str">
        <f>+VLOOKUP(E37,Participants!$A$1:$F$798,4,FALSE)</f>
        <v>BFS</v>
      </c>
      <c r="H37" s="13" t="str">
        <f>+VLOOKUP(E37,Participants!$A$1:$F$798,5,FALSE)</f>
        <v>Female</v>
      </c>
      <c r="I37" s="13">
        <f>+VLOOKUP(E37,Participants!$A$1:$F$798,3,FALSE)</f>
        <v>8</v>
      </c>
      <c r="J37" s="13" t="str">
        <f>+VLOOKUP(E37,Participants!$A$1:$G$798,7,FALSE)</f>
        <v>VARSITY GIRLS</v>
      </c>
      <c r="K37" s="195" t="s">
        <v>1036</v>
      </c>
      <c r="L37" s="13">
        <f t="shared" si="3"/>
        <v>13</v>
      </c>
      <c r="M37" s="74"/>
      <c r="N37" s="7" t="str">
        <f t="shared" si="1"/>
        <v>VARSITY GIRLS</v>
      </c>
      <c r="P37" s="77"/>
      <c r="Q37" s="77" t="e">
        <f>+VLOOKUP(P37,Participants!$A$1:$F$651,2,FALSE)</f>
        <v>#N/A</v>
      </c>
      <c r="R37" s="77"/>
      <c r="S37" s="77" t="e">
        <f>+VLOOKUP(R37,Participants!$A$1:$F$651,2,FALSE)</f>
        <v>#N/A</v>
      </c>
      <c r="T37" s="77"/>
      <c r="U37" s="77" t="e">
        <f>+VLOOKUP(T37,Participants!$A$1:$F$651,2,FALSE)</f>
        <v>#N/A</v>
      </c>
      <c r="V37" s="77"/>
      <c r="W37" s="77" t="e">
        <f>+VLOOKUP(V37,Participants!$A$1:$F$651,2,FALSE)</f>
        <v>#N/A</v>
      </c>
    </row>
    <row r="38" spans="1:23" ht="14.25" customHeight="1" x14ac:dyDescent="0.25">
      <c r="B38" s="84" t="s">
        <v>847</v>
      </c>
      <c r="C38" s="88">
        <v>5</v>
      </c>
      <c r="D38" s="88">
        <v>8</v>
      </c>
      <c r="E38" s="74">
        <v>1021</v>
      </c>
      <c r="F38" s="13" t="str">
        <f>+VLOOKUP(E38,Participants!$A$1:$F$798,2,FALSE)</f>
        <v>Caroline Opiela</v>
      </c>
      <c r="G38" s="13" t="str">
        <f>+VLOOKUP(E38,Participants!$A$1:$F$798,4,FALSE)</f>
        <v>HCA</v>
      </c>
      <c r="H38" s="13" t="str">
        <f>+VLOOKUP(E38,Participants!$A$1:$F$798,5,FALSE)</f>
        <v>Female</v>
      </c>
      <c r="I38" s="13">
        <f>+VLOOKUP(E38,Participants!$A$1:$F$798,3,FALSE)</f>
        <v>7</v>
      </c>
      <c r="J38" s="13" t="str">
        <f>+VLOOKUP(E38,Participants!$A$1:$G$798,7,FALSE)</f>
        <v>Varsity Girls</v>
      </c>
      <c r="K38" s="195" t="s">
        <v>1028</v>
      </c>
      <c r="L38" s="13">
        <f t="shared" si="3"/>
        <v>14</v>
      </c>
      <c r="M38" s="74"/>
      <c r="N38" s="7" t="str">
        <f t="shared" si="1"/>
        <v>Varsity Girls</v>
      </c>
      <c r="O38" s="7"/>
      <c r="P38" s="77"/>
      <c r="Q38" s="77" t="e">
        <f>+VLOOKUP(P38,Participants!$A$1:$F$651,2,FALSE)</f>
        <v>#N/A</v>
      </c>
      <c r="R38" s="77"/>
      <c r="S38" s="77" t="e">
        <f>+VLOOKUP(R38,Participants!$A$1:$F$651,2,FALSE)</f>
        <v>#N/A</v>
      </c>
      <c r="T38" s="77"/>
      <c r="U38" s="77" t="e">
        <f>+VLOOKUP(T38,Participants!$A$1:$F$651,2,FALSE)</f>
        <v>#N/A</v>
      </c>
      <c r="V38" s="77"/>
      <c r="W38" s="77" t="e">
        <f>+VLOOKUP(V38,Participants!$A$1:$F$651,2,FALSE)</f>
        <v>#N/A</v>
      </c>
    </row>
    <row r="39" spans="1:23" ht="14.25" customHeight="1" x14ac:dyDescent="0.25">
      <c r="B39" s="84"/>
      <c r="C39" s="88"/>
      <c r="D39" s="88"/>
      <c r="E39" s="74"/>
      <c r="F39" s="13"/>
      <c r="G39" s="13"/>
      <c r="H39" s="13"/>
      <c r="I39" s="13"/>
      <c r="J39" s="13"/>
      <c r="K39" s="75"/>
      <c r="L39" s="13"/>
      <c r="M39" s="74"/>
      <c r="N39" s="7"/>
      <c r="O39" s="7"/>
      <c r="P39" s="77"/>
      <c r="Q39" s="77"/>
      <c r="R39" s="77"/>
      <c r="S39" s="77"/>
      <c r="T39" s="77"/>
      <c r="U39" s="77"/>
      <c r="V39" s="77"/>
      <c r="W39" s="77"/>
    </row>
    <row r="40" spans="1:23" ht="14.25" customHeight="1" x14ac:dyDescent="0.25">
      <c r="A40" s="182"/>
      <c r="B40" s="193" t="s">
        <v>847</v>
      </c>
      <c r="C40" s="88">
        <v>7</v>
      </c>
      <c r="D40" s="88">
        <v>3</v>
      </c>
      <c r="E40" s="74">
        <v>1129</v>
      </c>
      <c r="F40" s="13" t="str">
        <f>+VLOOKUP(E40,Participants!$A$1:$F$798,2,FALSE)</f>
        <v>Shaun Guyton Jr</v>
      </c>
      <c r="G40" s="13" t="str">
        <f>+VLOOKUP(E40,Participants!$A$1:$F$798,4,FALSE)</f>
        <v>KIL</v>
      </c>
      <c r="H40" s="13" t="str">
        <f>+VLOOKUP(E40,Participants!$A$1:$F$798,5,FALSE)</f>
        <v>Male</v>
      </c>
      <c r="I40" s="13">
        <f>+VLOOKUP(E40,Participants!$A$1:$F$798,3,FALSE)</f>
        <v>7</v>
      </c>
      <c r="J40" s="13" t="str">
        <f>+VLOOKUP(E40,Participants!$A$1:$G$798,7,FALSE)</f>
        <v>VARSITY Boys</v>
      </c>
      <c r="K40" s="194" t="s">
        <v>1038</v>
      </c>
      <c r="L40" s="13">
        <v>1</v>
      </c>
      <c r="M40" s="74">
        <v>10</v>
      </c>
      <c r="N40" s="182" t="str">
        <f t="shared" ref="N40:N48" si="4">+J40</f>
        <v>VARSITY Boys</v>
      </c>
      <c r="O40" s="182"/>
      <c r="P40" s="77"/>
      <c r="Q40" s="77" t="e">
        <f>+VLOOKUP(P40,Participants!$A$1:$F$651,2,FALSE)</f>
        <v>#N/A</v>
      </c>
      <c r="R40" s="77"/>
      <c r="S40" s="77" t="e">
        <f>+VLOOKUP(R40,Participants!$A$1:$F$651,2,FALSE)</f>
        <v>#N/A</v>
      </c>
      <c r="T40" s="77"/>
      <c r="U40" s="77" t="e">
        <f>+VLOOKUP(T40,Participants!$A$1:$F$651,2,FALSE)</f>
        <v>#N/A</v>
      </c>
      <c r="V40" s="77"/>
      <c r="W40" s="77" t="e">
        <f>+VLOOKUP(V40,Participants!$A$1:$F$651,2,FALSE)</f>
        <v>#N/A</v>
      </c>
    </row>
    <row r="41" spans="1:23" ht="14.25" customHeight="1" x14ac:dyDescent="0.25">
      <c r="A41" s="182"/>
      <c r="B41" s="193" t="s">
        <v>847</v>
      </c>
      <c r="C41" s="88">
        <v>8</v>
      </c>
      <c r="D41" s="88">
        <v>2</v>
      </c>
      <c r="E41" s="74">
        <v>1357</v>
      </c>
      <c r="F41" s="13" t="str">
        <f>+VLOOKUP(E41,Participants!$A$1:$F$798,2,FALSE)</f>
        <v>Jack Leyenaar</v>
      </c>
      <c r="G41" s="13" t="str">
        <f>+VLOOKUP(E41,Participants!$A$1:$F$798,4,FALSE)</f>
        <v>AAC</v>
      </c>
      <c r="H41" s="13" t="str">
        <f>+VLOOKUP(E41,Participants!$A$1:$F$798,5,FALSE)</f>
        <v>Male</v>
      </c>
      <c r="I41" s="13">
        <f>+VLOOKUP(E41,Participants!$A$1:$F$798,3,FALSE)</f>
        <v>7</v>
      </c>
      <c r="J41" s="13" t="str">
        <f>+VLOOKUP(E41,Participants!$A$1:$G$798,7,FALSE)</f>
        <v>VARSITY Boys</v>
      </c>
      <c r="K41" s="194" t="s">
        <v>1043</v>
      </c>
      <c r="L41" s="13">
        <v>2</v>
      </c>
      <c r="M41" s="74">
        <v>8</v>
      </c>
      <c r="N41" s="182" t="str">
        <f t="shared" si="4"/>
        <v>VARSITY Boys</v>
      </c>
      <c r="O41" s="182"/>
      <c r="P41" s="77"/>
      <c r="Q41" s="77" t="e">
        <f>+VLOOKUP(P41,Participants!$A$1:$F$651,2,FALSE)</f>
        <v>#N/A</v>
      </c>
      <c r="R41" s="77"/>
      <c r="S41" s="77" t="e">
        <f>+VLOOKUP(R41,Participants!$A$1:$F$651,2,FALSE)</f>
        <v>#N/A</v>
      </c>
      <c r="T41" s="77"/>
      <c r="U41" s="77" t="e">
        <f>+VLOOKUP(T41,Participants!$A$1:$F$651,2,FALSE)</f>
        <v>#N/A</v>
      </c>
      <c r="V41" s="77"/>
      <c r="W41" s="77" t="e">
        <f>+VLOOKUP(V41,Participants!$A$1:$F$651,2,FALSE)</f>
        <v>#N/A</v>
      </c>
    </row>
    <row r="42" spans="1:23" ht="14.25" customHeight="1" x14ac:dyDescent="0.25">
      <c r="A42" s="182"/>
      <c r="B42" s="193" t="s">
        <v>847</v>
      </c>
      <c r="C42" s="88">
        <v>7</v>
      </c>
      <c r="D42" s="88">
        <v>1</v>
      </c>
      <c r="E42" s="74">
        <v>664</v>
      </c>
      <c r="F42" s="13" t="str">
        <f>+VLOOKUP(E42,Participants!$A$1:$F$798,2,FALSE)</f>
        <v>Eric Wheeler</v>
      </c>
      <c r="G42" s="13" t="str">
        <f>+VLOOKUP(E42,Participants!$A$1:$F$798,4,FALSE)</f>
        <v>BFS</v>
      </c>
      <c r="H42" s="13" t="str">
        <f>+VLOOKUP(E42,Participants!$A$1:$F$798,5,FALSE)</f>
        <v>Male</v>
      </c>
      <c r="I42" s="13">
        <f>+VLOOKUP(E42,Participants!$A$1:$F$798,3,FALSE)</f>
        <v>7</v>
      </c>
      <c r="J42" s="13" t="str">
        <f>+VLOOKUP(E42,Participants!$A$1:$G$798,7,FALSE)</f>
        <v>VARSITY Boys</v>
      </c>
      <c r="K42" s="194" t="s">
        <v>1037</v>
      </c>
      <c r="L42" s="13">
        <v>3</v>
      </c>
      <c r="M42" s="74">
        <v>6</v>
      </c>
      <c r="N42" s="182" t="str">
        <f t="shared" si="4"/>
        <v>VARSITY Boys</v>
      </c>
      <c r="O42" s="182"/>
      <c r="P42" s="77"/>
      <c r="Q42" s="77" t="e">
        <f>+VLOOKUP(P42,Participants!$A$1:$F$651,2,FALSE)</f>
        <v>#N/A</v>
      </c>
      <c r="R42" s="77"/>
      <c r="S42" s="77" t="e">
        <f>+VLOOKUP(R42,Participants!$A$1:$F$651,2,FALSE)</f>
        <v>#N/A</v>
      </c>
      <c r="T42" s="77"/>
      <c r="U42" s="77" t="e">
        <f>+VLOOKUP(T42,Participants!$A$1:$F$651,2,FALSE)</f>
        <v>#N/A</v>
      </c>
      <c r="V42" s="77"/>
      <c r="W42" s="77" t="e">
        <f>+VLOOKUP(V42,Participants!$A$1:$F$651,2,FALSE)</f>
        <v>#N/A</v>
      </c>
    </row>
    <row r="43" spans="1:23" ht="14.25" customHeight="1" x14ac:dyDescent="0.25">
      <c r="A43" s="182"/>
      <c r="B43" s="193" t="s">
        <v>847</v>
      </c>
      <c r="C43" s="88">
        <v>8</v>
      </c>
      <c r="D43" s="88">
        <v>4</v>
      </c>
      <c r="E43" s="74">
        <v>1261</v>
      </c>
      <c r="F43" s="13" t="str">
        <f>+VLOOKUP(E43,Participants!$A$1:$F$798,2,FALSE)</f>
        <v>Eddie Votilla</v>
      </c>
      <c r="G43" s="13" t="str">
        <f>+VLOOKUP(E43,Participants!$A$1:$F$798,4,FALSE)</f>
        <v>SSPP</v>
      </c>
      <c r="H43" s="13" t="str">
        <f>+VLOOKUP(E43,Participants!$A$1:$F$798,5,FALSE)</f>
        <v>Male</v>
      </c>
      <c r="I43" s="13">
        <f>+VLOOKUP(E43,Participants!$A$1:$F$798,3,FALSE)</f>
        <v>8</v>
      </c>
      <c r="J43" s="13" t="str">
        <f>+VLOOKUP(E43,Participants!$A$1:$G$798,7,FALSE)</f>
        <v>VARSITY Boys</v>
      </c>
      <c r="K43" s="194" t="s">
        <v>1042</v>
      </c>
      <c r="L43" s="13">
        <v>4</v>
      </c>
      <c r="M43" s="74">
        <v>5</v>
      </c>
      <c r="N43" s="182" t="str">
        <f t="shared" si="4"/>
        <v>VARSITY Boys</v>
      </c>
      <c r="O43" s="182"/>
      <c r="P43" s="77"/>
      <c r="Q43" s="77" t="e">
        <f>+VLOOKUP(P43,Participants!$A$1:$F$651,2,FALSE)</f>
        <v>#N/A</v>
      </c>
      <c r="R43" s="77"/>
      <c r="S43" s="77" t="e">
        <f>+VLOOKUP(R43,Participants!$A$1:$F$651,2,FALSE)</f>
        <v>#N/A</v>
      </c>
      <c r="T43" s="77"/>
      <c r="U43" s="77" t="e">
        <f>+VLOOKUP(T43,Participants!$A$1:$F$651,2,FALSE)</f>
        <v>#N/A</v>
      </c>
      <c r="V43" s="77"/>
      <c r="W43" s="77" t="e">
        <f>+VLOOKUP(V43,Participants!$A$1:$F$651,2,FALSE)</f>
        <v>#N/A</v>
      </c>
    </row>
    <row r="44" spans="1:23" ht="14.25" customHeight="1" x14ac:dyDescent="0.25">
      <c r="A44" s="182"/>
      <c r="B44" s="193" t="s">
        <v>847</v>
      </c>
      <c r="C44" s="88">
        <v>7</v>
      </c>
      <c r="D44" s="88">
        <v>2</v>
      </c>
      <c r="E44" s="74">
        <v>727</v>
      </c>
      <c r="F44" s="13" t="str">
        <f>+VLOOKUP(E44,Participants!$A$1:$F$798,2,FALSE)</f>
        <v>Hunter Smith</v>
      </c>
      <c r="G44" s="13" t="str">
        <f>+VLOOKUP(E44,Participants!$A$1:$F$798,4,FALSE)</f>
        <v>GAA</v>
      </c>
      <c r="H44" s="13" t="str">
        <f>+VLOOKUP(E44,Participants!$A$1:$F$798,5,FALSE)</f>
        <v>Male</v>
      </c>
      <c r="I44" s="13">
        <f>+VLOOKUP(E44,Participants!$A$1:$F$798,3,FALSE)</f>
        <v>7</v>
      </c>
      <c r="J44" s="13" t="str">
        <f>+VLOOKUP(E44,Participants!$A$1:$G$798,7,FALSE)</f>
        <v>VARSITY Boys</v>
      </c>
      <c r="K44" s="194" t="s">
        <v>1039</v>
      </c>
      <c r="L44" s="13">
        <v>5</v>
      </c>
      <c r="M44" s="74">
        <v>4</v>
      </c>
      <c r="N44" s="182" t="str">
        <f t="shared" si="4"/>
        <v>VARSITY Boys</v>
      </c>
      <c r="O44" s="182"/>
      <c r="P44" s="77"/>
      <c r="Q44" s="77" t="e">
        <f>+VLOOKUP(P44,Participants!$A$1:$F$651,2,FALSE)</f>
        <v>#N/A</v>
      </c>
      <c r="R44" s="77"/>
      <c r="S44" s="77" t="e">
        <f>+VLOOKUP(R44,Participants!$A$1:$F$651,2,FALSE)</f>
        <v>#N/A</v>
      </c>
      <c r="T44" s="77"/>
      <c r="U44" s="77" t="e">
        <f>+VLOOKUP(T44,Participants!$A$1:$F$651,2,FALSE)</f>
        <v>#N/A</v>
      </c>
      <c r="V44" s="77"/>
      <c r="W44" s="77" t="e">
        <f>+VLOOKUP(V44,Participants!$A$1:$F$651,2,FALSE)</f>
        <v>#N/A</v>
      </c>
    </row>
    <row r="45" spans="1:23" ht="14.25" customHeight="1" x14ac:dyDescent="0.25">
      <c r="A45" s="182"/>
      <c r="B45" s="193" t="s">
        <v>847</v>
      </c>
      <c r="C45" s="88">
        <v>7</v>
      </c>
      <c r="D45" s="88">
        <v>5</v>
      </c>
      <c r="E45" s="74">
        <v>1311</v>
      </c>
      <c r="F45" s="13" t="str">
        <f>+VLOOKUP(E45,Participants!$A$1:$F$798,2,FALSE)</f>
        <v>John Cooper</v>
      </c>
      <c r="G45" s="13" t="str">
        <f>+VLOOKUP(E45,Participants!$A$1:$F$798,4,FALSE)</f>
        <v>CDT</v>
      </c>
      <c r="H45" s="13" t="str">
        <f>+VLOOKUP(E45,Participants!$A$1:$F$798,5,FALSE)</f>
        <v>Male</v>
      </c>
      <c r="I45" s="13">
        <f>+VLOOKUP(E45,Participants!$A$1:$F$798,3,FALSE)</f>
        <v>8</v>
      </c>
      <c r="J45" s="13" t="str">
        <f>+VLOOKUP(E45,Participants!$A$1:$G$798,7,FALSE)</f>
        <v>VARSITY Boys</v>
      </c>
      <c r="K45" s="194" t="s">
        <v>1040</v>
      </c>
      <c r="L45" s="13">
        <v>6</v>
      </c>
      <c r="M45" s="74">
        <v>3</v>
      </c>
      <c r="N45" s="182" t="str">
        <f t="shared" si="4"/>
        <v>VARSITY Boys</v>
      </c>
      <c r="O45" s="182"/>
      <c r="P45" s="77"/>
      <c r="Q45" s="77" t="e">
        <f>+VLOOKUP(P45,Participants!$A$1:$F$651,2,FALSE)</f>
        <v>#N/A</v>
      </c>
      <c r="R45" s="77"/>
      <c r="S45" s="77" t="e">
        <f>+VLOOKUP(R45,Participants!$A$1:$F$651,2,FALSE)</f>
        <v>#N/A</v>
      </c>
      <c r="T45" s="77"/>
      <c r="U45" s="77" t="e">
        <f>+VLOOKUP(T45,Participants!$A$1:$F$651,2,FALSE)</f>
        <v>#N/A</v>
      </c>
      <c r="V45" s="77"/>
      <c r="W45" s="77" t="e">
        <f>+VLOOKUP(V45,Participants!$A$1:$F$651,2,FALSE)</f>
        <v>#N/A</v>
      </c>
    </row>
    <row r="46" spans="1:23" ht="14.25" customHeight="1" x14ac:dyDescent="0.25">
      <c r="A46" s="182"/>
      <c r="B46" s="193" t="s">
        <v>847</v>
      </c>
      <c r="C46" s="88">
        <v>8</v>
      </c>
      <c r="D46" s="88">
        <v>1</v>
      </c>
      <c r="E46" s="74">
        <v>1315</v>
      </c>
      <c r="F46" s="13" t="str">
        <f>+VLOOKUP(E46,Participants!$A$1:$F$798,2,FALSE)</f>
        <v>Neilan McAllister</v>
      </c>
      <c r="G46" s="13" t="str">
        <f>+VLOOKUP(E46,Participants!$A$1:$F$798,4,FALSE)</f>
        <v>CDT</v>
      </c>
      <c r="H46" s="13" t="str">
        <f>+VLOOKUP(E46,Participants!$A$1:$F$798,5,FALSE)</f>
        <v>Male</v>
      </c>
      <c r="I46" s="13">
        <f>+VLOOKUP(E46,Participants!$A$1:$F$798,3,FALSE)</f>
        <v>8</v>
      </c>
      <c r="J46" s="13" t="str">
        <f>+VLOOKUP(E46,Participants!$A$1:$G$798,7,FALSE)</f>
        <v>VARSITY Boys</v>
      </c>
      <c r="K46" s="194" t="s">
        <v>1044</v>
      </c>
      <c r="L46" s="13">
        <v>7</v>
      </c>
      <c r="M46" s="74"/>
      <c r="N46" s="182" t="str">
        <f t="shared" si="4"/>
        <v>VARSITY Boys</v>
      </c>
      <c r="O46" s="182"/>
      <c r="P46" s="77"/>
      <c r="Q46" s="77" t="e">
        <f>+VLOOKUP(P46,Participants!$A$1:$F$651,2,FALSE)</f>
        <v>#N/A</v>
      </c>
      <c r="R46" s="77"/>
      <c r="S46" s="77" t="e">
        <f>+VLOOKUP(R46,Participants!$A$1:$F$651,2,FALSE)</f>
        <v>#N/A</v>
      </c>
      <c r="T46" s="77"/>
      <c r="U46" s="77" t="e">
        <f>+VLOOKUP(T46,Participants!$A$1:$F$651,2,FALSE)</f>
        <v>#N/A</v>
      </c>
      <c r="V46" s="77"/>
      <c r="W46" s="77" t="e">
        <f>+VLOOKUP(V46,Participants!$A$1:$F$651,2,FALSE)</f>
        <v>#N/A</v>
      </c>
    </row>
    <row r="47" spans="1:23" ht="14.25" customHeight="1" x14ac:dyDescent="0.25">
      <c r="A47" s="182"/>
      <c r="B47" s="193" t="s">
        <v>847</v>
      </c>
      <c r="C47" s="88">
        <v>8</v>
      </c>
      <c r="D47" s="88">
        <v>3</v>
      </c>
      <c r="E47" s="74">
        <v>1028</v>
      </c>
      <c r="F47" s="13" t="str">
        <f>+VLOOKUP(E47,Participants!$A$1:$F$798,2,FALSE)</f>
        <v>Frank Fischer</v>
      </c>
      <c r="G47" s="13" t="str">
        <f>+VLOOKUP(E47,Participants!$A$1:$F$798,4,FALSE)</f>
        <v>HCA</v>
      </c>
      <c r="H47" s="13" t="str">
        <f>+VLOOKUP(E47,Participants!$A$1:$F$798,5,FALSE)</f>
        <v>Male</v>
      </c>
      <c r="I47" s="13">
        <f>+VLOOKUP(E47,Participants!$A$1:$F$798,3,FALSE)</f>
        <v>7</v>
      </c>
      <c r="J47" s="13" t="str">
        <f>+VLOOKUP(E47,Participants!$A$1:$G$798,7,FALSE)</f>
        <v>VARSITY Boys</v>
      </c>
      <c r="K47" s="194" t="s">
        <v>1045</v>
      </c>
      <c r="L47" s="13">
        <v>8</v>
      </c>
      <c r="M47" s="74">
        <v>2</v>
      </c>
      <c r="N47" s="182" t="str">
        <f t="shared" si="4"/>
        <v>VARSITY Boys</v>
      </c>
      <c r="O47" s="182"/>
      <c r="P47" s="77"/>
      <c r="Q47" s="77" t="e">
        <f>+VLOOKUP(P47,Participants!$A$1:$F$651,2,FALSE)</f>
        <v>#N/A</v>
      </c>
      <c r="R47" s="77"/>
      <c r="S47" s="77" t="e">
        <f>+VLOOKUP(R47,Participants!$A$1:$F$651,2,FALSE)</f>
        <v>#N/A</v>
      </c>
      <c r="T47" s="77"/>
      <c r="U47" s="77" t="e">
        <f>+VLOOKUP(T47,Participants!$A$1:$F$651,2,FALSE)</f>
        <v>#N/A</v>
      </c>
      <c r="V47" s="77"/>
      <c r="W47" s="77" t="e">
        <f>+VLOOKUP(V47,Participants!$A$1:$F$651,2,FALSE)</f>
        <v>#N/A</v>
      </c>
    </row>
    <row r="48" spans="1:23" ht="14.25" customHeight="1" x14ac:dyDescent="0.25">
      <c r="B48" s="84" t="s">
        <v>847</v>
      </c>
      <c r="C48" s="88">
        <v>7</v>
      </c>
      <c r="D48" s="88">
        <v>4</v>
      </c>
      <c r="E48" s="74">
        <v>824</v>
      </c>
      <c r="F48" s="13" t="str">
        <f>+VLOOKUP(E48,Participants!$A$1:$F$798,2,FALSE)</f>
        <v>Connor Little</v>
      </c>
      <c r="G48" s="13" t="str">
        <f>+VLOOKUP(E48,Participants!$A$1:$F$798,4,FALSE)</f>
        <v>BTA</v>
      </c>
      <c r="H48" s="13" t="str">
        <f>+VLOOKUP(E48,Participants!$A$1:$F$798,5,FALSE)</f>
        <v>Male</v>
      </c>
      <c r="I48" s="13">
        <f>+VLOOKUP(E48,Participants!$A$1:$F$798,3,FALSE)</f>
        <v>7</v>
      </c>
      <c r="J48" s="13" t="str">
        <f>+VLOOKUP(E48,Participants!$A$1:$G$798,7,FALSE)</f>
        <v>VARSITY Boys</v>
      </c>
      <c r="K48" s="195" t="s">
        <v>1041</v>
      </c>
      <c r="L48" s="13">
        <v>9</v>
      </c>
      <c r="M48" s="74" t="s">
        <v>1047</v>
      </c>
      <c r="N48" s="7" t="str">
        <f t="shared" si="4"/>
        <v>VARSITY Boys</v>
      </c>
      <c r="O48" s="7"/>
      <c r="P48" s="77"/>
      <c r="Q48" s="77" t="e">
        <f>+VLOOKUP(P48,Participants!$A$1:$F$651,2,FALSE)</f>
        <v>#N/A</v>
      </c>
      <c r="R48" s="77"/>
      <c r="S48" s="77" t="e">
        <f>+VLOOKUP(R48,Participants!$A$1:$F$651,2,FALSE)</f>
        <v>#N/A</v>
      </c>
      <c r="T48" s="77"/>
      <c r="U48" s="77" t="e">
        <f>+VLOOKUP(T48,Participants!$A$1:$F$651,2,FALSE)</f>
        <v>#N/A</v>
      </c>
      <c r="V48" s="77"/>
      <c r="W48" s="77" t="e">
        <f>+VLOOKUP(V48,Participants!$A$1:$F$651,2,FALSE)</f>
        <v>#N/A</v>
      </c>
    </row>
    <row r="49" spans="1:26" ht="14.25" customHeight="1" x14ac:dyDescent="0.25">
      <c r="B49" s="84"/>
      <c r="D49" s="46"/>
      <c r="K49" s="56"/>
      <c r="P49" s="78"/>
      <c r="Q49" s="78"/>
      <c r="R49" s="78"/>
      <c r="S49" s="78"/>
      <c r="T49" s="78"/>
      <c r="U49" s="78"/>
      <c r="V49" s="78"/>
      <c r="W49" s="78"/>
    </row>
    <row r="50" spans="1:26" ht="14.25" customHeight="1" x14ac:dyDescent="0.25">
      <c r="B50" s="84"/>
      <c r="D50" s="46"/>
      <c r="K50" s="56"/>
      <c r="P50" s="78"/>
      <c r="Q50" s="78"/>
      <c r="R50" s="78"/>
      <c r="S50" s="78"/>
      <c r="T50" s="78"/>
      <c r="U50" s="78"/>
      <c r="V50" s="78"/>
      <c r="W50" s="78"/>
    </row>
    <row r="51" spans="1:26" ht="14.25" customHeight="1" x14ac:dyDescent="0.25">
      <c r="B51" s="84"/>
      <c r="D51" s="46"/>
      <c r="K51" s="56"/>
      <c r="P51" s="78"/>
      <c r="Q51" s="78"/>
      <c r="R51" s="78"/>
      <c r="S51" s="78"/>
      <c r="T51" s="78"/>
      <c r="U51" s="78"/>
      <c r="V51" s="78"/>
      <c r="W51" s="78"/>
    </row>
    <row r="52" spans="1:26" ht="14.25" customHeight="1" x14ac:dyDescent="0.25">
      <c r="D52" s="46"/>
      <c r="K52" s="56"/>
      <c r="P52" s="78"/>
      <c r="Q52" s="78"/>
      <c r="R52" s="78"/>
      <c r="S52" s="78"/>
      <c r="T52" s="78"/>
      <c r="U52" s="78"/>
      <c r="V52" s="78"/>
      <c r="W52" s="78"/>
    </row>
    <row r="53" spans="1:26" ht="14.25" customHeight="1" x14ac:dyDescent="0.25">
      <c r="D53" s="46"/>
      <c r="K53" s="56"/>
      <c r="P53" s="78"/>
      <c r="Q53" s="78"/>
      <c r="R53" s="78"/>
      <c r="S53" s="78"/>
      <c r="T53" s="78"/>
      <c r="U53" s="78"/>
      <c r="V53" s="78"/>
      <c r="W53" s="78"/>
    </row>
    <row r="54" spans="1:26" ht="14.25" customHeight="1" x14ac:dyDescent="0.25">
      <c r="B54" s="59" t="s">
        <v>8</v>
      </c>
      <c r="C54" s="59" t="s">
        <v>15</v>
      </c>
      <c r="D54" s="59" t="s">
        <v>18</v>
      </c>
      <c r="E54" s="138" t="s">
        <v>21</v>
      </c>
      <c r="F54" s="59" t="s">
        <v>24</v>
      </c>
      <c r="G54" s="59" t="s">
        <v>27</v>
      </c>
      <c r="H54" s="59" t="s">
        <v>30</v>
      </c>
      <c r="I54" s="59" t="s">
        <v>33</v>
      </c>
      <c r="J54" s="59" t="s">
        <v>36</v>
      </c>
      <c r="K54" s="59" t="s">
        <v>39</v>
      </c>
      <c r="L54" s="59" t="s">
        <v>42</v>
      </c>
      <c r="M54" s="138" t="s">
        <v>45</v>
      </c>
      <c r="N54" s="59" t="s">
        <v>48</v>
      </c>
      <c r="O54" s="59" t="s">
        <v>53</v>
      </c>
      <c r="P54" s="59" t="s">
        <v>56</v>
      </c>
      <c r="Q54" s="59" t="s">
        <v>59</v>
      </c>
      <c r="R54" s="59" t="s">
        <v>62</v>
      </c>
      <c r="S54" s="59" t="s">
        <v>65</v>
      </c>
      <c r="T54" s="59" t="s">
        <v>10</v>
      </c>
      <c r="U54" s="59" t="s">
        <v>70</v>
      </c>
      <c r="V54" s="59" t="s">
        <v>73</v>
      </c>
      <c r="W54" s="59" t="s">
        <v>76</v>
      </c>
      <c r="X54" s="59" t="s">
        <v>79</v>
      </c>
      <c r="Y54" s="59" t="s">
        <v>817</v>
      </c>
      <c r="Z54" s="60" t="s">
        <v>818</v>
      </c>
    </row>
    <row r="55" spans="1:26" ht="14.25" customHeight="1" x14ac:dyDescent="0.25">
      <c r="A55" s="7" t="s">
        <v>190</v>
      </c>
      <c r="B55" s="7">
        <f t="shared" ref="B55:K58" si="5">+SUMIFS($M$2:$M$48,$J$2:$J$48,$A55,$G$2:$G$48,B$54)</f>
        <v>5</v>
      </c>
      <c r="C55" s="7">
        <f t="shared" si="5"/>
        <v>0</v>
      </c>
      <c r="D55" s="7">
        <f t="shared" si="5"/>
        <v>0</v>
      </c>
      <c r="E55" s="46">
        <f t="shared" si="5"/>
        <v>0</v>
      </c>
      <c r="F55" s="7">
        <f t="shared" si="5"/>
        <v>10</v>
      </c>
      <c r="G55" s="7">
        <f t="shared" si="5"/>
        <v>8</v>
      </c>
      <c r="H55" s="7">
        <f t="shared" si="5"/>
        <v>2</v>
      </c>
      <c r="I55" s="7">
        <f t="shared" si="5"/>
        <v>0</v>
      </c>
      <c r="J55" s="7">
        <f t="shared" si="5"/>
        <v>4</v>
      </c>
      <c r="K55" s="7">
        <f t="shared" si="5"/>
        <v>1</v>
      </c>
      <c r="L55" s="7">
        <f t="shared" ref="L55:Y58" si="6">+SUMIFS($M$2:$M$48,$J$2:$J$48,$A55,$G$2:$G$48,L$54)</f>
        <v>0</v>
      </c>
      <c r="M55" s="46">
        <f t="shared" si="6"/>
        <v>0</v>
      </c>
      <c r="N55" s="7">
        <f t="shared" si="6"/>
        <v>0</v>
      </c>
      <c r="O55" s="7">
        <f t="shared" si="6"/>
        <v>6</v>
      </c>
      <c r="P55" s="7">
        <f t="shared" si="6"/>
        <v>0</v>
      </c>
      <c r="Q55" s="7">
        <f t="shared" si="6"/>
        <v>0</v>
      </c>
      <c r="R55" s="7">
        <f t="shared" si="6"/>
        <v>0</v>
      </c>
      <c r="S55" s="7">
        <f t="shared" si="6"/>
        <v>0</v>
      </c>
      <c r="T55" s="7">
        <f t="shared" si="6"/>
        <v>0</v>
      </c>
      <c r="U55" s="7">
        <f t="shared" si="6"/>
        <v>0</v>
      </c>
      <c r="V55" s="7">
        <f t="shared" si="6"/>
        <v>0</v>
      </c>
      <c r="W55" s="7">
        <f t="shared" si="6"/>
        <v>0</v>
      </c>
      <c r="X55" s="7">
        <f t="shared" si="6"/>
        <v>0</v>
      </c>
      <c r="Y55" s="7">
        <f t="shared" si="6"/>
        <v>0</v>
      </c>
      <c r="Z55" s="7">
        <f t="shared" ref="Z55:Z58" si="7">SUM(D55:Y55)</f>
        <v>31</v>
      </c>
    </row>
    <row r="56" spans="1:26" ht="14.25" customHeight="1" x14ac:dyDescent="0.25">
      <c r="A56" s="7" t="s">
        <v>207</v>
      </c>
      <c r="B56" s="7">
        <f t="shared" si="5"/>
        <v>0</v>
      </c>
      <c r="C56" s="7">
        <f t="shared" si="5"/>
        <v>0</v>
      </c>
      <c r="D56" s="7">
        <f t="shared" si="5"/>
        <v>0</v>
      </c>
      <c r="E56" s="46">
        <f t="shared" si="5"/>
        <v>3</v>
      </c>
      <c r="F56" s="7">
        <f t="shared" si="5"/>
        <v>8</v>
      </c>
      <c r="G56" s="7">
        <f t="shared" si="5"/>
        <v>0</v>
      </c>
      <c r="H56" s="7">
        <f t="shared" si="5"/>
        <v>0</v>
      </c>
      <c r="I56" s="7">
        <f t="shared" si="5"/>
        <v>0</v>
      </c>
      <c r="J56" s="7">
        <f t="shared" si="5"/>
        <v>4</v>
      </c>
      <c r="K56" s="7">
        <f t="shared" si="5"/>
        <v>10</v>
      </c>
      <c r="L56" s="7">
        <f t="shared" si="6"/>
        <v>0</v>
      </c>
      <c r="M56" s="46">
        <f t="shared" si="6"/>
        <v>6</v>
      </c>
      <c r="N56" s="7">
        <f t="shared" si="6"/>
        <v>0</v>
      </c>
      <c r="O56" s="7">
        <f t="shared" si="6"/>
        <v>5</v>
      </c>
      <c r="P56" s="7">
        <f t="shared" si="6"/>
        <v>0</v>
      </c>
      <c r="Q56" s="7">
        <f t="shared" si="6"/>
        <v>0</v>
      </c>
      <c r="R56" s="7">
        <f t="shared" si="6"/>
        <v>0</v>
      </c>
      <c r="S56" s="7">
        <f t="shared" si="6"/>
        <v>0</v>
      </c>
      <c r="T56" s="7">
        <f t="shared" si="6"/>
        <v>0</v>
      </c>
      <c r="U56" s="7">
        <f t="shared" si="6"/>
        <v>0</v>
      </c>
      <c r="V56" s="7">
        <f t="shared" si="6"/>
        <v>0</v>
      </c>
      <c r="W56" s="7">
        <f t="shared" si="6"/>
        <v>2</v>
      </c>
      <c r="X56" s="7">
        <f t="shared" si="6"/>
        <v>0</v>
      </c>
      <c r="Y56" s="7">
        <f t="shared" si="6"/>
        <v>0</v>
      </c>
      <c r="Z56" s="7">
        <f t="shared" si="7"/>
        <v>38</v>
      </c>
    </row>
    <row r="57" spans="1:26" ht="14.25" customHeight="1" x14ac:dyDescent="0.25">
      <c r="A57" s="7" t="s">
        <v>224</v>
      </c>
      <c r="B57" s="7">
        <f t="shared" si="5"/>
        <v>2</v>
      </c>
      <c r="C57" s="7">
        <f t="shared" si="5"/>
        <v>0</v>
      </c>
      <c r="D57" s="7">
        <f t="shared" si="5"/>
        <v>0</v>
      </c>
      <c r="E57" s="46">
        <f t="shared" si="5"/>
        <v>0</v>
      </c>
      <c r="F57" s="7">
        <f t="shared" si="5"/>
        <v>6</v>
      </c>
      <c r="G57" s="7">
        <f t="shared" si="5"/>
        <v>11</v>
      </c>
      <c r="H57" s="7">
        <f t="shared" si="5"/>
        <v>0</v>
      </c>
      <c r="I57" s="7">
        <f t="shared" si="5"/>
        <v>0</v>
      </c>
      <c r="J57" s="7">
        <f t="shared" si="5"/>
        <v>5</v>
      </c>
      <c r="K57" s="7">
        <f t="shared" si="5"/>
        <v>4</v>
      </c>
      <c r="L57" s="7">
        <f t="shared" si="6"/>
        <v>0</v>
      </c>
      <c r="M57" s="46">
        <f t="shared" si="6"/>
        <v>3</v>
      </c>
      <c r="N57" s="7">
        <f t="shared" si="6"/>
        <v>0</v>
      </c>
      <c r="O57" s="7">
        <f t="shared" si="6"/>
        <v>8</v>
      </c>
      <c r="P57" s="7">
        <f t="shared" si="6"/>
        <v>0</v>
      </c>
      <c r="Q57" s="7">
        <f t="shared" si="6"/>
        <v>0</v>
      </c>
      <c r="R57" s="7">
        <f t="shared" si="6"/>
        <v>0</v>
      </c>
      <c r="S57" s="7">
        <f t="shared" si="6"/>
        <v>0</v>
      </c>
      <c r="T57" s="7">
        <f t="shared" si="6"/>
        <v>0</v>
      </c>
      <c r="U57" s="7">
        <f t="shared" si="6"/>
        <v>0</v>
      </c>
      <c r="V57" s="7">
        <f t="shared" si="6"/>
        <v>0</v>
      </c>
      <c r="W57" s="7">
        <f t="shared" si="6"/>
        <v>0</v>
      </c>
      <c r="X57" s="7">
        <f t="shared" si="6"/>
        <v>0</v>
      </c>
      <c r="Y57" s="7">
        <f t="shared" si="6"/>
        <v>0</v>
      </c>
      <c r="Z57" s="7">
        <f t="shared" si="7"/>
        <v>37</v>
      </c>
    </row>
    <row r="58" spans="1:26" ht="14.25" customHeight="1" x14ac:dyDescent="0.25">
      <c r="A58" s="7" t="s">
        <v>819</v>
      </c>
      <c r="B58" s="7">
        <f t="shared" si="5"/>
        <v>8</v>
      </c>
      <c r="C58" s="7">
        <f t="shared" si="5"/>
        <v>0</v>
      </c>
      <c r="D58" s="7">
        <f t="shared" si="5"/>
        <v>0</v>
      </c>
      <c r="E58" s="46">
        <f t="shared" si="5"/>
        <v>0</v>
      </c>
      <c r="F58" s="7">
        <f t="shared" si="5"/>
        <v>6</v>
      </c>
      <c r="G58" s="7">
        <f t="shared" si="5"/>
        <v>0</v>
      </c>
      <c r="H58" s="7">
        <f t="shared" si="5"/>
        <v>3</v>
      </c>
      <c r="I58" s="7">
        <f t="shared" si="5"/>
        <v>0</v>
      </c>
      <c r="J58" s="7">
        <f t="shared" si="5"/>
        <v>4</v>
      </c>
      <c r="K58" s="7">
        <f t="shared" si="5"/>
        <v>0</v>
      </c>
      <c r="L58" s="7">
        <f t="shared" si="6"/>
        <v>0</v>
      </c>
      <c r="M58" s="46">
        <f t="shared" si="6"/>
        <v>0</v>
      </c>
      <c r="N58" s="7">
        <f t="shared" si="6"/>
        <v>0</v>
      </c>
      <c r="O58" s="7">
        <f t="shared" si="6"/>
        <v>10</v>
      </c>
      <c r="P58" s="7">
        <f t="shared" si="6"/>
        <v>2</v>
      </c>
      <c r="Q58" s="7">
        <f t="shared" si="6"/>
        <v>0</v>
      </c>
      <c r="R58" s="7">
        <f t="shared" si="6"/>
        <v>0</v>
      </c>
      <c r="S58" s="7">
        <f t="shared" si="6"/>
        <v>0</v>
      </c>
      <c r="T58" s="7">
        <f t="shared" si="6"/>
        <v>0</v>
      </c>
      <c r="U58" s="7">
        <f t="shared" si="6"/>
        <v>0</v>
      </c>
      <c r="V58" s="7">
        <f t="shared" si="6"/>
        <v>0</v>
      </c>
      <c r="W58" s="7">
        <f t="shared" si="6"/>
        <v>5</v>
      </c>
      <c r="X58" s="7">
        <f t="shared" si="6"/>
        <v>0</v>
      </c>
      <c r="Y58" s="7">
        <f t="shared" si="6"/>
        <v>0</v>
      </c>
      <c r="Z58" s="7">
        <f t="shared" si="7"/>
        <v>30</v>
      </c>
    </row>
    <row r="59" spans="1:26" ht="14.25" customHeight="1" x14ac:dyDescent="0.25">
      <c r="D59" s="46"/>
      <c r="K59" s="56"/>
      <c r="P59" s="78"/>
      <c r="Q59" s="78"/>
      <c r="R59" s="78"/>
      <c r="S59" s="78"/>
      <c r="T59" s="78"/>
      <c r="U59" s="78"/>
      <c r="V59" s="78"/>
      <c r="W59" s="78"/>
    </row>
    <row r="60" spans="1:26" ht="14.25" customHeight="1" x14ac:dyDescent="0.25">
      <c r="D60" s="46"/>
      <c r="K60" s="56"/>
      <c r="P60" s="78"/>
      <c r="Q60" s="78"/>
      <c r="R60" s="78"/>
      <c r="S60" s="78"/>
      <c r="T60" s="78"/>
      <c r="U60" s="78"/>
      <c r="V60" s="78"/>
      <c r="W60" s="78"/>
    </row>
    <row r="61" spans="1:26" ht="14.25" customHeight="1" x14ac:dyDescent="0.25">
      <c r="D61" s="46"/>
      <c r="K61" s="56"/>
      <c r="P61" s="78"/>
      <c r="Q61" s="78"/>
      <c r="R61" s="78"/>
      <c r="S61" s="78"/>
      <c r="T61" s="78"/>
      <c r="U61" s="78"/>
      <c r="V61" s="78"/>
      <c r="W61" s="78"/>
    </row>
    <row r="62" spans="1:26" ht="14.25" customHeight="1" x14ac:dyDescent="0.25">
      <c r="D62" s="46"/>
      <c r="K62" s="56"/>
      <c r="P62" s="78"/>
      <c r="Q62" s="78"/>
      <c r="R62" s="78"/>
      <c r="S62" s="78"/>
      <c r="T62" s="78"/>
      <c r="U62" s="78"/>
      <c r="V62" s="78"/>
      <c r="W62" s="78"/>
    </row>
    <row r="63" spans="1:26" ht="14.25" customHeight="1" x14ac:dyDescent="0.25">
      <c r="D63" s="46"/>
      <c r="K63" s="56"/>
      <c r="P63" s="78"/>
      <c r="Q63" s="78"/>
      <c r="R63" s="78"/>
      <c r="S63" s="78"/>
      <c r="T63" s="78"/>
      <c r="U63" s="78"/>
      <c r="V63" s="78"/>
      <c r="W63" s="78"/>
    </row>
    <row r="64" spans="1:26" ht="14.25" customHeight="1" x14ac:dyDescent="0.25">
      <c r="D64" s="46"/>
      <c r="K64" s="56"/>
      <c r="P64" s="78"/>
      <c r="Q64" s="78"/>
      <c r="R64" s="78"/>
      <c r="S64" s="78"/>
      <c r="T64" s="78"/>
      <c r="U64" s="78"/>
      <c r="V64" s="78"/>
      <c r="W64" s="78"/>
    </row>
    <row r="65" spans="4:23" ht="14.25" customHeight="1" x14ac:dyDescent="0.25">
      <c r="D65" s="46"/>
      <c r="K65" s="56"/>
      <c r="P65" s="78"/>
      <c r="Q65" s="78"/>
      <c r="R65" s="78"/>
      <c r="S65" s="78"/>
      <c r="T65" s="78"/>
      <c r="U65" s="78"/>
      <c r="V65" s="78"/>
      <c r="W65" s="78"/>
    </row>
    <row r="66" spans="4:23" ht="14.25" customHeight="1" x14ac:dyDescent="0.25">
      <c r="D66" s="46"/>
      <c r="K66" s="56"/>
      <c r="P66" s="78"/>
      <c r="Q66" s="78"/>
      <c r="R66" s="78"/>
      <c r="S66" s="78"/>
      <c r="T66" s="78"/>
      <c r="U66" s="78"/>
      <c r="V66" s="78"/>
      <c r="W66" s="78"/>
    </row>
    <row r="67" spans="4:23" ht="14.25" customHeight="1" x14ac:dyDescent="0.25">
      <c r="D67" s="46"/>
      <c r="K67" s="56"/>
      <c r="P67" s="78"/>
      <c r="Q67" s="78"/>
      <c r="R67" s="78"/>
      <c r="S67" s="78"/>
      <c r="T67" s="78"/>
      <c r="U67" s="78"/>
      <c r="V67" s="78"/>
      <c r="W67" s="78"/>
    </row>
    <row r="68" spans="4:23" ht="14.25" customHeight="1" x14ac:dyDescent="0.25">
      <c r="D68" s="46"/>
      <c r="K68" s="56"/>
      <c r="P68" s="78"/>
      <c r="Q68" s="78"/>
      <c r="R68" s="78"/>
      <c r="S68" s="78"/>
      <c r="T68" s="78"/>
      <c r="U68" s="78"/>
      <c r="V68" s="78"/>
      <c r="W68" s="78"/>
    </row>
    <row r="69" spans="4:23" ht="14.25" customHeight="1" x14ac:dyDescent="0.25">
      <c r="D69" s="46"/>
      <c r="K69" s="56"/>
      <c r="P69" s="78"/>
      <c r="Q69" s="78"/>
      <c r="R69" s="78"/>
      <c r="S69" s="78"/>
      <c r="T69" s="78"/>
      <c r="U69" s="78"/>
      <c r="V69" s="78"/>
      <c r="W69" s="78"/>
    </row>
    <row r="70" spans="4:23" ht="14.25" customHeight="1" x14ac:dyDescent="0.25">
      <c r="D70" s="46"/>
      <c r="K70" s="56"/>
      <c r="P70" s="78"/>
      <c r="Q70" s="78"/>
      <c r="R70" s="78"/>
      <c r="S70" s="78"/>
      <c r="T70" s="78"/>
      <c r="U70" s="78"/>
      <c r="V70" s="78"/>
      <c r="W70" s="78"/>
    </row>
    <row r="71" spans="4:23" ht="14.25" customHeight="1" x14ac:dyDescent="0.25">
      <c r="D71" s="46"/>
      <c r="K71" s="56"/>
      <c r="P71" s="78"/>
      <c r="Q71" s="78"/>
      <c r="R71" s="78"/>
      <c r="S71" s="78"/>
      <c r="T71" s="78"/>
      <c r="U71" s="78"/>
      <c r="V71" s="78"/>
      <c r="W71" s="78"/>
    </row>
    <row r="72" spans="4:23" ht="14.25" customHeight="1" x14ac:dyDescent="0.25">
      <c r="D72" s="46"/>
      <c r="K72" s="56"/>
      <c r="P72" s="78"/>
      <c r="Q72" s="78"/>
      <c r="R72" s="78"/>
      <c r="S72" s="78"/>
      <c r="T72" s="78"/>
      <c r="U72" s="78"/>
      <c r="V72" s="78"/>
      <c r="W72" s="78"/>
    </row>
    <row r="73" spans="4:23" ht="14.25" customHeight="1" x14ac:dyDescent="0.25">
      <c r="D73" s="46"/>
      <c r="K73" s="56"/>
      <c r="P73" s="78"/>
      <c r="Q73" s="78"/>
      <c r="R73" s="78"/>
      <c r="S73" s="78"/>
      <c r="T73" s="78"/>
      <c r="U73" s="78"/>
      <c r="V73" s="78"/>
      <c r="W73" s="78"/>
    </row>
    <row r="74" spans="4:23" ht="14.25" customHeight="1" x14ac:dyDescent="0.25">
      <c r="D74" s="46"/>
      <c r="K74" s="56"/>
      <c r="P74" s="78"/>
      <c r="Q74" s="78"/>
      <c r="R74" s="78"/>
      <c r="S74" s="78"/>
      <c r="T74" s="78"/>
      <c r="U74" s="78"/>
      <c r="V74" s="78"/>
      <c r="W74" s="78"/>
    </row>
    <row r="75" spans="4:23" ht="14.25" customHeight="1" x14ac:dyDescent="0.25">
      <c r="D75" s="46"/>
      <c r="K75" s="56"/>
      <c r="P75" s="78"/>
      <c r="Q75" s="78"/>
      <c r="R75" s="78"/>
      <c r="S75" s="78"/>
      <c r="T75" s="78"/>
      <c r="U75" s="78"/>
      <c r="V75" s="78"/>
      <c r="W75" s="78"/>
    </row>
    <row r="76" spans="4:23" ht="14.25" customHeight="1" x14ac:dyDescent="0.25">
      <c r="D76" s="46"/>
      <c r="K76" s="56"/>
      <c r="P76" s="78"/>
      <c r="Q76" s="78"/>
      <c r="R76" s="78"/>
      <c r="S76" s="78"/>
      <c r="T76" s="78"/>
      <c r="U76" s="78"/>
      <c r="V76" s="78"/>
      <c r="W76" s="78"/>
    </row>
    <row r="77" spans="4:23" ht="14.25" customHeight="1" x14ac:dyDescent="0.25">
      <c r="D77" s="46"/>
      <c r="K77" s="56"/>
      <c r="P77" s="78"/>
      <c r="Q77" s="78"/>
      <c r="R77" s="78"/>
      <c r="S77" s="78"/>
      <c r="T77" s="78"/>
      <c r="U77" s="78"/>
      <c r="V77" s="78"/>
      <c r="W77" s="78"/>
    </row>
    <row r="78" spans="4:23" ht="14.25" customHeight="1" x14ac:dyDescent="0.25">
      <c r="D78" s="46"/>
      <c r="K78" s="56"/>
      <c r="P78" s="78"/>
      <c r="Q78" s="78"/>
      <c r="R78" s="78"/>
      <c r="S78" s="78"/>
      <c r="T78" s="78"/>
      <c r="U78" s="78"/>
      <c r="V78" s="78"/>
      <c r="W78" s="78"/>
    </row>
    <row r="79" spans="4:23" ht="14.25" customHeight="1" x14ac:dyDescent="0.25">
      <c r="D79" s="46"/>
      <c r="K79" s="56"/>
      <c r="P79" s="78"/>
      <c r="Q79" s="78"/>
      <c r="R79" s="78"/>
      <c r="S79" s="78"/>
      <c r="T79" s="78"/>
      <c r="U79" s="78"/>
      <c r="V79" s="78"/>
      <c r="W79" s="78"/>
    </row>
    <row r="80" spans="4:23" ht="14.25" customHeight="1" x14ac:dyDescent="0.25">
      <c r="D80" s="46"/>
      <c r="K80" s="56"/>
      <c r="P80" s="78"/>
      <c r="Q80" s="78"/>
      <c r="R80" s="78"/>
      <c r="S80" s="78"/>
      <c r="T80" s="78"/>
      <c r="U80" s="78"/>
      <c r="V80" s="78"/>
      <c r="W80" s="78"/>
    </row>
    <row r="81" spans="4:23" ht="14.25" customHeight="1" x14ac:dyDescent="0.25">
      <c r="D81" s="46"/>
      <c r="K81" s="56"/>
      <c r="P81" s="78"/>
      <c r="Q81" s="78"/>
      <c r="R81" s="78"/>
      <c r="S81" s="78"/>
      <c r="T81" s="78"/>
      <c r="U81" s="78"/>
      <c r="V81" s="78"/>
      <c r="W81" s="78"/>
    </row>
    <row r="82" spans="4:23" ht="14.25" customHeight="1" x14ac:dyDescent="0.25">
      <c r="D82" s="46"/>
      <c r="K82" s="56"/>
      <c r="P82" s="78"/>
      <c r="Q82" s="78"/>
      <c r="R82" s="78"/>
      <c r="S82" s="78"/>
      <c r="T82" s="78"/>
      <c r="U82" s="78"/>
      <c r="V82" s="78"/>
      <c r="W82" s="78"/>
    </row>
    <row r="83" spans="4:23" ht="14.25" customHeight="1" x14ac:dyDescent="0.25">
      <c r="D83" s="46"/>
      <c r="K83" s="56"/>
      <c r="P83" s="78"/>
      <c r="Q83" s="78"/>
      <c r="R83" s="78"/>
      <c r="S83" s="78"/>
      <c r="T83" s="78"/>
      <c r="U83" s="78"/>
      <c r="V83" s="78"/>
      <c r="W83" s="78"/>
    </row>
    <row r="84" spans="4:23" ht="14.25" customHeight="1" x14ac:dyDescent="0.25">
      <c r="D84" s="46"/>
      <c r="K84" s="56"/>
      <c r="P84" s="78"/>
      <c r="Q84" s="78"/>
      <c r="R84" s="78"/>
      <c r="S84" s="78"/>
      <c r="T84" s="78"/>
      <c r="U84" s="78"/>
      <c r="V84" s="78"/>
      <c r="W84" s="78"/>
    </row>
    <row r="85" spans="4:23" ht="14.25" customHeight="1" x14ac:dyDescent="0.25">
      <c r="D85" s="46"/>
      <c r="K85" s="56"/>
      <c r="P85" s="78"/>
      <c r="Q85" s="78"/>
      <c r="R85" s="78"/>
      <c r="S85" s="78"/>
      <c r="T85" s="78"/>
      <c r="U85" s="78"/>
      <c r="V85" s="78"/>
      <c r="W85" s="78"/>
    </row>
    <row r="86" spans="4:23" ht="14.25" customHeight="1" x14ac:dyDescent="0.25">
      <c r="D86" s="46"/>
      <c r="K86" s="56"/>
      <c r="P86" s="78"/>
      <c r="Q86" s="78"/>
      <c r="R86" s="78"/>
      <c r="S86" s="78"/>
      <c r="T86" s="78"/>
      <c r="U86" s="78"/>
      <c r="V86" s="78"/>
      <c r="W86" s="78"/>
    </row>
    <row r="87" spans="4:23" ht="14.25" customHeight="1" x14ac:dyDescent="0.25">
      <c r="D87" s="46"/>
      <c r="K87" s="56"/>
      <c r="P87" s="78"/>
      <c r="Q87" s="78"/>
      <c r="R87" s="78"/>
      <c r="S87" s="78"/>
      <c r="T87" s="78"/>
      <c r="U87" s="78"/>
      <c r="V87" s="78"/>
      <c r="W87" s="78"/>
    </row>
    <row r="88" spans="4:23" ht="14.25" customHeight="1" x14ac:dyDescent="0.25">
      <c r="D88" s="46"/>
      <c r="K88" s="56"/>
      <c r="P88" s="78"/>
      <c r="Q88" s="78"/>
      <c r="R88" s="78"/>
      <c r="S88" s="78"/>
      <c r="T88" s="78"/>
      <c r="U88" s="78"/>
      <c r="V88" s="78"/>
      <c r="W88" s="78"/>
    </row>
    <row r="89" spans="4:23" ht="14.25" customHeight="1" x14ac:dyDescent="0.25">
      <c r="D89" s="46"/>
      <c r="K89" s="56"/>
      <c r="P89" s="78"/>
      <c r="Q89" s="78"/>
      <c r="R89" s="78"/>
      <c r="S89" s="78"/>
      <c r="T89" s="78"/>
      <c r="U89" s="78"/>
      <c r="V89" s="78"/>
      <c r="W89" s="78"/>
    </row>
    <row r="90" spans="4:23" ht="14.25" customHeight="1" x14ac:dyDescent="0.25">
      <c r="D90" s="46"/>
      <c r="K90" s="56"/>
      <c r="P90" s="78"/>
      <c r="Q90" s="78"/>
      <c r="R90" s="78"/>
      <c r="S90" s="78"/>
      <c r="T90" s="78"/>
      <c r="U90" s="78"/>
      <c r="V90" s="78"/>
      <c r="W90" s="78"/>
    </row>
    <row r="91" spans="4:23" ht="14.25" customHeight="1" x14ac:dyDescent="0.25">
      <c r="D91" s="46"/>
      <c r="K91" s="56"/>
      <c r="P91" s="78"/>
      <c r="Q91" s="78"/>
      <c r="R91" s="78"/>
      <c r="S91" s="78"/>
      <c r="T91" s="78"/>
      <c r="U91" s="78"/>
      <c r="V91" s="78"/>
      <c r="W91" s="78"/>
    </row>
    <row r="92" spans="4:23" ht="14.25" customHeight="1" x14ac:dyDescent="0.25">
      <c r="D92" s="46"/>
      <c r="K92" s="56"/>
      <c r="P92" s="78"/>
      <c r="Q92" s="78"/>
      <c r="R92" s="78"/>
      <c r="S92" s="78"/>
      <c r="T92" s="78"/>
      <c r="U92" s="78"/>
      <c r="V92" s="78"/>
      <c r="W92" s="78"/>
    </row>
    <row r="93" spans="4:23" ht="14.25" customHeight="1" x14ac:dyDescent="0.25">
      <c r="D93" s="46"/>
      <c r="K93" s="56"/>
      <c r="P93" s="78"/>
      <c r="Q93" s="78"/>
      <c r="R93" s="78"/>
      <c r="S93" s="78"/>
      <c r="T93" s="78"/>
      <c r="U93" s="78"/>
      <c r="V93" s="78"/>
      <c r="W93" s="78"/>
    </row>
    <row r="94" spans="4:23" ht="14.25" customHeight="1" x14ac:dyDescent="0.25">
      <c r="D94" s="46"/>
      <c r="K94" s="56"/>
      <c r="P94" s="78"/>
      <c r="Q94" s="78"/>
      <c r="R94" s="78"/>
      <c r="S94" s="78"/>
      <c r="T94" s="78"/>
      <c r="U94" s="78"/>
      <c r="V94" s="78"/>
      <c r="W94" s="78"/>
    </row>
    <row r="95" spans="4:23" ht="14.25" customHeight="1" x14ac:dyDescent="0.25">
      <c r="D95" s="46"/>
      <c r="K95" s="56"/>
      <c r="P95" s="78"/>
      <c r="Q95" s="78"/>
      <c r="R95" s="78"/>
      <c r="S95" s="78"/>
      <c r="T95" s="78"/>
      <c r="U95" s="78"/>
      <c r="V95" s="78"/>
      <c r="W95" s="78"/>
    </row>
    <row r="96" spans="4:23" ht="14.25" customHeight="1" x14ac:dyDescent="0.25">
      <c r="D96" s="46"/>
      <c r="K96" s="56"/>
      <c r="P96" s="78"/>
      <c r="Q96" s="78"/>
      <c r="R96" s="78"/>
      <c r="S96" s="78"/>
      <c r="T96" s="78"/>
      <c r="U96" s="78"/>
      <c r="V96" s="78"/>
      <c r="W96" s="78"/>
    </row>
    <row r="97" spans="4:23" ht="14.25" customHeight="1" x14ac:dyDescent="0.25">
      <c r="D97" s="46"/>
      <c r="K97" s="56"/>
      <c r="P97" s="78"/>
      <c r="Q97" s="78"/>
      <c r="R97" s="78"/>
      <c r="S97" s="78"/>
      <c r="T97" s="78"/>
      <c r="U97" s="78"/>
      <c r="V97" s="78"/>
      <c r="W97" s="78"/>
    </row>
    <row r="98" spans="4:23" ht="14.25" customHeight="1" x14ac:dyDescent="0.25">
      <c r="D98" s="46"/>
      <c r="K98" s="56"/>
      <c r="P98" s="78"/>
      <c r="Q98" s="78"/>
      <c r="R98" s="78"/>
      <c r="S98" s="78"/>
      <c r="T98" s="78"/>
      <c r="U98" s="78"/>
      <c r="V98" s="78"/>
      <c r="W98" s="78"/>
    </row>
    <row r="99" spans="4:23" ht="14.25" customHeight="1" x14ac:dyDescent="0.25">
      <c r="D99" s="46"/>
      <c r="K99" s="56"/>
      <c r="P99" s="78"/>
      <c r="Q99" s="78"/>
      <c r="R99" s="78"/>
      <c r="S99" s="78"/>
      <c r="T99" s="78"/>
      <c r="U99" s="78"/>
      <c r="V99" s="78"/>
      <c r="W99" s="78"/>
    </row>
    <row r="100" spans="4:23" ht="14.25" customHeight="1" x14ac:dyDescent="0.25">
      <c r="D100" s="46"/>
      <c r="K100" s="56"/>
      <c r="P100" s="78"/>
      <c r="Q100" s="78"/>
      <c r="R100" s="78"/>
      <c r="S100" s="78"/>
      <c r="T100" s="78"/>
      <c r="U100" s="78"/>
      <c r="V100" s="78"/>
      <c r="W100" s="78"/>
    </row>
    <row r="101" spans="4:23" ht="14.25" customHeight="1" x14ac:dyDescent="0.25">
      <c r="D101" s="46"/>
      <c r="K101" s="56"/>
      <c r="P101" s="78"/>
      <c r="Q101" s="78"/>
      <c r="R101" s="78"/>
      <c r="S101" s="78"/>
      <c r="T101" s="78"/>
      <c r="U101" s="78"/>
      <c r="V101" s="78"/>
      <c r="W101" s="78"/>
    </row>
    <row r="102" spans="4:23" ht="14.25" customHeight="1" x14ac:dyDescent="0.25">
      <c r="D102" s="46"/>
      <c r="K102" s="56"/>
      <c r="P102" s="78"/>
      <c r="Q102" s="78"/>
      <c r="R102" s="78"/>
      <c r="S102" s="78"/>
      <c r="T102" s="78"/>
      <c r="U102" s="78"/>
      <c r="V102" s="78"/>
      <c r="W102" s="78"/>
    </row>
    <row r="103" spans="4:23" ht="14.25" customHeight="1" x14ac:dyDescent="0.25">
      <c r="D103" s="46"/>
      <c r="K103" s="56"/>
      <c r="P103" s="78"/>
      <c r="Q103" s="78"/>
      <c r="R103" s="78"/>
      <c r="S103" s="78"/>
      <c r="T103" s="78"/>
      <c r="U103" s="78"/>
      <c r="V103" s="78"/>
      <c r="W103" s="78"/>
    </row>
    <row r="104" spans="4:23" ht="14.25" customHeight="1" x14ac:dyDescent="0.25">
      <c r="D104" s="46"/>
      <c r="K104" s="56"/>
      <c r="P104" s="78"/>
      <c r="Q104" s="78"/>
      <c r="R104" s="78"/>
      <c r="S104" s="78"/>
      <c r="T104" s="78"/>
      <c r="U104" s="78"/>
      <c r="V104" s="78"/>
      <c r="W104" s="78"/>
    </row>
    <row r="105" spans="4:23" ht="14.25" customHeight="1" x14ac:dyDescent="0.25">
      <c r="D105" s="46"/>
      <c r="K105" s="56"/>
      <c r="P105" s="78"/>
      <c r="Q105" s="78"/>
      <c r="R105" s="78"/>
      <c r="S105" s="78"/>
      <c r="T105" s="78"/>
      <c r="U105" s="78"/>
      <c r="V105" s="78"/>
      <c r="W105" s="78"/>
    </row>
    <row r="106" spans="4:23" ht="14.25" customHeight="1" x14ac:dyDescent="0.25">
      <c r="D106" s="46"/>
      <c r="K106" s="56"/>
      <c r="P106" s="78"/>
      <c r="Q106" s="78"/>
      <c r="R106" s="78"/>
      <c r="S106" s="78"/>
      <c r="T106" s="78"/>
      <c r="U106" s="78"/>
      <c r="V106" s="78"/>
      <c r="W106" s="78"/>
    </row>
    <row r="107" spans="4:23" ht="14.25" customHeight="1" x14ac:dyDescent="0.25">
      <c r="D107" s="46"/>
      <c r="K107" s="56"/>
      <c r="P107" s="78"/>
      <c r="Q107" s="78"/>
      <c r="R107" s="78"/>
      <c r="S107" s="78"/>
      <c r="T107" s="78"/>
      <c r="U107" s="78"/>
      <c r="V107" s="78"/>
      <c r="W107" s="78"/>
    </row>
    <row r="108" spans="4:23" ht="14.25" customHeight="1" x14ac:dyDescent="0.25">
      <c r="D108" s="46"/>
      <c r="K108" s="56"/>
      <c r="P108" s="78"/>
      <c r="Q108" s="78"/>
      <c r="R108" s="78"/>
      <c r="S108" s="78"/>
      <c r="T108" s="78"/>
      <c r="U108" s="78"/>
      <c r="V108" s="78"/>
      <c r="W108" s="78"/>
    </row>
    <row r="109" spans="4:23" ht="14.25" customHeight="1" x14ac:dyDescent="0.25">
      <c r="D109" s="46"/>
      <c r="K109" s="56"/>
      <c r="P109" s="78"/>
      <c r="Q109" s="78"/>
      <c r="R109" s="78"/>
      <c r="S109" s="78"/>
      <c r="T109" s="78"/>
      <c r="U109" s="78"/>
      <c r="V109" s="78"/>
      <c r="W109" s="78"/>
    </row>
    <row r="110" spans="4:23" ht="14.25" customHeight="1" x14ac:dyDescent="0.25">
      <c r="D110" s="46"/>
      <c r="K110" s="56"/>
      <c r="P110" s="78"/>
      <c r="Q110" s="78"/>
      <c r="R110" s="78"/>
      <c r="S110" s="78"/>
      <c r="T110" s="78"/>
      <c r="U110" s="78"/>
      <c r="V110" s="78"/>
      <c r="W110" s="78"/>
    </row>
    <row r="111" spans="4:23" ht="14.25" customHeight="1" x14ac:dyDescent="0.25">
      <c r="D111" s="46"/>
      <c r="K111" s="56"/>
      <c r="P111" s="78"/>
      <c r="Q111" s="78"/>
      <c r="R111" s="78"/>
      <c r="S111" s="78"/>
      <c r="T111" s="78"/>
      <c r="U111" s="78"/>
      <c r="V111" s="78"/>
      <c r="W111" s="78"/>
    </row>
    <row r="112" spans="4:23" ht="14.25" customHeight="1" x14ac:dyDescent="0.25">
      <c r="D112" s="46"/>
      <c r="K112" s="56"/>
      <c r="P112" s="78"/>
      <c r="Q112" s="78"/>
      <c r="R112" s="78"/>
      <c r="S112" s="78"/>
      <c r="T112" s="78"/>
      <c r="U112" s="78"/>
      <c r="V112" s="78"/>
      <c r="W112" s="78"/>
    </row>
    <row r="113" spans="4:23" ht="14.25" customHeight="1" x14ac:dyDescent="0.25">
      <c r="D113" s="46"/>
      <c r="K113" s="56"/>
      <c r="P113" s="78"/>
      <c r="Q113" s="78"/>
      <c r="R113" s="78"/>
      <c r="S113" s="78"/>
      <c r="T113" s="78"/>
      <c r="U113" s="78"/>
      <c r="V113" s="78"/>
      <c r="W113" s="78"/>
    </row>
    <row r="114" spans="4:23" ht="14.25" customHeight="1" x14ac:dyDescent="0.25">
      <c r="D114" s="46"/>
      <c r="K114" s="56"/>
      <c r="P114" s="78"/>
      <c r="Q114" s="78"/>
      <c r="R114" s="78"/>
      <c r="S114" s="78"/>
      <c r="T114" s="78"/>
      <c r="U114" s="78"/>
      <c r="V114" s="78"/>
      <c r="W114" s="78"/>
    </row>
    <row r="115" spans="4:23" ht="14.25" customHeight="1" x14ac:dyDescent="0.25">
      <c r="D115" s="46"/>
      <c r="K115" s="56"/>
      <c r="P115" s="78"/>
      <c r="Q115" s="78"/>
      <c r="R115" s="78"/>
      <c r="S115" s="78"/>
      <c r="T115" s="78"/>
      <c r="U115" s="78"/>
      <c r="V115" s="78"/>
      <c r="W115" s="78"/>
    </row>
    <row r="116" spans="4:23" ht="14.25" customHeight="1" x14ac:dyDescent="0.25">
      <c r="D116" s="46"/>
      <c r="K116" s="56"/>
      <c r="P116" s="78"/>
      <c r="Q116" s="78"/>
      <c r="R116" s="78"/>
      <c r="S116" s="78"/>
      <c r="T116" s="78"/>
      <c r="U116" s="78"/>
      <c r="V116" s="78"/>
      <c r="W116" s="78"/>
    </row>
    <row r="117" spans="4:23" ht="14.25" customHeight="1" x14ac:dyDescent="0.25">
      <c r="D117" s="46"/>
      <c r="K117" s="56"/>
      <c r="P117" s="78"/>
      <c r="Q117" s="78"/>
      <c r="R117" s="78"/>
      <c r="S117" s="78"/>
      <c r="T117" s="78"/>
      <c r="U117" s="78"/>
      <c r="V117" s="78"/>
      <c r="W117" s="78"/>
    </row>
    <row r="118" spans="4:23" ht="14.25" customHeight="1" x14ac:dyDescent="0.25">
      <c r="D118" s="46"/>
      <c r="K118" s="56"/>
      <c r="P118" s="78"/>
      <c r="Q118" s="78"/>
      <c r="R118" s="78"/>
      <c r="S118" s="78"/>
      <c r="T118" s="78"/>
      <c r="U118" s="78"/>
      <c r="V118" s="78"/>
      <c r="W118" s="78"/>
    </row>
    <row r="119" spans="4:23" ht="14.25" customHeight="1" x14ac:dyDescent="0.25">
      <c r="D119" s="46"/>
      <c r="K119" s="56"/>
      <c r="P119" s="78"/>
      <c r="Q119" s="78"/>
      <c r="R119" s="78"/>
      <c r="S119" s="78"/>
      <c r="T119" s="78"/>
      <c r="U119" s="78"/>
      <c r="V119" s="78"/>
      <c r="W119" s="78"/>
    </row>
    <row r="120" spans="4:23" ht="14.25" customHeight="1" x14ac:dyDescent="0.25">
      <c r="D120" s="46"/>
      <c r="K120" s="56"/>
      <c r="P120" s="78"/>
      <c r="Q120" s="78"/>
      <c r="R120" s="78"/>
      <c r="S120" s="78"/>
      <c r="T120" s="78"/>
      <c r="U120" s="78"/>
      <c r="V120" s="78"/>
      <c r="W120" s="78"/>
    </row>
    <row r="121" spans="4:23" ht="14.25" customHeight="1" x14ac:dyDescent="0.25">
      <c r="D121" s="46"/>
      <c r="K121" s="56"/>
      <c r="P121" s="78"/>
      <c r="Q121" s="78"/>
      <c r="R121" s="78"/>
      <c r="S121" s="78"/>
      <c r="T121" s="78"/>
      <c r="U121" s="78"/>
      <c r="V121" s="78"/>
      <c r="W121" s="78"/>
    </row>
    <row r="122" spans="4:23" ht="14.25" customHeight="1" x14ac:dyDescent="0.25">
      <c r="D122" s="46"/>
      <c r="K122" s="56"/>
      <c r="P122" s="78"/>
      <c r="Q122" s="78"/>
      <c r="R122" s="78"/>
      <c r="S122" s="78"/>
      <c r="T122" s="78"/>
      <c r="U122" s="78"/>
      <c r="V122" s="78"/>
      <c r="W122" s="78"/>
    </row>
    <row r="123" spans="4:23" ht="14.25" customHeight="1" x14ac:dyDescent="0.25">
      <c r="D123" s="46"/>
      <c r="K123" s="56"/>
      <c r="P123" s="78"/>
      <c r="Q123" s="78"/>
      <c r="R123" s="78"/>
      <c r="S123" s="78"/>
      <c r="T123" s="78"/>
      <c r="U123" s="78"/>
      <c r="V123" s="78"/>
      <c r="W123" s="78"/>
    </row>
    <row r="124" spans="4:23" ht="14.25" customHeight="1" x14ac:dyDescent="0.25">
      <c r="D124" s="46"/>
      <c r="K124" s="56"/>
      <c r="P124" s="78"/>
      <c r="Q124" s="78"/>
      <c r="R124" s="78"/>
      <c r="S124" s="78"/>
      <c r="T124" s="78"/>
      <c r="U124" s="78"/>
      <c r="V124" s="78"/>
      <c r="W124" s="78"/>
    </row>
    <row r="125" spans="4:23" ht="14.25" customHeight="1" x14ac:dyDescent="0.25">
      <c r="D125" s="46"/>
      <c r="K125" s="56"/>
      <c r="P125" s="78"/>
      <c r="Q125" s="78"/>
      <c r="R125" s="78"/>
      <c r="S125" s="78"/>
      <c r="T125" s="78"/>
      <c r="U125" s="78"/>
      <c r="V125" s="78"/>
      <c r="W125" s="78"/>
    </row>
    <row r="126" spans="4:23" ht="14.25" customHeight="1" x14ac:dyDescent="0.25">
      <c r="D126" s="46"/>
      <c r="K126" s="56"/>
      <c r="P126" s="78"/>
      <c r="Q126" s="78"/>
      <c r="R126" s="78"/>
      <c r="S126" s="78"/>
      <c r="T126" s="78"/>
      <c r="U126" s="78"/>
      <c r="V126" s="78"/>
      <c r="W126" s="78"/>
    </row>
    <row r="127" spans="4:23" ht="14.25" customHeight="1" x14ac:dyDescent="0.25">
      <c r="D127" s="46"/>
      <c r="K127" s="56"/>
      <c r="P127" s="78"/>
      <c r="Q127" s="78"/>
      <c r="R127" s="78"/>
      <c r="S127" s="78"/>
      <c r="T127" s="78"/>
      <c r="U127" s="78"/>
      <c r="V127" s="78"/>
      <c r="W127" s="78"/>
    </row>
    <row r="128" spans="4:23" ht="14.25" customHeight="1" x14ac:dyDescent="0.25">
      <c r="D128" s="46"/>
      <c r="K128" s="56"/>
      <c r="P128" s="78"/>
      <c r="Q128" s="78"/>
      <c r="R128" s="78"/>
      <c r="S128" s="78"/>
      <c r="T128" s="78"/>
      <c r="U128" s="78"/>
      <c r="V128" s="78"/>
      <c r="W128" s="78"/>
    </row>
    <row r="129" spans="4:23" ht="14.25" customHeight="1" x14ac:dyDescent="0.25">
      <c r="D129" s="46"/>
      <c r="K129" s="56"/>
      <c r="P129" s="78"/>
      <c r="Q129" s="78"/>
      <c r="R129" s="78"/>
      <c r="S129" s="78"/>
      <c r="T129" s="78"/>
      <c r="U129" s="78"/>
      <c r="V129" s="78"/>
      <c r="W129" s="78"/>
    </row>
    <row r="130" spans="4:23" ht="14.25" customHeight="1" x14ac:dyDescent="0.25">
      <c r="D130" s="46"/>
      <c r="K130" s="56"/>
      <c r="P130" s="78"/>
      <c r="Q130" s="78"/>
      <c r="R130" s="78"/>
      <c r="S130" s="78"/>
      <c r="T130" s="78"/>
      <c r="U130" s="78"/>
      <c r="V130" s="78"/>
      <c r="W130" s="78"/>
    </row>
    <row r="131" spans="4:23" ht="14.25" customHeight="1" x14ac:dyDescent="0.25">
      <c r="D131" s="46"/>
      <c r="K131" s="56"/>
      <c r="P131" s="78"/>
      <c r="Q131" s="78"/>
      <c r="R131" s="78"/>
      <c r="S131" s="78"/>
      <c r="T131" s="78"/>
      <c r="U131" s="78"/>
      <c r="V131" s="78"/>
      <c r="W131" s="78"/>
    </row>
    <row r="132" spans="4:23" ht="14.25" customHeight="1" x14ac:dyDescent="0.25">
      <c r="D132" s="46"/>
      <c r="K132" s="56"/>
      <c r="P132" s="78"/>
      <c r="Q132" s="78"/>
      <c r="R132" s="78"/>
      <c r="S132" s="78"/>
      <c r="T132" s="78"/>
      <c r="U132" s="78"/>
      <c r="V132" s="78"/>
      <c r="W132" s="78"/>
    </row>
    <row r="133" spans="4:23" ht="14.25" customHeight="1" x14ac:dyDescent="0.25">
      <c r="D133" s="46"/>
      <c r="K133" s="56"/>
      <c r="P133" s="78"/>
      <c r="Q133" s="78"/>
      <c r="R133" s="78"/>
      <c r="S133" s="78"/>
      <c r="T133" s="78"/>
      <c r="U133" s="78"/>
      <c r="V133" s="78"/>
      <c r="W133" s="78"/>
    </row>
    <row r="134" spans="4:23" ht="14.25" customHeight="1" x14ac:dyDescent="0.25">
      <c r="D134" s="46"/>
      <c r="K134" s="56"/>
      <c r="P134" s="78"/>
      <c r="Q134" s="78"/>
      <c r="R134" s="78"/>
      <c r="S134" s="78"/>
      <c r="T134" s="78"/>
      <c r="U134" s="78"/>
      <c r="V134" s="78"/>
      <c r="W134" s="78"/>
    </row>
    <row r="135" spans="4:23" ht="14.25" customHeight="1" x14ac:dyDescent="0.25">
      <c r="D135" s="46"/>
      <c r="K135" s="56"/>
      <c r="P135" s="78"/>
      <c r="Q135" s="78"/>
      <c r="R135" s="78"/>
      <c r="S135" s="78"/>
      <c r="T135" s="78"/>
      <c r="U135" s="78"/>
      <c r="V135" s="78"/>
      <c r="W135" s="78"/>
    </row>
    <row r="136" spans="4:23" ht="14.25" customHeight="1" x14ac:dyDescent="0.25">
      <c r="D136" s="46"/>
      <c r="K136" s="56"/>
      <c r="P136" s="78"/>
      <c r="Q136" s="78"/>
      <c r="R136" s="78"/>
      <c r="S136" s="78"/>
      <c r="T136" s="78"/>
      <c r="U136" s="78"/>
      <c r="V136" s="78"/>
      <c r="W136" s="78"/>
    </row>
    <row r="137" spans="4:23" ht="14.25" customHeight="1" x14ac:dyDescent="0.25">
      <c r="D137" s="46"/>
      <c r="K137" s="56"/>
      <c r="P137" s="78"/>
      <c r="Q137" s="78"/>
      <c r="R137" s="78"/>
      <c r="S137" s="78"/>
      <c r="T137" s="78"/>
      <c r="U137" s="78"/>
      <c r="V137" s="78"/>
      <c r="W137" s="78"/>
    </row>
    <row r="138" spans="4:23" ht="14.25" customHeight="1" x14ac:dyDescent="0.25">
      <c r="D138" s="46"/>
      <c r="K138" s="56"/>
      <c r="P138" s="78"/>
      <c r="Q138" s="78"/>
      <c r="R138" s="78"/>
      <c r="S138" s="78"/>
      <c r="T138" s="78"/>
      <c r="U138" s="78"/>
      <c r="V138" s="78"/>
      <c r="W138" s="78"/>
    </row>
    <row r="139" spans="4:23" ht="14.25" customHeight="1" x14ac:dyDescent="0.25">
      <c r="D139" s="46"/>
      <c r="K139" s="56"/>
      <c r="P139" s="78"/>
      <c r="Q139" s="78"/>
      <c r="R139" s="78"/>
      <c r="S139" s="78"/>
      <c r="T139" s="78"/>
      <c r="U139" s="78"/>
      <c r="V139" s="78"/>
      <c r="W139" s="78"/>
    </row>
    <row r="140" spans="4:23" ht="14.25" customHeight="1" x14ac:dyDescent="0.25">
      <c r="D140" s="46"/>
      <c r="K140" s="56"/>
      <c r="P140" s="78"/>
      <c r="Q140" s="78"/>
      <c r="R140" s="78"/>
      <c r="S140" s="78"/>
      <c r="T140" s="78"/>
      <c r="U140" s="78"/>
      <c r="V140" s="78"/>
      <c r="W140" s="78"/>
    </row>
    <row r="141" spans="4:23" ht="14.25" customHeight="1" x14ac:dyDescent="0.25">
      <c r="D141" s="46"/>
      <c r="K141" s="56"/>
      <c r="P141" s="78"/>
      <c r="Q141" s="78"/>
      <c r="R141" s="78"/>
      <c r="S141" s="78"/>
      <c r="T141" s="78"/>
      <c r="U141" s="78"/>
      <c r="V141" s="78"/>
      <c r="W141" s="78"/>
    </row>
    <row r="142" spans="4:23" ht="14.25" customHeight="1" x14ac:dyDescent="0.25">
      <c r="D142" s="46"/>
      <c r="K142" s="56"/>
      <c r="P142" s="78"/>
      <c r="Q142" s="78"/>
      <c r="R142" s="78"/>
      <c r="S142" s="78"/>
      <c r="T142" s="78"/>
      <c r="U142" s="78"/>
      <c r="V142" s="78"/>
      <c r="W142" s="78"/>
    </row>
    <row r="143" spans="4:23" ht="14.25" customHeight="1" x14ac:dyDescent="0.25">
      <c r="D143" s="46"/>
      <c r="K143" s="56"/>
      <c r="P143" s="78"/>
      <c r="Q143" s="78"/>
      <c r="R143" s="78"/>
      <c r="S143" s="78"/>
      <c r="T143" s="78"/>
      <c r="U143" s="78"/>
      <c r="V143" s="78"/>
      <c r="W143" s="78"/>
    </row>
    <row r="144" spans="4:23" ht="14.25" customHeight="1" x14ac:dyDescent="0.25">
      <c r="D144" s="46"/>
      <c r="K144" s="56"/>
      <c r="P144" s="78"/>
      <c r="Q144" s="78"/>
      <c r="R144" s="78"/>
      <c r="S144" s="78"/>
      <c r="T144" s="78"/>
      <c r="U144" s="78"/>
      <c r="V144" s="78"/>
      <c r="W144" s="78"/>
    </row>
    <row r="145" spans="4:23" ht="14.25" customHeight="1" x14ac:dyDescent="0.25">
      <c r="D145" s="46"/>
      <c r="K145" s="56"/>
      <c r="P145" s="78"/>
      <c r="Q145" s="78"/>
      <c r="R145" s="78"/>
      <c r="S145" s="78"/>
      <c r="T145" s="78"/>
      <c r="U145" s="78"/>
      <c r="V145" s="78"/>
      <c r="W145" s="78"/>
    </row>
    <row r="146" spans="4:23" ht="14.25" customHeight="1" x14ac:dyDescent="0.25">
      <c r="D146" s="46"/>
      <c r="K146" s="56"/>
      <c r="P146" s="78"/>
      <c r="Q146" s="78"/>
      <c r="R146" s="78"/>
      <c r="S146" s="78"/>
      <c r="T146" s="78"/>
      <c r="U146" s="78"/>
      <c r="V146" s="78"/>
      <c r="W146" s="78"/>
    </row>
    <row r="147" spans="4:23" ht="14.25" customHeight="1" x14ac:dyDescent="0.25">
      <c r="D147" s="46"/>
      <c r="K147" s="56"/>
      <c r="P147" s="78"/>
      <c r="Q147" s="78"/>
      <c r="R147" s="78"/>
      <c r="S147" s="78"/>
      <c r="T147" s="78"/>
      <c r="U147" s="78"/>
      <c r="V147" s="78"/>
      <c r="W147" s="78"/>
    </row>
    <row r="148" spans="4:23" ht="14.25" customHeight="1" x14ac:dyDescent="0.25">
      <c r="D148" s="46"/>
      <c r="K148" s="56"/>
      <c r="P148" s="78"/>
      <c r="Q148" s="78"/>
      <c r="R148" s="78"/>
      <c r="S148" s="78"/>
      <c r="T148" s="78"/>
      <c r="U148" s="78"/>
      <c r="V148" s="78"/>
      <c r="W148" s="78"/>
    </row>
    <row r="149" spans="4:23" ht="14.25" customHeight="1" x14ac:dyDescent="0.25">
      <c r="D149" s="46"/>
      <c r="K149" s="56"/>
      <c r="P149" s="78"/>
      <c r="Q149" s="78"/>
      <c r="R149" s="78"/>
      <c r="S149" s="78"/>
      <c r="T149" s="78"/>
      <c r="U149" s="78"/>
      <c r="V149" s="78"/>
      <c r="W149" s="78"/>
    </row>
    <row r="150" spans="4:23" ht="14.25" customHeight="1" x14ac:dyDescent="0.25">
      <c r="D150" s="46"/>
      <c r="K150" s="56"/>
      <c r="P150" s="78"/>
      <c r="Q150" s="78"/>
      <c r="R150" s="78"/>
      <c r="S150" s="78"/>
      <c r="T150" s="78"/>
      <c r="U150" s="78"/>
      <c r="V150" s="78"/>
      <c r="W150" s="78"/>
    </row>
    <row r="151" spans="4:23" ht="14.25" customHeight="1" x14ac:dyDescent="0.25">
      <c r="D151" s="46"/>
      <c r="K151" s="56"/>
      <c r="P151" s="78"/>
      <c r="Q151" s="78"/>
      <c r="R151" s="78"/>
      <c r="S151" s="78"/>
      <c r="T151" s="78"/>
      <c r="U151" s="78"/>
      <c r="V151" s="78"/>
      <c r="W151" s="78"/>
    </row>
    <row r="152" spans="4:23" ht="14.25" customHeight="1" x14ac:dyDescent="0.25">
      <c r="D152" s="46"/>
      <c r="K152" s="56"/>
      <c r="P152" s="78"/>
      <c r="Q152" s="78"/>
      <c r="R152" s="78"/>
      <c r="S152" s="78"/>
      <c r="T152" s="78"/>
      <c r="U152" s="78"/>
      <c r="V152" s="78"/>
      <c r="W152" s="78"/>
    </row>
    <row r="153" spans="4:23" ht="14.25" customHeight="1" x14ac:dyDescent="0.25">
      <c r="D153" s="46"/>
      <c r="K153" s="56"/>
      <c r="P153" s="78"/>
      <c r="Q153" s="78"/>
      <c r="R153" s="78"/>
      <c r="S153" s="78"/>
      <c r="T153" s="78"/>
      <c r="U153" s="78"/>
      <c r="V153" s="78"/>
      <c r="W153" s="78"/>
    </row>
    <row r="154" spans="4:23" ht="14.25" customHeight="1" x14ac:dyDescent="0.25">
      <c r="D154" s="46"/>
      <c r="K154" s="56"/>
      <c r="P154" s="78"/>
      <c r="Q154" s="78"/>
      <c r="R154" s="78"/>
      <c r="S154" s="78"/>
      <c r="T154" s="78"/>
      <c r="U154" s="78"/>
      <c r="V154" s="78"/>
      <c r="W154" s="78"/>
    </row>
    <row r="155" spans="4:23" ht="14.25" customHeight="1" x14ac:dyDescent="0.25">
      <c r="D155" s="46"/>
      <c r="K155" s="56"/>
      <c r="P155" s="78"/>
      <c r="Q155" s="78"/>
      <c r="R155" s="78"/>
      <c r="S155" s="78"/>
      <c r="T155" s="78"/>
      <c r="U155" s="78"/>
      <c r="V155" s="78"/>
      <c r="W155" s="78"/>
    </row>
    <row r="156" spans="4:23" ht="14.25" customHeight="1" x14ac:dyDescent="0.25">
      <c r="D156" s="46"/>
      <c r="K156" s="56"/>
      <c r="P156" s="78"/>
      <c r="Q156" s="78"/>
      <c r="R156" s="78"/>
      <c r="S156" s="78"/>
      <c r="T156" s="78"/>
      <c r="U156" s="78"/>
      <c r="V156" s="78"/>
      <c r="W156" s="78"/>
    </row>
    <row r="157" spans="4:23" ht="14.25" customHeight="1" x14ac:dyDescent="0.25">
      <c r="D157" s="46"/>
      <c r="K157" s="56"/>
      <c r="P157" s="78"/>
      <c r="Q157" s="78"/>
      <c r="R157" s="78"/>
      <c r="S157" s="78"/>
      <c r="T157" s="78"/>
      <c r="U157" s="78"/>
      <c r="V157" s="78"/>
      <c r="W157" s="78"/>
    </row>
    <row r="158" spans="4:23" ht="14.25" customHeight="1" x14ac:dyDescent="0.25">
      <c r="D158" s="46"/>
      <c r="K158" s="56"/>
      <c r="P158" s="78"/>
      <c r="Q158" s="78"/>
      <c r="R158" s="78"/>
      <c r="S158" s="78"/>
      <c r="T158" s="78"/>
      <c r="U158" s="78"/>
      <c r="V158" s="78"/>
      <c r="W158" s="78"/>
    </row>
    <row r="159" spans="4:23" ht="14.25" customHeight="1" x14ac:dyDescent="0.25">
      <c r="D159" s="46"/>
      <c r="K159" s="56"/>
      <c r="P159" s="78"/>
      <c r="Q159" s="78"/>
      <c r="R159" s="78"/>
      <c r="S159" s="78"/>
      <c r="T159" s="78"/>
      <c r="U159" s="78"/>
      <c r="V159" s="78"/>
      <c r="W159" s="78"/>
    </row>
    <row r="160" spans="4:23" ht="14.25" customHeight="1" x14ac:dyDescent="0.25">
      <c r="D160" s="46"/>
      <c r="K160" s="56"/>
      <c r="P160" s="78"/>
      <c r="Q160" s="78"/>
      <c r="R160" s="78"/>
      <c r="S160" s="78"/>
      <c r="T160" s="78"/>
      <c r="U160" s="78"/>
      <c r="V160" s="78"/>
      <c r="W160" s="78"/>
    </row>
    <row r="161" spans="4:23" ht="14.25" customHeight="1" x14ac:dyDescent="0.25">
      <c r="D161" s="46"/>
      <c r="K161" s="56"/>
      <c r="P161" s="78"/>
      <c r="Q161" s="78"/>
      <c r="R161" s="78"/>
      <c r="S161" s="78"/>
      <c r="T161" s="78"/>
      <c r="U161" s="78"/>
      <c r="V161" s="78"/>
      <c r="W161" s="78"/>
    </row>
    <row r="162" spans="4:23" ht="14.25" customHeight="1" x14ac:dyDescent="0.25">
      <c r="D162" s="46"/>
      <c r="K162" s="56"/>
      <c r="P162" s="78"/>
      <c r="Q162" s="78"/>
      <c r="R162" s="78"/>
      <c r="S162" s="78"/>
      <c r="T162" s="78"/>
      <c r="U162" s="78"/>
      <c r="V162" s="78"/>
      <c r="W162" s="78"/>
    </row>
    <row r="163" spans="4:23" ht="14.25" customHeight="1" x14ac:dyDescent="0.25">
      <c r="D163" s="46"/>
      <c r="K163" s="56"/>
      <c r="P163" s="78"/>
      <c r="Q163" s="78"/>
      <c r="R163" s="78"/>
      <c r="S163" s="78"/>
      <c r="T163" s="78"/>
      <c r="U163" s="78"/>
      <c r="V163" s="78"/>
      <c r="W163" s="78"/>
    </row>
    <row r="164" spans="4:23" ht="14.25" customHeight="1" x14ac:dyDescent="0.25">
      <c r="D164" s="46"/>
      <c r="K164" s="56"/>
      <c r="P164" s="78"/>
      <c r="Q164" s="78"/>
      <c r="R164" s="78"/>
      <c r="S164" s="78"/>
      <c r="T164" s="78"/>
      <c r="U164" s="78"/>
      <c r="V164" s="78"/>
      <c r="W164" s="78"/>
    </row>
    <row r="165" spans="4:23" ht="14.25" customHeight="1" x14ac:dyDescent="0.25">
      <c r="D165" s="46"/>
      <c r="K165" s="56"/>
      <c r="P165" s="78"/>
      <c r="Q165" s="78"/>
      <c r="R165" s="78"/>
      <c r="S165" s="78"/>
      <c r="T165" s="78"/>
      <c r="U165" s="78"/>
      <c r="V165" s="78"/>
      <c r="W165" s="78"/>
    </row>
    <row r="166" spans="4:23" ht="14.25" customHeight="1" x14ac:dyDescent="0.25">
      <c r="D166" s="46"/>
      <c r="K166" s="56"/>
      <c r="P166" s="78"/>
      <c r="Q166" s="78"/>
      <c r="R166" s="78"/>
      <c r="S166" s="78"/>
      <c r="T166" s="78"/>
      <c r="U166" s="78"/>
      <c r="V166" s="78"/>
      <c r="W166" s="78"/>
    </row>
    <row r="167" spans="4:23" ht="14.25" customHeight="1" x14ac:dyDescent="0.25">
      <c r="D167" s="46"/>
      <c r="K167" s="56"/>
      <c r="P167" s="78"/>
      <c r="Q167" s="78"/>
      <c r="R167" s="78"/>
      <c r="S167" s="78"/>
      <c r="T167" s="78"/>
      <c r="U167" s="78"/>
      <c r="V167" s="78"/>
      <c r="W167" s="78"/>
    </row>
    <row r="168" spans="4:23" ht="14.25" customHeight="1" x14ac:dyDescent="0.25">
      <c r="D168" s="46"/>
      <c r="K168" s="56"/>
      <c r="P168" s="78"/>
      <c r="Q168" s="78"/>
      <c r="R168" s="78"/>
      <c r="S168" s="78"/>
      <c r="T168" s="78"/>
      <c r="U168" s="78"/>
      <c r="V168" s="78"/>
      <c r="W168" s="78"/>
    </row>
    <row r="169" spans="4:23" ht="14.25" customHeight="1" x14ac:dyDescent="0.25">
      <c r="D169" s="46"/>
      <c r="K169" s="56"/>
      <c r="P169" s="78"/>
      <c r="Q169" s="78"/>
      <c r="R169" s="78"/>
      <c r="S169" s="78"/>
      <c r="T169" s="78"/>
      <c r="U169" s="78"/>
      <c r="V169" s="78"/>
      <c r="W169" s="78"/>
    </row>
    <row r="170" spans="4:23" ht="14.25" customHeight="1" x14ac:dyDescent="0.25">
      <c r="D170" s="46"/>
      <c r="K170" s="56"/>
      <c r="P170" s="78"/>
      <c r="Q170" s="78"/>
      <c r="R170" s="78"/>
      <c r="S170" s="78"/>
      <c r="T170" s="78"/>
      <c r="U170" s="78"/>
      <c r="V170" s="78"/>
      <c r="W170" s="78"/>
    </row>
    <row r="171" spans="4:23" ht="14.25" customHeight="1" x14ac:dyDescent="0.25">
      <c r="D171" s="46"/>
      <c r="K171" s="56"/>
      <c r="P171" s="78"/>
      <c r="Q171" s="78"/>
      <c r="R171" s="78"/>
      <c r="S171" s="78"/>
      <c r="T171" s="78"/>
      <c r="U171" s="78"/>
      <c r="V171" s="78"/>
      <c r="W171" s="78"/>
    </row>
    <row r="172" spans="4:23" ht="14.25" customHeight="1" x14ac:dyDescent="0.25">
      <c r="D172" s="46"/>
      <c r="K172" s="56"/>
      <c r="P172" s="78"/>
      <c r="Q172" s="78"/>
      <c r="R172" s="78"/>
      <c r="S172" s="78"/>
      <c r="T172" s="78"/>
      <c r="U172" s="78"/>
      <c r="V172" s="78"/>
      <c r="W172" s="78"/>
    </row>
    <row r="173" spans="4:23" ht="14.25" customHeight="1" x14ac:dyDescent="0.25">
      <c r="D173" s="46"/>
      <c r="K173" s="56"/>
      <c r="P173" s="78"/>
      <c r="Q173" s="78"/>
      <c r="R173" s="78"/>
      <c r="S173" s="78"/>
      <c r="T173" s="78"/>
      <c r="U173" s="78"/>
      <c r="V173" s="78"/>
      <c r="W173" s="78"/>
    </row>
    <row r="174" spans="4:23" ht="14.25" customHeight="1" x14ac:dyDescent="0.25">
      <c r="D174" s="46"/>
      <c r="K174" s="56"/>
      <c r="P174" s="78"/>
      <c r="Q174" s="78"/>
      <c r="R174" s="78"/>
      <c r="S174" s="78"/>
      <c r="T174" s="78"/>
      <c r="U174" s="78"/>
      <c r="V174" s="78"/>
      <c r="W174" s="78"/>
    </row>
    <row r="175" spans="4:23" ht="14.25" customHeight="1" x14ac:dyDescent="0.25">
      <c r="D175" s="46"/>
      <c r="K175" s="56"/>
      <c r="P175" s="78"/>
      <c r="Q175" s="78"/>
      <c r="R175" s="78"/>
      <c r="S175" s="78"/>
      <c r="T175" s="78"/>
      <c r="U175" s="78"/>
      <c r="V175" s="78"/>
      <c r="W175" s="78"/>
    </row>
    <row r="176" spans="4:23" ht="14.25" customHeight="1" x14ac:dyDescent="0.25">
      <c r="D176" s="46"/>
      <c r="K176" s="56"/>
      <c r="P176" s="78"/>
      <c r="Q176" s="78"/>
      <c r="R176" s="78"/>
      <c r="S176" s="78"/>
      <c r="T176" s="78"/>
      <c r="U176" s="78"/>
      <c r="V176" s="78"/>
      <c r="W176" s="78"/>
    </row>
    <row r="177" spans="4:23" ht="14.25" customHeight="1" x14ac:dyDescent="0.25">
      <c r="D177" s="46"/>
      <c r="K177" s="56"/>
      <c r="P177" s="78"/>
      <c r="Q177" s="78"/>
      <c r="R177" s="78"/>
      <c r="S177" s="78"/>
      <c r="T177" s="78"/>
      <c r="U177" s="78"/>
      <c r="V177" s="78"/>
      <c r="W177" s="78"/>
    </row>
    <row r="178" spans="4:23" ht="14.25" customHeight="1" x14ac:dyDescent="0.25">
      <c r="D178" s="46"/>
      <c r="K178" s="56"/>
      <c r="P178" s="78"/>
      <c r="Q178" s="78"/>
      <c r="R178" s="78"/>
      <c r="S178" s="78"/>
      <c r="T178" s="78"/>
      <c r="U178" s="78"/>
      <c r="V178" s="78"/>
      <c r="W178" s="78"/>
    </row>
    <row r="179" spans="4:23" ht="14.25" customHeight="1" x14ac:dyDescent="0.25">
      <c r="D179" s="46"/>
      <c r="K179" s="56"/>
      <c r="P179" s="78"/>
      <c r="Q179" s="78"/>
      <c r="R179" s="78"/>
      <c r="S179" s="78"/>
      <c r="T179" s="78"/>
      <c r="U179" s="78"/>
      <c r="V179" s="78"/>
      <c r="W179" s="78"/>
    </row>
    <row r="180" spans="4:23" ht="14.25" customHeight="1" x14ac:dyDescent="0.25">
      <c r="D180" s="46"/>
      <c r="K180" s="56"/>
      <c r="P180" s="78"/>
      <c r="Q180" s="78"/>
      <c r="R180" s="78"/>
      <c r="S180" s="78"/>
      <c r="T180" s="78"/>
      <c r="U180" s="78"/>
      <c r="V180" s="78"/>
      <c r="W180" s="78"/>
    </row>
    <row r="181" spans="4:23" ht="14.25" customHeight="1" x14ac:dyDescent="0.25">
      <c r="D181" s="46"/>
      <c r="K181" s="56"/>
      <c r="P181" s="78"/>
      <c r="Q181" s="78"/>
      <c r="R181" s="78"/>
      <c r="S181" s="78"/>
      <c r="T181" s="78"/>
      <c r="U181" s="78"/>
      <c r="V181" s="78"/>
      <c r="W181" s="78"/>
    </row>
    <row r="182" spans="4:23" ht="14.25" customHeight="1" x14ac:dyDescent="0.25">
      <c r="D182" s="46"/>
      <c r="K182" s="56"/>
      <c r="P182" s="78"/>
      <c r="Q182" s="78"/>
      <c r="R182" s="78"/>
      <c r="S182" s="78"/>
      <c r="T182" s="78"/>
      <c r="U182" s="78"/>
      <c r="V182" s="78"/>
      <c r="W182" s="78"/>
    </row>
    <row r="183" spans="4:23" ht="14.25" customHeight="1" x14ac:dyDescent="0.25">
      <c r="D183" s="46"/>
      <c r="K183" s="56"/>
      <c r="P183" s="78"/>
      <c r="Q183" s="78"/>
      <c r="R183" s="78"/>
      <c r="S183" s="78"/>
      <c r="T183" s="78"/>
      <c r="U183" s="78"/>
      <c r="V183" s="78"/>
      <c r="W183" s="78"/>
    </row>
    <row r="184" spans="4:23" ht="14.25" customHeight="1" x14ac:dyDescent="0.25">
      <c r="D184" s="46"/>
      <c r="K184" s="56"/>
      <c r="P184" s="78"/>
      <c r="Q184" s="78"/>
      <c r="R184" s="78"/>
      <c r="S184" s="78"/>
      <c r="T184" s="78"/>
      <c r="U184" s="78"/>
      <c r="V184" s="78"/>
      <c r="W184" s="78"/>
    </row>
    <row r="185" spans="4:23" ht="14.25" customHeight="1" x14ac:dyDescent="0.25">
      <c r="D185" s="46"/>
      <c r="K185" s="56"/>
      <c r="P185" s="78"/>
      <c r="Q185" s="78"/>
      <c r="R185" s="78"/>
      <c r="S185" s="78"/>
      <c r="T185" s="78"/>
      <c r="U185" s="78"/>
      <c r="V185" s="78"/>
      <c r="W185" s="78"/>
    </row>
    <row r="186" spans="4:23" ht="14.25" customHeight="1" x14ac:dyDescent="0.25">
      <c r="D186" s="46"/>
      <c r="K186" s="56"/>
      <c r="P186" s="78"/>
      <c r="Q186" s="78"/>
      <c r="R186" s="78"/>
      <c r="S186" s="78"/>
      <c r="T186" s="78"/>
      <c r="U186" s="78"/>
      <c r="V186" s="78"/>
      <c r="W186" s="78"/>
    </row>
    <row r="187" spans="4:23" ht="14.25" customHeight="1" x14ac:dyDescent="0.25">
      <c r="D187" s="46"/>
      <c r="K187" s="56"/>
      <c r="P187" s="78"/>
      <c r="Q187" s="78"/>
      <c r="R187" s="78"/>
      <c r="S187" s="78"/>
      <c r="T187" s="78"/>
      <c r="U187" s="78"/>
      <c r="V187" s="78"/>
      <c r="W187" s="78"/>
    </row>
    <row r="188" spans="4:23" ht="14.25" customHeight="1" x14ac:dyDescent="0.25">
      <c r="D188" s="46"/>
      <c r="K188" s="56"/>
      <c r="P188" s="78"/>
      <c r="Q188" s="78"/>
      <c r="R188" s="78"/>
      <c r="S188" s="78"/>
      <c r="T188" s="78"/>
      <c r="U188" s="78"/>
      <c r="V188" s="78"/>
      <c r="W188" s="78"/>
    </row>
    <row r="189" spans="4:23" ht="14.25" customHeight="1" x14ac:dyDescent="0.25">
      <c r="D189" s="46"/>
      <c r="K189" s="56"/>
      <c r="P189" s="78"/>
      <c r="Q189" s="78"/>
      <c r="R189" s="78"/>
      <c r="S189" s="78"/>
      <c r="T189" s="78"/>
      <c r="U189" s="78"/>
      <c r="V189" s="78"/>
      <c r="W189" s="78"/>
    </row>
    <row r="190" spans="4:23" ht="14.25" customHeight="1" x14ac:dyDescent="0.25">
      <c r="D190" s="46"/>
      <c r="K190" s="56"/>
      <c r="P190" s="78"/>
      <c r="Q190" s="78"/>
      <c r="R190" s="78"/>
      <c r="S190" s="78"/>
      <c r="T190" s="78"/>
      <c r="U190" s="78"/>
      <c r="V190" s="78"/>
      <c r="W190" s="78"/>
    </row>
    <row r="191" spans="4:23" ht="14.25" customHeight="1" x14ac:dyDescent="0.25">
      <c r="D191" s="46"/>
      <c r="K191" s="56"/>
      <c r="P191" s="78"/>
      <c r="Q191" s="78"/>
      <c r="R191" s="78"/>
      <c r="S191" s="78"/>
      <c r="T191" s="78"/>
      <c r="U191" s="78"/>
      <c r="V191" s="78"/>
      <c r="W191" s="78"/>
    </row>
    <row r="192" spans="4:23" ht="14.25" customHeight="1" x14ac:dyDescent="0.25">
      <c r="D192" s="46"/>
      <c r="K192" s="56"/>
      <c r="P192" s="78"/>
      <c r="Q192" s="78"/>
      <c r="R192" s="78"/>
      <c r="S192" s="78"/>
      <c r="T192" s="78"/>
      <c r="U192" s="78"/>
      <c r="V192" s="78"/>
      <c r="W192" s="78"/>
    </row>
    <row r="193" spans="4:23" ht="14.25" customHeight="1" x14ac:dyDescent="0.25">
      <c r="D193" s="46"/>
      <c r="K193" s="56"/>
      <c r="P193" s="78"/>
      <c r="Q193" s="78"/>
      <c r="R193" s="78"/>
      <c r="S193" s="78"/>
      <c r="T193" s="78"/>
      <c r="U193" s="78"/>
      <c r="V193" s="78"/>
      <c r="W193" s="78"/>
    </row>
    <row r="194" spans="4:23" ht="14.25" customHeight="1" x14ac:dyDescent="0.25">
      <c r="D194" s="46"/>
      <c r="K194" s="56"/>
      <c r="P194" s="78"/>
      <c r="Q194" s="78"/>
      <c r="R194" s="78"/>
      <c r="S194" s="78"/>
      <c r="T194" s="78"/>
      <c r="U194" s="78"/>
      <c r="V194" s="78"/>
      <c r="W194" s="78"/>
    </row>
    <row r="195" spans="4:23" ht="14.25" customHeight="1" x14ac:dyDescent="0.25">
      <c r="D195" s="46"/>
      <c r="K195" s="56"/>
      <c r="P195" s="78"/>
      <c r="Q195" s="78"/>
      <c r="R195" s="78"/>
      <c r="S195" s="78"/>
      <c r="T195" s="78"/>
      <c r="U195" s="78"/>
      <c r="V195" s="78"/>
      <c r="W195" s="78"/>
    </row>
    <row r="196" spans="4:23" ht="14.25" customHeight="1" x14ac:dyDescent="0.25">
      <c r="D196" s="46"/>
      <c r="K196" s="56"/>
      <c r="P196" s="78"/>
      <c r="Q196" s="78"/>
      <c r="R196" s="78"/>
      <c r="S196" s="78"/>
      <c r="T196" s="78"/>
      <c r="U196" s="78"/>
      <c r="V196" s="78"/>
      <c r="W196" s="78"/>
    </row>
    <row r="197" spans="4:23" ht="14.25" customHeight="1" x14ac:dyDescent="0.25">
      <c r="D197" s="46"/>
      <c r="K197" s="56"/>
      <c r="P197" s="78"/>
      <c r="Q197" s="78"/>
      <c r="R197" s="78"/>
      <c r="S197" s="78"/>
      <c r="T197" s="78"/>
      <c r="U197" s="78"/>
      <c r="V197" s="78"/>
      <c r="W197" s="78"/>
    </row>
    <row r="198" spans="4:23" ht="14.25" customHeight="1" x14ac:dyDescent="0.25">
      <c r="D198" s="46"/>
      <c r="K198" s="56"/>
      <c r="P198" s="78"/>
      <c r="Q198" s="78"/>
      <c r="R198" s="78"/>
      <c r="S198" s="78"/>
      <c r="T198" s="78"/>
      <c r="U198" s="78"/>
      <c r="V198" s="78"/>
      <c r="W198" s="78"/>
    </row>
    <row r="199" spans="4:23" ht="14.25" customHeight="1" x14ac:dyDescent="0.25">
      <c r="D199" s="46"/>
      <c r="K199" s="56"/>
      <c r="P199" s="78"/>
      <c r="Q199" s="78"/>
      <c r="R199" s="78"/>
      <c r="S199" s="78"/>
      <c r="T199" s="78"/>
      <c r="U199" s="78"/>
      <c r="V199" s="78"/>
      <c r="W199" s="78"/>
    </row>
    <row r="200" spans="4:23" ht="14.25" customHeight="1" x14ac:dyDescent="0.25">
      <c r="D200" s="46"/>
      <c r="K200" s="56"/>
      <c r="P200" s="78"/>
      <c r="Q200" s="78"/>
      <c r="R200" s="78"/>
      <c r="S200" s="78"/>
      <c r="T200" s="78"/>
      <c r="U200" s="78"/>
      <c r="V200" s="78"/>
      <c r="W200" s="78"/>
    </row>
    <row r="201" spans="4:23" ht="14.25" customHeight="1" x14ac:dyDescent="0.25">
      <c r="D201" s="46"/>
      <c r="K201" s="56"/>
      <c r="P201" s="78"/>
      <c r="Q201" s="78"/>
      <c r="R201" s="78"/>
      <c r="S201" s="78"/>
      <c r="T201" s="78"/>
      <c r="U201" s="78"/>
      <c r="V201" s="78"/>
      <c r="W201" s="78"/>
    </row>
    <row r="202" spans="4:23" ht="14.25" customHeight="1" x14ac:dyDescent="0.25">
      <c r="D202" s="46"/>
      <c r="K202" s="56"/>
      <c r="P202" s="78"/>
      <c r="Q202" s="78"/>
      <c r="R202" s="78"/>
      <c r="S202" s="78"/>
      <c r="T202" s="78"/>
      <c r="U202" s="78"/>
      <c r="V202" s="78"/>
      <c r="W202" s="78"/>
    </row>
    <row r="203" spans="4:23" ht="14.25" customHeight="1" x14ac:dyDescent="0.25">
      <c r="D203" s="46"/>
      <c r="K203" s="56"/>
      <c r="P203" s="78"/>
      <c r="Q203" s="78"/>
      <c r="R203" s="78"/>
      <c r="S203" s="78"/>
      <c r="T203" s="78"/>
      <c r="U203" s="78"/>
      <c r="V203" s="78"/>
      <c r="W203" s="78"/>
    </row>
    <row r="204" spans="4:23" ht="14.25" customHeight="1" x14ac:dyDescent="0.25">
      <c r="D204" s="46"/>
      <c r="K204" s="56"/>
      <c r="P204" s="78"/>
      <c r="Q204" s="78"/>
      <c r="R204" s="78"/>
      <c r="S204" s="78"/>
      <c r="T204" s="78"/>
      <c r="U204" s="78"/>
      <c r="V204" s="78"/>
      <c r="W204" s="78"/>
    </row>
    <row r="205" spans="4:23" ht="14.25" customHeight="1" x14ac:dyDescent="0.25">
      <c r="D205" s="46"/>
      <c r="K205" s="56"/>
      <c r="P205" s="78"/>
      <c r="Q205" s="78"/>
      <c r="R205" s="78"/>
      <c r="S205" s="78"/>
      <c r="T205" s="78"/>
      <c r="U205" s="78"/>
      <c r="V205" s="78"/>
      <c r="W205" s="78"/>
    </row>
    <row r="206" spans="4:23" ht="14.25" customHeight="1" x14ac:dyDescent="0.25">
      <c r="D206" s="46"/>
      <c r="K206" s="56"/>
      <c r="P206" s="78"/>
      <c r="Q206" s="78"/>
      <c r="R206" s="78"/>
      <c r="S206" s="78"/>
      <c r="T206" s="78"/>
      <c r="U206" s="78"/>
      <c r="V206" s="78"/>
      <c r="W206" s="78"/>
    </row>
    <row r="207" spans="4:23" ht="14.25" customHeight="1" x14ac:dyDescent="0.25">
      <c r="D207" s="46"/>
      <c r="K207" s="56"/>
      <c r="P207" s="78"/>
      <c r="Q207" s="78"/>
      <c r="R207" s="78"/>
      <c r="S207" s="78"/>
      <c r="T207" s="78"/>
      <c r="U207" s="78"/>
      <c r="V207" s="78"/>
      <c r="W207" s="78"/>
    </row>
    <row r="208" spans="4:23" ht="14.25" customHeight="1" x14ac:dyDescent="0.25">
      <c r="D208" s="46"/>
      <c r="K208" s="56"/>
      <c r="P208" s="78"/>
      <c r="Q208" s="78"/>
      <c r="R208" s="78"/>
      <c r="S208" s="78"/>
      <c r="T208" s="78"/>
      <c r="U208" s="78"/>
      <c r="V208" s="78"/>
      <c r="W208" s="78"/>
    </row>
    <row r="209" spans="4:23" ht="14.25" customHeight="1" x14ac:dyDescent="0.25">
      <c r="D209" s="46"/>
      <c r="K209" s="56"/>
      <c r="P209" s="78"/>
      <c r="Q209" s="78"/>
      <c r="R209" s="78"/>
      <c r="S209" s="78"/>
      <c r="T209" s="78"/>
      <c r="U209" s="78"/>
      <c r="V209" s="78"/>
      <c r="W209" s="78"/>
    </row>
    <row r="210" spans="4:23" ht="14.25" customHeight="1" x14ac:dyDescent="0.25">
      <c r="D210" s="46"/>
      <c r="K210" s="56"/>
      <c r="P210" s="78"/>
      <c r="Q210" s="78"/>
      <c r="R210" s="78"/>
      <c r="S210" s="78"/>
      <c r="T210" s="78"/>
      <c r="U210" s="78"/>
      <c r="V210" s="78"/>
      <c r="W210" s="78"/>
    </row>
    <row r="211" spans="4:23" ht="14.25" customHeight="1" x14ac:dyDescent="0.25">
      <c r="D211" s="46"/>
      <c r="K211" s="56"/>
      <c r="P211" s="78"/>
      <c r="Q211" s="78"/>
      <c r="R211" s="78"/>
      <c r="S211" s="78"/>
      <c r="T211" s="78"/>
      <c r="U211" s="78"/>
      <c r="V211" s="78"/>
      <c r="W211" s="78"/>
    </row>
    <row r="212" spans="4:23" ht="14.25" customHeight="1" x14ac:dyDescent="0.25">
      <c r="D212" s="46"/>
      <c r="K212" s="56"/>
      <c r="P212" s="78"/>
      <c r="Q212" s="78"/>
      <c r="R212" s="78"/>
      <c r="S212" s="78"/>
      <c r="T212" s="78"/>
      <c r="U212" s="78"/>
      <c r="V212" s="78"/>
      <c r="W212" s="78"/>
    </row>
    <row r="213" spans="4:23" ht="14.25" customHeight="1" x14ac:dyDescent="0.25">
      <c r="D213" s="46"/>
      <c r="K213" s="56"/>
      <c r="P213" s="78"/>
      <c r="Q213" s="78"/>
      <c r="R213" s="78"/>
      <c r="S213" s="78"/>
      <c r="T213" s="78"/>
      <c r="U213" s="78"/>
      <c r="V213" s="78"/>
      <c r="W213" s="78"/>
    </row>
    <row r="214" spans="4:23" ht="14.25" customHeight="1" x14ac:dyDescent="0.25">
      <c r="D214" s="46"/>
      <c r="K214" s="56"/>
      <c r="P214" s="78"/>
      <c r="Q214" s="78"/>
      <c r="R214" s="78"/>
      <c r="S214" s="78"/>
      <c r="T214" s="78"/>
      <c r="U214" s="78"/>
      <c r="V214" s="78"/>
      <c r="W214" s="78"/>
    </row>
    <row r="215" spans="4:23" ht="14.25" customHeight="1" x14ac:dyDescent="0.25">
      <c r="D215" s="46"/>
      <c r="K215" s="56"/>
      <c r="P215" s="78"/>
      <c r="Q215" s="78"/>
      <c r="R215" s="78"/>
      <c r="S215" s="78"/>
      <c r="T215" s="78"/>
      <c r="U215" s="78"/>
      <c r="V215" s="78"/>
      <c r="W215" s="78"/>
    </row>
    <row r="216" spans="4:23" ht="14.25" customHeight="1" x14ac:dyDescent="0.25">
      <c r="D216" s="46"/>
      <c r="K216" s="56"/>
      <c r="P216" s="78"/>
      <c r="Q216" s="78"/>
      <c r="R216" s="78"/>
      <c r="S216" s="78"/>
      <c r="T216" s="78"/>
      <c r="U216" s="78"/>
      <c r="V216" s="78"/>
      <c r="W216" s="78"/>
    </row>
    <row r="217" spans="4:23" ht="14.25" customHeight="1" x14ac:dyDescent="0.25">
      <c r="D217" s="46"/>
      <c r="K217" s="56"/>
      <c r="P217" s="78"/>
      <c r="Q217" s="78"/>
      <c r="R217" s="78"/>
      <c r="S217" s="78"/>
      <c r="T217" s="78"/>
      <c r="U217" s="78"/>
      <c r="V217" s="78"/>
      <c r="W217" s="78"/>
    </row>
    <row r="218" spans="4:23" ht="14.25" customHeight="1" x14ac:dyDescent="0.25">
      <c r="D218" s="46"/>
      <c r="K218" s="56"/>
      <c r="P218" s="78"/>
      <c r="Q218" s="78"/>
      <c r="R218" s="78"/>
      <c r="S218" s="78"/>
      <c r="T218" s="78"/>
      <c r="U218" s="78"/>
      <c r="V218" s="78"/>
      <c r="W218" s="78"/>
    </row>
    <row r="219" spans="4:23" ht="14.25" customHeight="1" x14ac:dyDescent="0.25">
      <c r="D219" s="46"/>
      <c r="K219" s="56"/>
      <c r="P219" s="78"/>
      <c r="Q219" s="78"/>
      <c r="R219" s="78"/>
      <c r="S219" s="78"/>
      <c r="T219" s="78"/>
      <c r="U219" s="78"/>
      <c r="V219" s="78"/>
      <c r="W219" s="78"/>
    </row>
    <row r="220" spans="4:23" ht="14.25" customHeight="1" x14ac:dyDescent="0.25">
      <c r="D220" s="46"/>
      <c r="K220" s="56"/>
      <c r="P220" s="78"/>
      <c r="Q220" s="78"/>
      <c r="R220" s="78"/>
      <c r="S220" s="78"/>
      <c r="T220" s="78"/>
      <c r="U220" s="78"/>
      <c r="V220" s="78"/>
      <c r="W220" s="78"/>
    </row>
    <row r="221" spans="4:23" ht="14.25" customHeight="1" x14ac:dyDescent="0.25">
      <c r="D221" s="46"/>
      <c r="K221" s="56"/>
      <c r="P221" s="78"/>
      <c r="Q221" s="78"/>
      <c r="R221" s="78"/>
      <c r="S221" s="78"/>
      <c r="T221" s="78"/>
      <c r="U221" s="78"/>
      <c r="V221" s="78"/>
      <c r="W221" s="78"/>
    </row>
    <row r="222" spans="4:23" ht="14.25" customHeight="1" x14ac:dyDescent="0.25">
      <c r="D222" s="46"/>
      <c r="K222" s="56"/>
      <c r="P222" s="78"/>
      <c r="Q222" s="78"/>
      <c r="R222" s="78"/>
      <c r="S222" s="78"/>
      <c r="T222" s="78"/>
      <c r="U222" s="78"/>
      <c r="V222" s="78"/>
      <c r="W222" s="78"/>
    </row>
    <row r="223" spans="4:23" ht="14.25" customHeight="1" x14ac:dyDescent="0.25">
      <c r="D223" s="46"/>
      <c r="K223" s="56"/>
      <c r="P223" s="78"/>
      <c r="Q223" s="78"/>
      <c r="R223" s="78"/>
      <c r="S223" s="78"/>
      <c r="T223" s="78"/>
      <c r="U223" s="78"/>
      <c r="V223" s="78"/>
      <c r="W223" s="78"/>
    </row>
    <row r="224" spans="4:23" ht="14.25" customHeight="1" x14ac:dyDescent="0.25">
      <c r="D224" s="46"/>
      <c r="K224" s="56"/>
      <c r="P224" s="78"/>
      <c r="Q224" s="78"/>
      <c r="R224" s="78"/>
      <c r="S224" s="78"/>
      <c r="T224" s="78"/>
      <c r="U224" s="78"/>
      <c r="V224" s="78"/>
      <c r="W224" s="78"/>
    </row>
    <row r="225" spans="4:23" ht="14.25" customHeight="1" x14ac:dyDescent="0.25">
      <c r="D225" s="46"/>
      <c r="K225" s="56"/>
      <c r="P225" s="78"/>
      <c r="Q225" s="78"/>
      <c r="R225" s="78"/>
      <c r="S225" s="78"/>
      <c r="T225" s="78"/>
      <c r="U225" s="78"/>
      <c r="V225" s="78"/>
      <c r="W225" s="78"/>
    </row>
    <row r="226" spans="4:23" ht="14.25" customHeight="1" x14ac:dyDescent="0.25">
      <c r="D226" s="46"/>
      <c r="K226" s="56"/>
      <c r="P226" s="78"/>
      <c r="Q226" s="78"/>
      <c r="R226" s="78"/>
      <c r="S226" s="78"/>
      <c r="T226" s="78"/>
      <c r="U226" s="78"/>
      <c r="V226" s="78"/>
      <c r="W226" s="78"/>
    </row>
    <row r="227" spans="4:23" ht="14.25" customHeight="1" x14ac:dyDescent="0.25">
      <c r="D227" s="46"/>
      <c r="K227" s="56"/>
      <c r="P227" s="78"/>
      <c r="Q227" s="78"/>
      <c r="R227" s="78"/>
      <c r="S227" s="78"/>
      <c r="T227" s="78"/>
      <c r="U227" s="78"/>
      <c r="V227" s="78"/>
      <c r="W227" s="78"/>
    </row>
    <row r="228" spans="4:23" ht="14.25" customHeight="1" x14ac:dyDescent="0.25">
      <c r="D228" s="46"/>
      <c r="K228" s="56"/>
      <c r="P228" s="78"/>
      <c r="Q228" s="78"/>
      <c r="R228" s="78"/>
      <c r="S228" s="78"/>
      <c r="T228" s="78"/>
      <c r="U228" s="78"/>
      <c r="V228" s="78"/>
      <c r="W228" s="78"/>
    </row>
    <row r="229" spans="4:23" ht="14.25" customHeight="1" x14ac:dyDescent="0.25">
      <c r="D229" s="46"/>
      <c r="K229" s="56"/>
      <c r="P229" s="78"/>
      <c r="Q229" s="78"/>
      <c r="R229" s="78"/>
      <c r="S229" s="78"/>
      <c r="T229" s="78"/>
      <c r="U229" s="78"/>
      <c r="V229" s="78"/>
      <c r="W229" s="78"/>
    </row>
    <row r="230" spans="4:23" ht="14.25" customHeight="1" x14ac:dyDescent="0.25">
      <c r="D230" s="46"/>
      <c r="K230" s="56"/>
      <c r="P230" s="78"/>
      <c r="Q230" s="78"/>
      <c r="R230" s="78"/>
      <c r="S230" s="78"/>
      <c r="T230" s="78"/>
      <c r="U230" s="78"/>
      <c r="V230" s="78"/>
      <c r="W230" s="78"/>
    </row>
    <row r="231" spans="4:23" ht="14.25" customHeight="1" x14ac:dyDescent="0.25">
      <c r="D231" s="46"/>
      <c r="K231" s="56"/>
      <c r="P231" s="78"/>
      <c r="Q231" s="78"/>
      <c r="R231" s="78"/>
      <c r="S231" s="78"/>
      <c r="T231" s="78"/>
      <c r="U231" s="78"/>
      <c r="V231" s="78"/>
      <c r="W231" s="78"/>
    </row>
    <row r="232" spans="4:23" ht="14.25" customHeight="1" x14ac:dyDescent="0.25">
      <c r="D232" s="46"/>
      <c r="K232" s="56"/>
      <c r="P232" s="78"/>
      <c r="Q232" s="78"/>
      <c r="R232" s="78"/>
      <c r="S232" s="78"/>
      <c r="T232" s="78"/>
      <c r="U232" s="78"/>
      <c r="V232" s="78"/>
      <c r="W232" s="78"/>
    </row>
    <row r="233" spans="4:23" ht="14.25" customHeight="1" x14ac:dyDescent="0.25">
      <c r="D233" s="46"/>
      <c r="K233" s="56"/>
      <c r="P233" s="78"/>
      <c r="Q233" s="78"/>
      <c r="R233" s="78"/>
      <c r="S233" s="78"/>
      <c r="T233" s="78"/>
      <c r="U233" s="78"/>
      <c r="V233" s="78"/>
      <c r="W233" s="78"/>
    </row>
    <row r="234" spans="4:23" ht="14.25" customHeight="1" x14ac:dyDescent="0.25">
      <c r="D234" s="46"/>
      <c r="K234" s="56"/>
      <c r="P234" s="78"/>
      <c r="Q234" s="78"/>
      <c r="R234" s="78"/>
      <c r="S234" s="78"/>
      <c r="T234" s="78"/>
      <c r="U234" s="78"/>
      <c r="V234" s="78"/>
      <c r="W234" s="78"/>
    </row>
    <row r="235" spans="4:23" ht="14.25" customHeight="1" x14ac:dyDescent="0.25">
      <c r="D235" s="46"/>
      <c r="K235" s="56"/>
      <c r="P235" s="78"/>
      <c r="Q235" s="78"/>
      <c r="R235" s="78"/>
      <c r="S235" s="78"/>
      <c r="T235" s="78"/>
      <c r="U235" s="78"/>
      <c r="V235" s="78"/>
      <c r="W235" s="78"/>
    </row>
    <row r="236" spans="4:23" ht="14.25" customHeight="1" x14ac:dyDescent="0.25">
      <c r="D236" s="46"/>
      <c r="K236" s="56"/>
      <c r="P236" s="78"/>
      <c r="Q236" s="78"/>
      <c r="R236" s="78"/>
      <c r="S236" s="78"/>
      <c r="T236" s="78"/>
      <c r="U236" s="78"/>
      <c r="V236" s="78"/>
      <c r="W236" s="78"/>
    </row>
    <row r="237" spans="4:23" ht="14.25" customHeight="1" x14ac:dyDescent="0.25">
      <c r="D237" s="46"/>
      <c r="K237" s="56"/>
      <c r="P237" s="78"/>
      <c r="Q237" s="78"/>
      <c r="R237" s="78"/>
      <c r="S237" s="78"/>
      <c r="T237" s="78"/>
      <c r="U237" s="78"/>
      <c r="V237" s="78"/>
      <c r="W237" s="78"/>
    </row>
    <row r="238" spans="4:23" ht="14.25" customHeight="1" x14ac:dyDescent="0.25">
      <c r="D238" s="46"/>
      <c r="K238" s="56"/>
      <c r="P238" s="78"/>
      <c r="Q238" s="78"/>
      <c r="R238" s="78"/>
      <c r="S238" s="78"/>
      <c r="T238" s="78"/>
      <c r="U238" s="78"/>
      <c r="V238" s="78"/>
      <c r="W238" s="78"/>
    </row>
    <row r="239" spans="4:23" ht="14.25" customHeight="1" x14ac:dyDescent="0.25">
      <c r="D239" s="46"/>
      <c r="K239" s="56"/>
      <c r="P239" s="78"/>
      <c r="Q239" s="78"/>
      <c r="R239" s="78"/>
      <c r="S239" s="78"/>
      <c r="T239" s="78"/>
      <c r="U239" s="78"/>
      <c r="V239" s="78"/>
      <c r="W239" s="78"/>
    </row>
    <row r="240" spans="4:23" ht="14.25" customHeight="1" x14ac:dyDescent="0.25">
      <c r="D240" s="46"/>
      <c r="K240" s="56"/>
      <c r="P240" s="78"/>
      <c r="Q240" s="78"/>
      <c r="R240" s="78"/>
      <c r="S240" s="78"/>
      <c r="T240" s="78"/>
      <c r="U240" s="78"/>
      <c r="V240" s="78"/>
      <c r="W240" s="78"/>
    </row>
    <row r="241" spans="4:23" ht="14.25" customHeight="1" x14ac:dyDescent="0.25">
      <c r="D241" s="46"/>
      <c r="K241" s="56"/>
      <c r="P241" s="78"/>
      <c r="Q241" s="78"/>
      <c r="R241" s="78"/>
      <c r="S241" s="78"/>
      <c r="T241" s="78"/>
      <c r="U241" s="78"/>
      <c r="V241" s="78"/>
      <c r="W241" s="78"/>
    </row>
    <row r="242" spans="4:23" ht="14.25" customHeight="1" x14ac:dyDescent="0.25">
      <c r="D242" s="46"/>
      <c r="K242" s="56"/>
      <c r="P242" s="78"/>
      <c r="Q242" s="78"/>
      <c r="R242" s="78"/>
      <c r="S242" s="78"/>
      <c r="T242" s="78"/>
      <c r="U242" s="78"/>
      <c r="V242" s="78"/>
      <c r="W242" s="78"/>
    </row>
    <row r="243" spans="4:23" ht="14.25" customHeight="1" x14ac:dyDescent="0.25">
      <c r="D243" s="46"/>
      <c r="K243" s="56"/>
      <c r="P243" s="78"/>
      <c r="Q243" s="78"/>
      <c r="R243" s="78"/>
      <c r="S243" s="78"/>
      <c r="T243" s="78"/>
      <c r="U243" s="78"/>
      <c r="V243" s="78"/>
      <c r="W243" s="78"/>
    </row>
    <row r="244" spans="4:23" ht="14.25" customHeight="1" x14ac:dyDescent="0.25">
      <c r="D244" s="46"/>
      <c r="K244" s="56"/>
      <c r="P244" s="78"/>
      <c r="Q244" s="78"/>
      <c r="R244" s="78"/>
      <c r="S244" s="78"/>
      <c r="T244" s="78"/>
      <c r="U244" s="78"/>
      <c r="V244" s="78"/>
      <c r="W244" s="78"/>
    </row>
    <row r="245" spans="4:23" ht="14.25" customHeight="1" x14ac:dyDescent="0.25">
      <c r="D245" s="46"/>
      <c r="K245" s="56"/>
      <c r="P245" s="78"/>
      <c r="Q245" s="78"/>
      <c r="R245" s="78"/>
      <c r="S245" s="78"/>
      <c r="T245" s="78"/>
      <c r="U245" s="78"/>
      <c r="V245" s="78"/>
      <c r="W245" s="78"/>
    </row>
    <row r="246" spans="4:23" ht="14.25" customHeight="1" x14ac:dyDescent="0.25">
      <c r="D246" s="46"/>
      <c r="K246" s="56"/>
      <c r="P246" s="78"/>
      <c r="Q246" s="78"/>
      <c r="R246" s="78"/>
      <c r="S246" s="78"/>
      <c r="T246" s="78"/>
      <c r="U246" s="78"/>
      <c r="V246" s="78"/>
      <c r="W246" s="78"/>
    </row>
    <row r="247" spans="4:23" ht="14.25" customHeight="1" x14ac:dyDescent="0.25">
      <c r="D247" s="46"/>
      <c r="K247" s="56"/>
      <c r="P247" s="78"/>
      <c r="Q247" s="78"/>
      <c r="R247" s="78"/>
      <c r="S247" s="78"/>
      <c r="T247" s="78"/>
      <c r="U247" s="78"/>
      <c r="V247" s="78"/>
      <c r="W247" s="78"/>
    </row>
    <row r="248" spans="4:23" ht="14.25" customHeight="1" x14ac:dyDescent="0.25">
      <c r="D248" s="46"/>
      <c r="K248" s="56"/>
      <c r="P248" s="78"/>
      <c r="Q248" s="78"/>
      <c r="R248" s="78"/>
      <c r="S248" s="78"/>
      <c r="T248" s="78"/>
      <c r="U248" s="78"/>
      <c r="V248" s="78"/>
      <c r="W248" s="78"/>
    </row>
    <row r="249" spans="4:23" ht="14.25" customHeight="1" x14ac:dyDescent="0.25">
      <c r="D249" s="46"/>
      <c r="K249" s="56"/>
      <c r="P249" s="78"/>
      <c r="Q249" s="78"/>
      <c r="R249" s="78"/>
      <c r="S249" s="78"/>
      <c r="T249" s="78"/>
      <c r="U249" s="78"/>
      <c r="V249" s="78"/>
      <c r="W249" s="78"/>
    </row>
    <row r="250" spans="4:23" ht="14.25" customHeight="1" x14ac:dyDescent="0.25">
      <c r="D250" s="46"/>
      <c r="K250" s="56"/>
      <c r="P250" s="78"/>
      <c r="Q250" s="78"/>
      <c r="R250" s="78"/>
      <c r="S250" s="78"/>
      <c r="T250" s="78"/>
      <c r="U250" s="78"/>
      <c r="V250" s="78"/>
      <c r="W250" s="78"/>
    </row>
    <row r="251" spans="4:23" ht="14.25" customHeight="1" x14ac:dyDescent="0.25">
      <c r="D251" s="46"/>
      <c r="K251" s="56"/>
      <c r="P251" s="78"/>
      <c r="Q251" s="78"/>
      <c r="R251" s="78"/>
      <c r="S251" s="78"/>
      <c r="T251" s="78"/>
      <c r="U251" s="78"/>
      <c r="V251" s="78"/>
      <c r="W251" s="78"/>
    </row>
    <row r="252" spans="4:23" ht="14.25" customHeight="1" x14ac:dyDescent="0.25">
      <c r="D252" s="46"/>
      <c r="K252" s="56"/>
      <c r="P252" s="78"/>
      <c r="Q252" s="78"/>
      <c r="R252" s="78"/>
      <c r="S252" s="78"/>
      <c r="T252" s="78"/>
      <c r="U252" s="78"/>
      <c r="V252" s="78"/>
      <c r="W252" s="78"/>
    </row>
    <row r="253" spans="4:23" ht="14.25" customHeight="1" x14ac:dyDescent="0.25">
      <c r="D253" s="46"/>
      <c r="K253" s="56"/>
      <c r="P253" s="78"/>
      <c r="Q253" s="78"/>
      <c r="R253" s="78"/>
      <c r="S253" s="78"/>
      <c r="T253" s="78"/>
      <c r="U253" s="78"/>
      <c r="V253" s="78"/>
      <c r="W253" s="78"/>
    </row>
    <row r="254" spans="4:23" ht="14.25" customHeight="1" x14ac:dyDescent="0.25">
      <c r="D254" s="46"/>
      <c r="K254" s="56"/>
      <c r="P254" s="78"/>
      <c r="Q254" s="78"/>
      <c r="R254" s="78"/>
      <c r="S254" s="78"/>
      <c r="T254" s="78"/>
      <c r="U254" s="78"/>
      <c r="V254" s="78"/>
      <c r="W254" s="78"/>
    </row>
    <row r="255" spans="4:23" ht="14.25" customHeight="1" x14ac:dyDescent="0.25">
      <c r="D255" s="46"/>
      <c r="K255" s="56"/>
      <c r="P255" s="78"/>
      <c r="Q255" s="78"/>
      <c r="R255" s="78"/>
      <c r="S255" s="78"/>
      <c r="T255" s="78"/>
      <c r="U255" s="78"/>
      <c r="V255" s="78"/>
      <c r="W255" s="78"/>
    </row>
    <row r="256" spans="4:23" ht="14.25" customHeight="1" x14ac:dyDescent="0.25">
      <c r="D256" s="46"/>
      <c r="K256" s="56"/>
      <c r="P256" s="78"/>
      <c r="Q256" s="78"/>
      <c r="R256" s="78"/>
      <c r="S256" s="78"/>
      <c r="T256" s="78"/>
      <c r="U256" s="78"/>
      <c r="V256" s="78"/>
      <c r="W256" s="78"/>
    </row>
    <row r="257" spans="4:23" ht="14.25" customHeight="1" x14ac:dyDescent="0.25">
      <c r="D257" s="46"/>
      <c r="K257" s="56"/>
      <c r="P257" s="78"/>
      <c r="Q257" s="78"/>
      <c r="R257" s="78"/>
      <c r="S257" s="78"/>
      <c r="T257" s="78"/>
      <c r="U257" s="78"/>
      <c r="V257" s="78"/>
      <c r="W257" s="78"/>
    </row>
    <row r="258" spans="4:23" ht="14.25" customHeight="1" x14ac:dyDescent="0.25">
      <c r="D258" s="46"/>
      <c r="K258" s="56"/>
      <c r="P258" s="78"/>
      <c r="Q258" s="78"/>
      <c r="R258" s="78"/>
      <c r="S258" s="78"/>
      <c r="T258" s="78"/>
      <c r="U258" s="78"/>
      <c r="V258" s="78"/>
      <c r="W258" s="78"/>
    </row>
    <row r="259" spans="4:23" ht="15.75" customHeight="1" x14ac:dyDescent="0.25"/>
    <row r="260" spans="4:23" ht="15.75" customHeight="1" x14ac:dyDescent="0.25"/>
    <row r="261" spans="4:23" ht="15.75" customHeight="1" x14ac:dyDescent="0.25"/>
    <row r="262" spans="4:23" ht="15.75" customHeight="1" x14ac:dyDescent="0.25"/>
    <row r="263" spans="4:23" ht="15.75" customHeight="1" x14ac:dyDescent="0.25"/>
    <row r="264" spans="4:23" ht="15.75" customHeight="1" x14ac:dyDescent="0.25"/>
    <row r="265" spans="4:23" ht="15.75" customHeight="1" x14ac:dyDescent="0.25"/>
    <row r="266" spans="4:23" ht="15.75" customHeight="1" x14ac:dyDescent="0.25"/>
    <row r="267" spans="4:23" ht="15.75" customHeight="1" x14ac:dyDescent="0.25"/>
    <row r="268" spans="4:23" ht="15.75" customHeight="1" x14ac:dyDescent="0.25"/>
    <row r="269" spans="4:23" ht="15.75" customHeight="1" x14ac:dyDescent="0.25"/>
    <row r="270" spans="4:23" ht="15.75" customHeight="1" x14ac:dyDescent="0.25"/>
    <row r="271" spans="4:23" ht="15.75" customHeight="1" x14ac:dyDescent="0.25"/>
    <row r="272" spans="4:23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</sheetData>
  <sortState xmlns:xlrd2="http://schemas.microsoft.com/office/spreadsheetml/2017/richdata2" ref="C40:N48">
    <sortCondition ref="K40:K48"/>
  </sortState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/>
  </sheetPr>
  <dimension ref="A1:AA880"/>
  <sheetViews>
    <sheetView workbookViewId="0">
      <pane ySplit="1" topLeftCell="A11" activePane="bottomLeft" state="frozen"/>
      <selection pane="bottomLeft" activeCell="F38" sqref="F38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style="139" customWidth="1"/>
    <col min="6" max="6" width="26.7109375" customWidth="1"/>
    <col min="7" max="9" width="10.28515625" customWidth="1"/>
    <col min="10" max="10" width="13.7109375" customWidth="1"/>
    <col min="11" max="12" width="10.28515625" customWidth="1"/>
    <col min="13" max="27" width="8.42578125" customWidth="1"/>
  </cols>
  <sheetData>
    <row r="1" spans="1:27" ht="14.25" customHeight="1" x14ac:dyDescent="0.35">
      <c r="A1" s="89" t="s">
        <v>848</v>
      </c>
      <c r="B1" s="89" t="s">
        <v>810</v>
      </c>
      <c r="C1" s="89" t="s">
        <v>811</v>
      </c>
      <c r="D1" s="89" t="s">
        <v>812</v>
      </c>
      <c r="E1" s="153" t="s">
        <v>813</v>
      </c>
      <c r="F1" s="89" t="s">
        <v>1</v>
      </c>
      <c r="G1" s="89" t="s">
        <v>3</v>
      </c>
      <c r="H1" s="89" t="s">
        <v>814</v>
      </c>
      <c r="I1" s="89" t="s">
        <v>2</v>
      </c>
      <c r="J1" s="89" t="s">
        <v>5</v>
      </c>
      <c r="K1" s="89" t="s">
        <v>815</v>
      </c>
      <c r="L1" s="89" t="s">
        <v>816</v>
      </c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</row>
    <row r="2" spans="1:27" ht="14.25" customHeight="1" x14ac:dyDescent="0.35">
      <c r="A2" s="79" t="s">
        <v>848</v>
      </c>
      <c r="B2" s="54">
        <v>1</v>
      </c>
      <c r="C2" s="143" t="s">
        <v>1048</v>
      </c>
      <c r="D2" s="54">
        <v>3</v>
      </c>
      <c r="E2" s="74">
        <v>218</v>
      </c>
      <c r="F2" s="13" t="str">
        <f>+VLOOKUP(E2,Participants!$A$1:$F$798,2,FALSE)</f>
        <v>Mara Brell</v>
      </c>
      <c r="G2" s="13" t="str">
        <f>+VLOOKUP(E2,Participants!$A$1:$F$798,4,FALSE)</f>
        <v>MQA</v>
      </c>
      <c r="H2" s="13" t="str">
        <f>+VLOOKUP(E2,Participants!$A$1:$F$798,5,FALSE)</f>
        <v>Female</v>
      </c>
      <c r="I2" s="13">
        <f>+VLOOKUP(E2,Participants!$A$1:$F$798,3,FALSE)</f>
        <v>5</v>
      </c>
      <c r="J2" s="13" t="str">
        <f>+VLOOKUP(E2,Participants!$A$1:$G$798,7,FALSE)</f>
        <v>JV Girls</v>
      </c>
      <c r="K2" s="13">
        <v>1</v>
      </c>
      <c r="L2" s="13">
        <v>10</v>
      </c>
    </row>
    <row r="3" spans="1:27" ht="14.25" customHeight="1" x14ac:dyDescent="0.35">
      <c r="A3" s="79" t="s">
        <v>848</v>
      </c>
      <c r="B3" s="54">
        <v>1</v>
      </c>
      <c r="C3" s="143" t="s">
        <v>1049</v>
      </c>
      <c r="D3" s="54">
        <v>2</v>
      </c>
      <c r="E3" s="74">
        <v>166</v>
      </c>
      <c r="F3" s="13" t="str">
        <f>+VLOOKUP(E3,Participants!$A$1:$F$798,2,FALSE)</f>
        <v>Ellie Green</v>
      </c>
      <c r="G3" s="13" t="str">
        <f>+VLOOKUP(E3,Participants!$A$1:$F$798,4,FALSE)</f>
        <v>NCA</v>
      </c>
      <c r="H3" s="13" t="str">
        <f>+VLOOKUP(E3,Participants!$A$1:$F$798,5,FALSE)</f>
        <v>Female</v>
      </c>
      <c r="I3" s="13">
        <f>+VLOOKUP(E3,Participants!$A$1:$F$798,3,FALSE)</f>
        <v>6</v>
      </c>
      <c r="J3" s="13" t="str">
        <f>+VLOOKUP(E3,Participants!$A$1:$G$798,7,FALSE)</f>
        <v>JV Girls</v>
      </c>
      <c r="K3" s="13">
        <f t="shared" ref="K3:K32" si="0">K2+1</f>
        <v>2</v>
      </c>
      <c r="L3" s="13">
        <v>8</v>
      </c>
    </row>
    <row r="4" spans="1:27" ht="14.25" customHeight="1" x14ac:dyDescent="0.35">
      <c r="A4" s="79" t="s">
        <v>848</v>
      </c>
      <c r="B4" s="54">
        <v>2</v>
      </c>
      <c r="C4" s="143" t="s">
        <v>1050</v>
      </c>
      <c r="D4" s="54">
        <v>7</v>
      </c>
      <c r="E4" s="74">
        <v>606</v>
      </c>
      <c r="F4" s="13" t="str">
        <f>+VLOOKUP(E4,Participants!$A$1:$F$798,2,FALSE)</f>
        <v>Kaitlyn Lindenfelser</v>
      </c>
      <c r="G4" s="13" t="str">
        <f>+VLOOKUP(E4,Participants!$A$1:$F$798,4,FALSE)</f>
        <v>BFS</v>
      </c>
      <c r="H4" s="13" t="str">
        <f>+VLOOKUP(E4,Participants!$A$1:$F$798,5,FALSE)</f>
        <v>Female</v>
      </c>
      <c r="I4" s="13">
        <f>+VLOOKUP(E4,Participants!$A$1:$F$798,3,FALSE)</f>
        <v>6</v>
      </c>
      <c r="J4" s="13" t="str">
        <f>+VLOOKUP(E4,Participants!$A$1:$G$798,7,FALSE)</f>
        <v>JV GIRLS</v>
      </c>
      <c r="K4" s="13">
        <f t="shared" si="0"/>
        <v>3</v>
      </c>
      <c r="L4" s="13">
        <v>6</v>
      </c>
    </row>
    <row r="5" spans="1:27" ht="14.25" customHeight="1" x14ac:dyDescent="0.35">
      <c r="A5" s="79" t="s">
        <v>848</v>
      </c>
      <c r="B5" s="54">
        <v>1</v>
      </c>
      <c r="C5" s="143" t="s">
        <v>1051</v>
      </c>
      <c r="D5" s="54">
        <v>6</v>
      </c>
      <c r="E5" s="74">
        <v>1226</v>
      </c>
      <c r="F5" s="13" t="str">
        <f>+VLOOKUP(E5,Participants!$A$1:$F$798,2,FALSE)</f>
        <v>DiIanna DelTondo</v>
      </c>
      <c r="G5" s="13" t="str">
        <f>+VLOOKUP(E5,Participants!$A$1:$F$798,4,FALSE)</f>
        <v>OLF</v>
      </c>
      <c r="H5" s="13" t="str">
        <f>+VLOOKUP(E5,Participants!$A$1:$F$798,5,FALSE)</f>
        <v>Female</v>
      </c>
      <c r="I5" s="13">
        <f>+VLOOKUP(E5,Participants!$A$1:$F$798,3,FALSE)</f>
        <v>6</v>
      </c>
      <c r="J5" s="13" t="str">
        <f>+VLOOKUP(E5,Participants!$A$1:$G$798,7,FALSE)</f>
        <v>JV Girls</v>
      </c>
      <c r="K5" s="13">
        <f t="shared" si="0"/>
        <v>4</v>
      </c>
      <c r="L5" s="13">
        <v>5</v>
      </c>
    </row>
    <row r="6" spans="1:27" ht="14.25" customHeight="1" x14ac:dyDescent="0.35">
      <c r="A6" s="79" t="s">
        <v>848</v>
      </c>
      <c r="B6" s="54">
        <v>1</v>
      </c>
      <c r="C6" s="143" t="s">
        <v>1052</v>
      </c>
      <c r="D6" s="54">
        <v>4</v>
      </c>
      <c r="E6" s="74">
        <v>1388</v>
      </c>
      <c r="F6" s="13" t="str">
        <f>+VLOOKUP(E6,Participants!$A$1:$F$798,2,FALSE)</f>
        <v>Rosa Yuo</v>
      </c>
      <c r="G6" s="13" t="str">
        <f>+VLOOKUP(E6,Participants!$A$1:$F$798,4,FALSE)</f>
        <v>AAC</v>
      </c>
      <c r="H6" s="13" t="str">
        <f>+VLOOKUP(E6,Participants!$A$1:$F$798,5,FALSE)</f>
        <v>Female</v>
      </c>
      <c r="I6" s="13">
        <f>+VLOOKUP(E6,Participants!$A$1:$F$798,3,FALSE)</f>
        <v>5</v>
      </c>
      <c r="J6" s="13" t="str">
        <f>+VLOOKUP(E6,Participants!$A$1:$G$798,7,FALSE)</f>
        <v>JV Girls</v>
      </c>
      <c r="K6" s="13">
        <f t="shared" si="0"/>
        <v>5</v>
      </c>
      <c r="L6" s="13">
        <v>4</v>
      </c>
    </row>
    <row r="7" spans="1:27" ht="14.25" customHeight="1" x14ac:dyDescent="0.35">
      <c r="A7" s="79" t="s">
        <v>848</v>
      </c>
      <c r="B7" s="54">
        <v>3</v>
      </c>
      <c r="C7" s="143" t="s">
        <v>1065</v>
      </c>
      <c r="D7" s="54">
        <v>1</v>
      </c>
      <c r="E7" s="74">
        <v>602</v>
      </c>
      <c r="F7" s="13" t="str">
        <f>+VLOOKUP(E7,Participants!$A$1:$F$798,2,FALSE)</f>
        <v>Avery Arendosh</v>
      </c>
      <c r="G7" s="13" t="str">
        <f>+VLOOKUP(E7,Participants!$A$1:$F$798,4,FALSE)</f>
        <v>BFS</v>
      </c>
      <c r="H7" s="13" t="str">
        <f>+VLOOKUP(E7,Participants!$A$1:$F$798,5,FALSE)</f>
        <v>Female</v>
      </c>
      <c r="I7" s="13">
        <f>+VLOOKUP(E7,Participants!$A$1:$F$798,3,FALSE)</f>
        <v>6</v>
      </c>
      <c r="J7" s="13" t="str">
        <f>+VLOOKUP(E7,Participants!$A$1:$G$798,7,FALSE)</f>
        <v>JV GIRLS</v>
      </c>
      <c r="K7" s="13">
        <f t="shared" si="0"/>
        <v>6</v>
      </c>
      <c r="L7" s="13">
        <v>3</v>
      </c>
    </row>
    <row r="8" spans="1:27" ht="14.25" customHeight="1" x14ac:dyDescent="0.35">
      <c r="A8" s="79" t="s">
        <v>848</v>
      </c>
      <c r="B8" s="54">
        <v>4</v>
      </c>
      <c r="C8" s="143" t="s">
        <v>1074</v>
      </c>
      <c r="D8" s="54">
        <v>6</v>
      </c>
      <c r="E8" s="74">
        <v>216</v>
      </c>
      <c r="F8" s="13" t="str">
        <f>+VLOOKUP(E8,Participants!$A$1:$F$798,2,FALSE)</f>
        <v>Danica Jones</v>
      </c>
      <c r="G8" s="13" t="str">
        <f>+VLOOKUP(E8,Participants!$A$1:$F$798,4,FALSE)</f>
        <v>MQA</v>
      </c>
      <c r="H8" s="13" t="str">
        <f>+VLOOKUP(E8,Participants!$A$1:$F$798,5,FALSE)</f>
        <v>Female</v>
      </c>
      <c r="I8" s="13">
        <f>+VLOOKUP(E8,Participants!$A$1:$F$798,3,FALSE)</f>
        <v>5</v>
      </c>
      <c r="J8" s="13" t="str">
        <f>+VLOOKUP(E8,Participants!$A$1:$G$798,7,FALSE)</f>
        <v>JV Girls</v>
      </c>
      <c r="K8" s="13">
        <f t="shared" si="0"/>
        <v>7</v>
      </c>
      <c r="L8" s="13">
        <v>2</v>
      </c>
    </row>
    <row r="9" spans="1:27" ht="14.25" customHeight="1" x14ac:dyDescent="0.35">
      <c r="A9" s="79" t="s">
        <v>848</v>
      </c>
      <c r="B9" s="54">
        <v>2</v>
      </c>
      <c r="C9" s="143" t="s">
        <v>1057</v>
      </c>
      <c r="D9" s="54">
        <v>8</v>
      </c>
      <c r="E9" s="74">
        <v>1010</v>
      </c>
      <c r="F9" s="13" t="str">
        <f>+VLOOKUP(E9,Participants!$A$1:$F$798,2,FALSE)</f>
        <v>Ella Nordin</v>
      </c>
      <c r="G9" s="13" t="str">
        <f>+VLOOKUP(E9,Participants!$A$1:$F$798,4,FALSE)</f>
        <v>HCA</v>
      </c>
      <c r="H9" s="13" t="str">
        <f>+VLOOKUP(E9,Participants!$A$1:$F$798,5,FALSE)</f>
        <v>Female</v>
      </c>
      <c r="I9" s="13">
        <f>+VLOOKUP(E9,Participants!$A$1:$F$798,3,FALSE)</f>
        <v>6</v>
      </c>
      <c r="J9" s="13" t="str">
        <f>+VLOOKUP(E9,Participants!$A$1:$G$798,7,FALSE)</f>
        <v>JV Girls</v>
      </c>
      <c r="K9" s="13">
        <f t="shared" si="0"/>
        <v>8</v>
      </c>
      <c r="L9" s="13">
        <v>1</v>
      </c>
    </row>
    <row r="10" spans="1:27" ht="14.25" customHeight="1" x14ac:dyDescent="0.35">
      <c r="A10" s="79" t="s">
        <v>848</v>
      </c>
      <c r="B10" s="54">
        <v>3</v>
      </c>
      <c r="C10" s="143" t="s">
        <v>1066</v>
      </c>
      <c r="D10" s="54">
        <v>5</v>
      </c>
      <c r="E10" s="74">
        <v>1378</v>
      </c>
      <c r="F10" s="13" t="str">
        <f>+VLOOKUP(E10,Participants!$A$1:$F$798,2,FALSE)</f>
        <v>Rachel Sauber</v>
      </c>
      <c r="G10" s="13" t="str">
        <f>+VLOOKUP(E10,Participants!$A$1:$F$798,4,FALSE)</f>
        <v>AAC</v>
      </c>
      <c r="H10" s="13" t="str">
        <f>+VLOOKUP(E10,Participants!$A$1:$F$798,5,FALSE)</f>
        <v>Female</v>
      </c>
      <c r="I10" s="13">
        <f>+VLOOKUP(E10,Participants!$A$1:$F$798,3,FALSE)</f>
        <v>6</v>
      </c>
      <c r="J10" s="13" t="str">
        <f>+VLOOKUP(E10,Participants!$A$1:$G$798,7,FALSE)</f>
        <v>JV Girls</v>
      </c>
      <c r="K10" s="13">
        <f t="shared" si="0"/>
        <v>9</v>
      </c>
      <c r="L10" s="13"/>
    </row>
    <row r="11" spans="1:27" ht="14.25" customHeight="1" x14ac:dyDescent="0.35">
      <c r="A11" s="79" t="s">
        <v>848</v>
      </c>
      <c r="B11" s="54">
        <v>2</v>
      </c>
      <c r="C11" s="143" t="s">
        <v>1058</v>
      </c>
      <c r="D11" s="54">
        <v>3</v>
      </c>
      <c r="E11" s="74">
        <v>599</v>
      </c>
      <c r="F11" s="13" t="str">
        <f>+VLOOKUP(E11,Participants!$A$1:$F$798,2,FALSE)</f>
        <v>Ella Notte</v>
      </c>
      <c r="G11" s="13" t="str">
        <f>+VLOOKUP(E11,Participants!$A$1:$F$798,4,FALSE)</f>
        <v>BFS</v>
      </c>
      <c r="H11" s="13" t="str">
        <f>+VLOOKUP(E11,Participants!$A$1:$F$798,5,FALSE)</f>
        <v>Female</v>
      </c>
      <c r="I11" s="13">
        <f>+VLOOKUP(E11,Participants!$A$1:$F$798,3,FALSE)</f>
        <v>5</v>
      </c>
      <c r="J11" s="13" t="str">
        <f>+VLOOKUP(E11,Participants!$A$1:$G$798,7,FALSE)</f>
        <v>JV GIRLS</v>
      </c>
      <c r="K11" s="13">
        <f t="shared" si="0"/>
        <v>10</v>
      </c>
      <c r="L11" s="13"/>
    </row>
    <row r="12" spans="1:27" ht="14.25" customHeight="1" x14ac:dyDescent="0.35">
      <c r="A12" s="79" t="s">
        <v>848</v>
      </c>
      <c r="B12" s="54">
        <v>2</v>
      </c>
      <c r="C12" s="143" t="s">
        <v>1060</v>
      </c>
      <c r="D12" s="54">
        <v>5</v>
      </c>
      <c r="E12" s="74">
        <v>1330</v>
      </c>
      <c r="F12" s="13" t="str">
        <f>+VLOOKUP(E12,Participants!$A$1:$F$798,2,FALSE)</f>
        <v>Charlotte Austin</v>
      </c>
      <c r="G12" s="13" t="str">
        <f>+VLOOKUP(E12,Participants!$A$1:$F$798,4,FALSE)</f>
        <v>AAC</v>
      </c>
      <c r="H12" s="13" t="str">
        <f>+VLOOKUP(E12,Participants!$A$1:$F$798,5,FALSE)</f>
        <v>Female</v>
      </c>
      <c r="I12" s="13">
        <f>+VLOOKUP(E12,Participants!$A$1:$F$798,3,FALSE)</f>
        <v>5</v>
      </c>
      <c r="J12" s="13" t="str">
        <f>+VLOOKUP(E12,Participants!$A$1:$G$798,7,FALSE)</f>
        <v>JV Girls</v>
      </c>
      <c r="K12" s="13">
        <f t="shared" si="0"/>
        <v>11</v>
      </c>
      <c r="L12" s="13"/>
    </row>
    <row r="13" spans="1:27" ht="14.25" customHeight="1" x14ac:dyDescent="0.35">
      <c r="A13" s="79" t="s">
        <v>848</v>
      </c>
      <c r="B13" s="54">
        <v>2</v>
      </c>
      <c r="C13" s="143" t="s">
        <v>1061</v>
      </c>
      <c r="D13" s="54">
        <v>6</v>
      </c>
      <c r="E13" s="74">
        <v>755</v>
      </c>
      <c r="F13" s="13" t="str">
        <f>+VLOOKUP(E13,Participants!$A$1:$F$798,2,FALSE)</f>
        <v>Elsie Gorchok</v>
      </c>
      <c r="G13" s="13" t="str">
        <f>+VLOOKUP(E13,Participants!$A$1:$F$798,4,FALSE)</f>
        <v>GAA</v>
      </c>
      <c r="H13" s="13" t="str">
        <f>+VLOOKUP(E13,Participants!$A$1:$F$798,5,FALSE)</f>
        <v>Female</v>
      </c>
      <c r="I13" s="13">
        <f>+VLOOKUP(E13,Participants!$A$1:$F$798,3,FALSE)</f>
        <v>5</v>
      </c>
      <c r="J13" s="13" t="str">
        <f>+VLOOKUP(E13,Participants!$A$1:$G$798,7,FALSE)</f>
        <v>JV GIRLS</v>
      </c>
      <c r="K13" s="13">
        <f t="shared" si="0"/>
        <v>12</v>
      </c>
      <c r="L13" s="13"/>
    </row>
    <row r="14" spans="1:27" ht="14.25" customHeight="1" x14ac:dyDescent="0.35">
      <c r="A14" s="79" t="s">
        <v>848</v>
      </c>
      <c r="B14" s="54">
        <v>1</v>
      </c>
      <c r="C14" s="143" t="s">
        <v>1053</v>
      </c>
      <c r="D14" s="54">
        <v>1</v>
      </c>
      <c r="E14" s="74">
        <v>1427</v>
      </c>
      <c r="F14" s="13" t="str">
        <f>+VLOOKUP(E14,Participants!$A$1:$F$798,2,FALSE)</f>
        <v>Alexis Birchok</v>
      </c>
      <c r="G14" s="13" t="str">
        <f>+VLOOKUP(E14,Participants!$A$1:$F$798,4,FALSE)</f>
        <v>GRE</v>
      </c>
      <c r="H14" s="13" t="str">
        <f>+VLOOKUP(E14,Participants!$A$1:$F$798,5,FALSE)</f>
        <v>Female</v>
      </c>
      <c r="I14" s="13">
        <f>+VLOOKUP(E14,Participants!$A$1:$F$798,3,FALSE)</f>
        <v>5</v>
      </c>
      <c r="J14" s="13" t="str">
        <f>+VLOOKUP(E14,Participants!$A$1:$G$798,7,FALSE)</f>
        <v>JV Girls</v>
      </c>
      <c r="K14" s="13">
        <f t="shared" si="0"/>
        <v>13</v>
      </c>
      <c r="L14" s="13"/>
    </row>
    <row r="15" spans="1:27" ht="14.25" customHeight="1" x14ac:dyDescent="0.35">
      <c r="A15" s="79" t="s">
        <v>848</v>
      </c>
      <c r="B15" s="54">
        <v>3</v>
      </c>
      <c r="C15" s="143" t="s">
        <v>1067</v>
      </c>
      <c r="D15" s="54">
        <v>3</v>
      </c>
      <c r="E15" s="74">
        <v>1084</v>
      </c>
      <c r="F15" s="13" t="str">
        <f>+VLOOKUP(E15,Participants!$A$1:$F$798,2,FALSE)</f>
        <v>Rowan Mondi</v>
      </c>
      <c r="G15" s="13" t="str">
        <f>+VLOOKUP(E15,Participants!$A$1:$F$798,4,FALSE)</f>
        <v>KIL</v>
      </c>
      <c r="H15" s="13" t="str">
        <f>+VLOOKUP(E15,Participants!$A$1:$F$798,5,FALSE)</f>
        <v>Female</v>
      </c>
      <c r="I15" s="13">
        <f>+VLOOKUP(E15,Participants!$A$1:$F$798,3,FALSE)</f>
        <v>6</v>
      </c>
      <c r="J15" s="13" t="str">
        <f>+VLOOKUP(E15,Participants!$A$1:$G$798,7,FALSE)</f>
        <v>JV Girls</v>
      </c>
      <c r="K15" s="13">
        <f t="shared" si="0"/>
        <v>14</v>
      </c>
      <c r="L15" s="13"/>
    </row>
    <row r="16" spans="1:27" ht="14.25" customHeight="1" x14ac:dyDescent="0.35">
      <c r="A16" s="79" t="s">
        <v>848</v>
      </c>
      <c r="B16" s="54">
        <v>3</v>
      </c>
      <c r="C16" s="143" t="s">
        <v>1068</v>
      </c>
      <c r="D16" s="54">
        <v>2</v>
      </c>
      <c r="E16" s="74">
        <v>1012</v>
      </c>
      <c r="F16" s="13" t="str">
        <f>+VLOOKUP(E16,Participants!$A$1:$F$798,2,FALSE)</f>
        <v>Maggie Mahony</v>
      </c>
      <c r="G16" s="13" t="str">
        <f>+VLOOKUP(E16,Participants!$A$1:$F$798,4,FALSE)</f>
        <v>HCA</v>
      </c>
      <c r="H16" s="13" t="str">
        <f>+VLOOKUP(E16,Participants!$A$1:$F$798,5,FALSE)</f>
        <v>Female</v>
      </c>
      <c r="I16" s="13">
        <f>+VLOOKUP(E16,Participants!$A$1:$F$798,3,FALSE)</f>
        <v>6</v>
      </c>
      <c r="J16" s="13" t="str">
        <f>+VLOOKUP(E16,Participants!$A$1:$G$798,7,FALSE)</f>
        <v>JV Girls</v>
      </c>
      <c r="K16" s="13">
        <f t="shared" si="0"/>
        <v>15</v>
      </c>
      <c r="L16" s="13"/>
    </row>
    <row r="17" spans="1:12" ht="14.25" customHeight="1" x14ac:dyDescent="0.35">
      <c r="A17" s="79" t="s">
        <v>848</v>
      </c>
      <c r="B17" s="54">
        <v>4</v>
      </c>
      <c r="C17" s="143" t="s">
        <v>1075</v>
      </c>
      <c r="D17" s="54">
        <v>3</v>
      </c>
      <c r="E17" s="74">
        <v>1363</v>
      </c>
      <c r="F17" s="13" t="str">
        <f>+VLOOKUP(E17,Participants!$A$1:$F$798,2,FALSE)</f>
        <v>Alessandra Park</v>
      </c>
      <c r="G17" s="13" t="str">
        <f>+VLOOKUP(E17,Participants!$A$1:$F$798,4,FALSE)</f>
        <v>AAC</v>
      </c>
      <c r="H17" s="13" t="str">
        <f>+VLOOKUP(E17,Participants!$A$1:$F$798,5,FALSE)</f>
        <v>Female</v>
      </c>
      <c r="I17" s="13">
        <f>+VLOOKUP(E17,Participants!$A$1:$F$798,3,FALSE)</f>
        <v>6</v>
      </c>
      <c r="J17" s="13" t="str">
        <f>+VLOOKUP(E17,Participants!$A$1:$G$798,7,FALSE)</f>
        <v>JV Girls</v>
      </c>
      <c r="K17" s="13">
        <f t="shared" si="0"/>
        <v>16</v>
      </c>
      <c r="L17" s="13"/>
    </row>
    <row r="18" spans="1:12" ht="14.25" customHeight="1" x14ac:dyDescent="0.35">
      <c r="A18" s="79" t="s">
        <v>848</v>
      </c>
      <c r="B18" s="54">
        <v>1</v>
      </c>
      <c r="C18" s="143" t="s">
        <v>1054</v>
      </c>
      <c r="D18" s="54">
        <v>8</v>
      </c>
      <c r="E18" s="74">
        <v>1086</v>
      </c>
      <c r="F18" s="13" t="str">
        <f>+VLOOKUP(E18,Participants!$A$1:$F$798,2,FALSE)</f>
        <v>Ella Scaltz</v>
      </c>
      <c r="G18" s="13" t="str">
        <f>+VLOOKUP(E18,Participants!$A$1:$F$798,4,FALSE)</f>
        <v>KIL</v>
      </c>
      <c r="H18" s="13" t="str">
        <f>+VLOOKUP(E18,Participants!$A$1:$F$798,5,FALSE)</f>
        <v>Female</v>
      </c>
      <c r="I18" s="13">
        <f>+VLOOKUP(E18,Participants!$A$1:$F$798,3,FALSE)</f>
        <v>5</v>
      </c>
      <c r="J18" s="13" t="str">
        <f>+VLOOKUP(E18,Participants!$A$1:$G$798,7,FALSE)</f>
        <v>JV Girls</v>
      </c>
      <c r="K18" s="13">
        <f t="shared" si="0"/>
        <v>17</v>
      </c>
      <c r="L18" s="13"/>
    </row>
    <row r="19" spans="1:12" ht="14.25" customHeight="1" x14ac:dyDescent="0.35">
      <c r="A19" s="79" t="s">
        <v>848</v>
      </c>
      <c r="B19" s="54">
        <v>4</v>
      </c>
      <c r="C19" s="143" t="s">
        <v>1076</v>
      </c>
      <c r="D19" s="54">
        <v>1</v>
      </c>
      <c r="E19" s="74">
        <v>604</v>
      </c>
      <c r="F19" s="13" t="str">
        <f>+VLOOKUP(E19,Participants!$A$1:$F$798,2,FALSE)</f>
        <v>Katelyn Jacobs</v>
      </c>
      <c r="G19" s="13" t="str">
        <f>+VLOOKUP(E19,Participants!$A$1:$F$798,4,FALSE)</f>
        <v>BFS</v>
      </c>
      <c r="H19" s="13" t="str">
        <f>+VLOOKUP(E19,Participants!$A$1:$F$798,5,FALSE)</f>
        <v>Female</v>
      </c>
      <c r="I19" s="13">
        <f>+VLOOKUP(E19,Participants!$A$1:$F$798,3,FALSE)</f>
        <v>6</v>
      </c>
      <c r="J19" s="13" t="str">
        <f>+VLOOKUP(E19,Participants!$A$1:$G$798,7,FALSE)</f>
        <v>JV GIRLS</v>
      </c>
      <c r="K19" s="13">
        <f t="shared" si="0"/>
        <v>18</v>
      </c>
      <c r="L19" s="13"/>
    </row>
    <row r="20" spans="1:12" ht="14.25" customHeight="1" x14ac:dyDescent="0.35">
      <c r="A20" s="79" t="s">
        <v>848</v>
      </c>
      <c r="B20" s="54">
        <v>3</v>
      </c>
      <c r="C20" s="143" t="s">
        <v>1070</v>
      </c>
      <c r="D20" s="54">
        <v>6</v>
      </c>
      <c r="E20" s="74">
        <v>756</v>
      </c>
      <c r="F20" s="13" t="str">
        <f>+VLOOKUP(E20,Participants!$A$1:$F$798,2,FALSE)</f>
        <v>Julia Fuchs</v>
      </c>
      <c r="G20" s="13" t="str">
        <f>+VLOOKUP(E20,Participants!$A$1:$F$798,4,FALSE)</f>
        <v>GAA</v>
      </c>
      <c r="H20" s="13" t="str">
        <f>+VLOOKUP(E20,Participants!$A$1:$F$798,5,FALSE)</f>
        <v>Female</v>
      </c>
      <c r="I20" s="13">
        <f>+VLOOKUP(E20,Participants!$A$1:$F$798,3,FALSE)</f>
        <v>5</v>
      </c>
      <c r="J20" s="13" t="str">
        <f>+VLOOKUP(E20,Participants!$A$1:$G$798,7,FALSE)</f>
        <v>JV GIRLS</v>
      </c>
      <c r="K20" s="13">
        <f t="shared" si="0"/>
        <v>19</v>
      </c>
      <c r="L20" s="13"/>
    </row>
    <row r="21" spans="1:12" ht="14.25" customHeight="1" x14ac:dyDescent="0.35">
      <c r="A21" s="79" t="s">
        <v>848</v>
      </c>
      <c r="B21" s="54">
        <v>1</v>
      </c>
      <c r="C21" s="143" t="s">
        <v>1055</v>
      </c>
      <c r="D21" s="54">
        <v>7</v>
      </c>
      <c r="E21" s="74">
        <v>1571</v>
      </c>
      <c r="F21" s="13" t="str">
        <f>+VLOOKUP(E21,Participants!$A$1:$F$798,2,FALSE)</f>
        <v>Cecilia Livengood</v>
      </c>
      <c r="G21" s="13" t="str">
        <f>+VLOOKUP(E21,Participants!$A$1:$F$798,4,FALSE)</f>
        <v>BCS</v>
      </c>
      <c r="H21" s="13" t="str">
        <f>+VLOOKUP(E21,Participants!$A$1:$F$798,5,FALSE)</f>
        <v>Female</v>
      </c>
      <c r="I21" s="13">
        <f>+VLOOKUP(E21,Participants!$A$1:$F$798,3,FALSE)</f>
        <v>6</v>
      </c>
      <c r="J21" s="13" t="str">
        <f>+VLOOKUP(E21,Participants!$A$1:$G$798,7,FALSE)</f>
        <v>JV Girls</v>
      </c>
      <c r="K21" s="13">
        <f t="shared" si="0"/>
        <v>20</v>
      </c>
      <c r="L21" s="13"/>
    </row>
    <row r="22" spans="1:12" ht="14.25" customHeight="1" x14ac:dyDescent="0.35">
      <c r="A22" s="79" t="s">
        <v>848</v>
      </c>
      <c r="B22" s="54">
        <v>1</v>
      </c>
      <c r="C22" s="143" t="s">
        <v>1056</v>
      </c>
      <c r="D22" s="54">
        <v>5</v>
      </c>
      <c r="E22" s="74">
        <v>752</v>
      </c>
      <c r="F22" s="13" t="str">
        <f>+VLOOKUP(E22,Participants!$A$1:$F$798,2,FALSE)</f>
        <v>Amy Stickman</v>
      </c>
      <c r="G22" s="13" t="str">
        <f>+VLOOKUP(E22,Participants!$A$1:$F$798,4,FALSE)</f>
        <v>GAA</v>
      </c>
      <c r="H22" s="13" t="str">
        <f>+VLOOKUP(E22,Participants!$A$1:$F$798,5,FALSE)</f>
        <v>Female</v>
      </c>
      <c r="I22" s="13">
        <f>+VLOOKUP(E22,Participants!$A$1:$F$798,3,FALSE)</f>
        <v>5</v>
      </c>
      <c r="J22" s="13" t="str">
        <f>+VLOOKUP(E22,Participants!$A$1:$G$798,7,FALSE)</f>
        <v>JV GIRLS</v>
      </c>
      <c r="K22" s="13">
        <f t="shared" si="0"/>
        <v>21</v>
      </c>
      <c r="L22" s="13"/>
    </row>
    <row r="23" spans="1:12" ht="14.25" customHeight="1" x14ac:dyDescent="0.35">
      <c r="A23" s="79" t="s">
        <v>848</v>
      </c>
      <c r="B23" s="54">
        <v>4</v>
      </c>
      <c r="C23" s="143" t="s">
        <v>1077</v>
      </c>
      <c r="D23" s="54">
        <v>5</v>
      </c>
      <c r="E23" s="74">
        <v>1429</v>
      </c>
      <c r="F23" s="13" t="str">
        <f>+VLOOKUP(E23,Participants!$A$1:$F$798,2,FALSE)</f>
        <v>Madelyn Dunn</v>
      </c>
      <c r="G23" s="13" t="str">
        <f>+VLOOKUP(E23,Participants!$A$1:$F$798,4,FALSE)</f>
        <v>GRE</v>
      </c>
      <c r="H23" s="13" t="str">
        <f>+VLOOKUP(E23,Participants!$A$1:$F$798,5,FALSE)</f>
        <v>Female</v>
      </c>
      <c r="I23" s="13">
        <f>+VLOOKUP(E23,Participants!$A$1:$F$798,3,FALSE)</f>
        <v>6</v>
      </c>
      <c r="J23" s="13" t="str">
        <f>+VLOOKUP(E23,Participants!$A$1:$G$798,7,FALSE)</f>
        <v>JV Girls</v>
      </c>
      <c r="K23" s="13">
        <f t="shared" si="0"/>
        <v>22</v>
      </c>
      <c r="L23" s="13"/>
    </row>
    <row r="24" spans="1:12" ht="14.25" customHeight="1" x14ac:dyDescent="0.35">
      <c r="A24" s="79" t="s">
        <v>848</v>
      </c>
      <c r="B24" s="54">
        <v>4</v>
      </c>
      <c r="C24" s="143" t="s">
        <v>1078</v>
      </c>
      <c r="D24" s="54">
        <v>7</v>
      </c>
      <c r="E24" s="74">
        <v>757</v>
      </c>
      <c r="F24" s="13" t="str">
        <f>+VLOOKUP(E24,Participants!$A$1:$F$798,2,FALSE)</f>
        <v>Olivia Lombardo</v>
      </c>
      <c r="G24" s="13" t="str">
        <f>+VLOOKUP(E24,Participants!$A$1:$F$798,4,FALSE)</f>
        <v>GAA</v>
      </c>
      <c r="H24" s="13" t="str">
        <f>+VLOOKUP(E24,Participants!$A$1:$F$798,5,FALSE)</f>
        <v>Female</v>
      </c>
      <c r="I24" s="13">
        <f>+VLOOKUP(E24,Participants!$A$1:$F$798,3,FALSE)</f>
        <v>5</v>
      </c>
      <c r="J24" s="13" t="str">
        <f>+VLOOKUP(E24,Participants!$A$1:$G$798,7,FALSE)</f>
        <v>JV GIRLS</v>
      </c>
      <c r="K24" s="13">
        <f t="shared" si="0"/>
        <v>23</v>
      </c>
      <c r="L24" s="13"/>
    </row>
    <row r="25" spans="1:12" ht="14.25" customHeight="1" x14ac:dyDescent="0.35">
      <c r="A25" s="79" t="s">
        <v>848</v>
      </c>
      <c r="B25" s="54">
        <v>2</v>
      </c>
      <c r="C25" s="143" t="s">
        <v>1062</v>
      </c>
      <c r="D25" s="54">
        <v>4</v>
      </c>
      <c r="E25" s="74">
        <v>1430</v>
      </c>
      <c r="F25" s="13" t="str">
        <f>+VLOOKUP(E25,Participants!$A$1:$F$798,2,FALSE)</f>
        <v>Ayla Espey</v>
      </c>
      <c r="G25" s="13" t="str">
        <f>+VLOOKUP(E25,Participants!$A$1:$F$798,4,FALSE)</f>
        <v>GRE</v>
      </c>
      <c r="H25" s="13" t="str">
        <f>+VLOOKUP(E25,Participants!$A$1:$F$798,5,FALSE)</f>
        <v>Female</v>
      </c>
      <c r="I25" s="13">
        <f>+VLOOKUP(E25,Participants!$A$1:$F$798,3,FALSE)</f>
        <v>5</v>
      </c>
      <c r="J25" s="13" t="str">
        <f>+VLOOKUP(E25,Participants!$A$1:$G$798,7,FALSE)</f>
        <v>JV Girls</v>
      </c>
      <c r="K25" s="13">
        <f t="shared" si="0"/>
        <v>24</v>
      </c>
      <c r="L25" s="13"/>
    </row>
    <row r="26" spans="1:12" ht="14.25" customHeight="1" x14ac:dyDescent="0.35">
      <c r="A26" s="79" t="s">
        <v>848</v>
      </c>
      <c r="B26" s="54">
        <v>2</v>
      </c>
      <c r="C26" s="143" t="s">
        <v>1063</v>
      </c>
      <c r="D26" s="54">
        <v>1</v>
      </c>
      <c r="E26" s="74">
        <v>1227</v>
      </c>
      <c r="F26" s="13" t="str">
        <f>+VLOOKUP(E26,Participants!$A$1:$F$798,2,FALSE)</f>
        <v>Taylor Rigby</v>
      </c>
      <c r="G26" s="13" t="str">
        <f>+VLOOKUP(E26,Participants!$A$1:$F$798,4,FALSE)</f>
        <v>OLF</v>
      </c>
      <c r="H26" s="13" t="str">
        <f>+VLOOKUP(E26,Participants!$A$1:$F$798,5,FALSE)</f>
        <v>Female</v>
      </c>
      <c r="I26" s="13">
        <f>+VLOOKUP(E26,Participants!$A$1:$F$798,3,FALSE)</f>
        <v>5</v>
      </c>
      <c r="J26" s="13" t="str">
        <f>+VLOOKUP(E26,Participants!$A$1:$G$798,7,FALSE)</f>
        <v>JV Girls</v>
      </c>
      <c r="K26" s="13">
        <f t="shared" si="0"/>
        <v>25</v>
      </c>
      <c r="L26" s="13"/>
    </row>
    <row r="27" spans="1:12" ht="14.25" customHeight="1" x14ac:dyDescent="0.35">
      <c r="A27" s="79" t="s">
        <v>848</v>
      </c>
      <c r="B27" s="54">
        <v>3</v>
      </c>
      <c r="C27" s="143" t="s">
        <v>1071</v>
      </c>
      <c r="D27" s="54">
        <v>7</v>
      </c>
      <c r="E27" s="74">
        <v>594</v>
      </c>
      <c r="F27" s="13" t="str">
        <f>+VLOOKUP(E27,Participants!$A$1:$F$798,2,FALSE)</f>
        <v>Molly Begley</v>
      </c>
      <c r="G27" s="13" t="str">
        <f>+VLOOKUP(E27,Participants!$A$1:$F$798,4,FALSE)</f>
        <v>BFS</v>
      </c>
      <c r="H27" s="13" t="str">
        <f>+VLOOKUP(E27,Participants!$A$1:$F$798,5,FALSE)</f>
        <v>Female</v>
      </c>
      <c r="I27" s="13">
        <f>+VLOOKUP(E27,Participants!$A$1:$F$798,3,FALSE)</f>
        <v>5</v>
      </c>
      <c r="J27" s="13" t="str">
        <f>+VLOOKUP(E27,Participants!$A$1:$G$798,7,FALSE)</f>
        <v>JV GIRLS</v>
      </c>
      <c r="K27" s="13">
        <f t="shared" si="0"/>
        <v>26</v>
      </c>
      <c r="L27" s="13"/>
    </row>
    <row r="28" spans="1:12" ht="14.25" customHeight="1" x14ac:dyDescent="0.35">
      <c r="A28" s="79" t="s">
        <v>848</v>
      </c>
      <c r="B28" s="54">
        <v>4</v>
      </c>
      <c r="C28" s="143" t="s">
        <v>1079</v>
      </c>
      <c r="D28" s="54">
        <v>2</v>
      </c>
      <c r="E28" s="74">
        <v>1584</v>
      </c>
      <c r="F28" s="13" t="str">
        <f>+VLOOKUP(E28,Participants!$A$1:$F$798,2,FALSE)</f>
        <v>Madelyn Miklavic</v>
      </c>
      <c r="G28" s="13" t="str">
        <f>+VLOOKUP(E28,Participants!$A$1:$F$798,4,FALSE)</f>
        <v>BCS</v>
      </c>
      <c r="H28" s="13" t="str">
        <f>+VLOOKUP(E28,Participants!$A$1:$F$798,5,FALSE)</f>
        <v>Female</v>
      </c>
      <c r="I28" s="13">
        <f>+VLOOKUP(E28,Participants!$A$1:$F$798,3,FALSE)</f>
        <v>5</v>
      </c>
      <c r="J28" s="13" t="str">
        <f>+VLOOKUP(E28,Participants!$A$1:$G$798,7,FALSE)</f>
        <v>JV Girls</v>
      </c>
      <c r="K28" s="13">
        <f t="shared" si="0"/>
        <v>27</v>
      </c>
      <c r="L28" s="13"/>
    </row>
    <row r="29" spans="1:12" ht="14.25" customHeight="1" x14ac:dyDescent="0.35">
      <c r="A29" s="79" t="s">
        <v>848</v>
      </c>
      <c r="B29" s="54">
        <v>2</v>
      </c>
      <c r="C29" s="143" t="s">
        <v>1064</v>
      </c>
      <c r="D29" s="54">
        <v>2</v>
      </c>
      <c r="E29" s="74">
        <v>1013</v>
      </c>
      <c r="F29" s="13" t="str">
        <f>+VLOOKUP(E29,Participants!$A$1:$F$798,2,FALSE)</f>
        <v>Olivia Zorn</v>
      </c>
      <c r="G29" s="13" t="str">
        <f>+VLOOKUP(E29,Participants!$A$1:$F$798,4,FALSE)</f>
        <v>HCA</v>
      </c>
      <c r="H29" s="13" t="str">
        <f>+VLOOKUP(E29,Participants!$A$1:$F$798,5,FALSE)</f>
        <v>Female</v>
      </c>
      <c r="I29" s="13">
        <f>+VLOOKUP(E29,Participants!$A$1:$F$798,3,FALSE)</f>
        <v>6</v>
      </c>
      <c r="J29" s="13" t="str">
        <f>+VLOOKUP(E29,Participants!$A$1:$G$798,7,FALSE)</f>
        <v>JV Girls</v>
      </c>
      <c r="K29" s="13">
        <f t="shared" si="0"/>
        <v>28</v>
      </c>
      <c r="L29" s="13"/>
    </row>
    <row r="30" spans="1:12" ht="14.25" customHeight="1" x14ac:dyDescent="0.35">
      <c r="A30" s="79" t="s">
        <v>848</v>
      </c>
      <c r="B30" s="54">
        <v>4</v>
      </c>
      <c r="C30" s="143" t="s">
        <v>1080</v>
      </c>
      <c r="D30" s="54">
        <v>4</v>
      </c>
      <c r="E30" s="74">
        <v>1082</v>
      </c>
      <c r="F30" s="13" t="str">
        <f>+VLOOKUP(E30,Participants!$A$1:$F$798,2,FALSE)</f>
        <v>Gabriella McDonough</v>
      </c>
      <c r="G30" s="13" t="str">
        <f>+VLOOKUP(E30,Participants!$A$1:$F$798,4,FALSE)</f>
        <v>KIL</v>
      </c>
      <c r="H30" s="13" t="str">
        <f>+VLOOKUP(E30,Participants!$A$1:$F$798,5,FALSE)</f>
        <v>Female</v>
      </c>
      <c r="I30" s="13">
        <f>+VLOOKUP(E30,Participants!$A$1:$F$798,3,FALSE)</f>
        <v>5</v>
      </c>
      <c r="J30" s="13" t="str">
        <f>+VLOOKUP(E30,Participants!$A$1:$G$798,7,FALSE)</f>
        <v>JV Girls</v>
      </c>
      <c r="K30" s="13">
        <f t="shared" si="0"/>
        <v>29</v>
      </c>
      <c r="L30" s="13"/>
    </row>
    <row r="31" spans="1:12" ht="14.25" customHeight="1" x14ac:dyDescent="0.35">
      <c r="A31" s="79" t="s">
        <v>848</v>
      </c>
      <c r="B31" s="54">
        <v>3</v>
      </c>
      <c r="C31" s="143" t="s">
        <v>1072</v>
      </c>
      <c r="D31" s="54">
        <v>4</v>
      </c>
      <c r="E31" s="74">
        <v>1428</v>
      </c>
      <c r="F31" s="13" t="str">
        <f>+VLOOKUP(E31,Participants!$A$1:$F$798,2,FALSE)</f>
        <v>Chloe Boosel</v>
      </c>
      <c r="G31" s="13" t="str">
        <f>+VLOOKUP(E31,Participants!$A$1:$F$798,4,FALSE)</f>
        <v>GRE</v>
      </c>
      <c r="H31" s="13" t="str">
        <f>+VLOOKUP(E31,Participants!$A$1:$F$798,5,FALSE)</f>
        <v>Female</v>
      </c>
      <c r="I31" s="13">
        <f>+VLOOKUP(E31,Participants!$A$1:$F$798,3,FALSE)</f>
        <v>6</v>
      </c>
      <c r="J31" s="13" t="str">
        <f>+VLOOKUP(E31,Participants!$A$1:$G$798,7,FALSE)</f>
        <v>JV Girls</v>
      </c>
      <c r="K31" s="13">
        <f t="shared" si="0"/>
        <v>30</v>
      </c>
      <c r="L31" s="13"/>
    </row>
    <row r="32" spans="1:12" ht="14.25" customHeight="1" x14ac:dyDescent="0.35">
      <c r="A32" s="79" t="s">
        <v>848</v>
      </c>
      <c r="B32" s="54">
        <v>3</v>
      </c>
      <c r="C32" s="143" t="s">
        <v>1073</v>
      </c>
      <c r="D32" s="54">
        <v>8</v>
      </c>
      <c r="E32" s="74">
        <v>1230</v>
      </c>
      <c r="F32" s="13" t="str">
        <f>+VLOOKUP(E32,Participants!$A$1:$F$798,2,FALSE)</f>
        <v>Londyn Daniel</v>
      </c>
      <c r="G32" s="13" t="str">
        <f>+VLOOKUP(E32,Participants!$A$1:$F$798,4,FALSE)</f>
        <v>OLF</v>
      </c>
      <c r="H32" s="13" t="str">
        <f>+VLOOKUP(E32,Participants!$A$1:$F$798,5,FALSE)</f>
        <v>Female</v>
      </c>
      <c r="I32" s="13">
        <f>+VLOOKUP(E32,Participants!$A$1:$F$798,3,FALSE)</f>
        <v>5</v>
      </c>
      <c r="J32" s="13" t="str">
        <f>+VLOOKUP(E32,Participants!$A$1:$G$798,7,FALSE)</f>
        <v>JV Girls</v>
      </c>
      <c r="K32" s="13">
        <f t="shared" si="0"/>
        <v>31</v>
      </c>
      <c r="L32" s="13"/>
    </row>
    <row r="33" spans="1:12" ht="14.25" customHeight="1" x14ac:dyDescent="0.35">
      <c r="A33" s="79"/>
      <c r="B33" s="54"/>
      <c r="C33" s="54"/>
      <c r="D33" s="54"/>
      <c r="E33" s="74"/>
      <c r="F33" s="13"/>
      <c r="G33" s="13"/>
      <c r="H33" s="13"/>
      <c r="I33" s="13"/>
      <c r="J33" s="13"/>
      <c r="K33" s="13"/>
      <c r="L33" s="13"/>
    </row>
    <row r="34" spans="1:12" ht="14.25" customHeight="1" x14ac:dyDescent="0.35">
      <c r="A34" s="79" t="s">
        <v>848</v>
      </c>
      <c r="B34" s="54">
        <v>7</v>
      </c>
      <c r="C34" s="143" t="s">
        <v>1256</v>
      </c>
      <c r="D34" s="54">
        <v>7</v>
      </c>
      <c r="E34" s="74">
        <v>1435</v>
      </c>
      <c r="F34" s="13" t="str">
        <f>+VLOOKUP(E34,Participants!$A$1:$F$798,2,FALSE)</f>
        <v>Lucas Martin</v>
      </c>
      <c r="G34" s="13" t="str">
        <f>+VLOOKUP(E34,Participants!$A$1:$F$798,4,FALSE)</f>
        <v>GRE</v>
      </c>
      <c r="H34" s="13" t="str">
        <f>+VLOOKUP(E34,Participants!$A$1:$F$798,5,FALSE)</f>
        <v>Male</v>
      </c>
      <c r="I34" s="13">
        <f>+VLOOKUP(E34,Participants!$A$1:$F$798,3,FALSE)</f>
        <v>6</v>
      </c>
      <c r="J34" s="13" t="str">
        <f>+VLOOKUP(E34,Participants!$A$1:$G$798,7,FALSE)</f>
        <v>JV Boys</v>
      </c>
      <c r="K34" s="13">
        <v>1</v>
      </c>
      <c r="L34" s="13">
        <v>10</v>
      </c>
    </row>
    <row r="35" spans="1:12" ht="14.25" customHeight="1" x14ac:dyDescent="0.35">
      <c r="A35" s="79" t="s">
        <v>848</v>
      </c>
      <c r="B35" s="54">
        <v>5</v>
      </c>
      <c r="C35" s="143" t="s">
        <v>1081</v>
      </c>
      <c r="D35" s="54">
        <v>8</v>
      </c>
      <c r="E35" s="74">
        <v>978</v>
      </c>
      <c r="F35" s="13" t="str">
        <f>+VLOOKUP(E35,Participants!$A$1:$F$798,2,FALSE)</f>
        <v>Ian Hamilton</v>
      </c>
      <c r="G35" s="13" t="str">
        <f>+VLOOKUP(E35,Participants!$A$1:$F$798,4,FALSE)</f>
        <v>SJS</v>
      </c>
      <c r="H35" s="13" t="str">
        <f>+VLOOKUP(E35,Participants!$A$1:$F$798,5,FALSE)</f>
        <v>Male</v>
      </c>
      <c r="I35" s="13">
        <f>+VLOOKUP(E35,Participants!$A$1:$F$798,3,FALSE)</f>
        <v>5</v>
      </c>
      <c r="J35" s="13" t="str">
        <f>+VLOOKUP(E35,Participants!$A$1:$G$798,7,FALSE)</f>
        <v>JV Boys</v>
      </c>
      <c r="K35" s="13">
        <f>K34+1</f>
        <v>2</v>
      </c>
      <c r="L35" s="13">
        <v>8</v>
      </c>
    </row>
    <row r="36" spans="1:12" ht="14.25" customHeight="1" x14ac:dyDescent="0.35">
      <c r="A36" s="79" t="s">
        <v>848</v>
      </c>
      <c r="B36" s="54">
        <v>5</v>
      </c>
      <c r="C36" s="143" t="s">
        <v>1082</v>
      </c>
      <c r="D36" s="54">
        <v>6</v>
      </c>
      <c r="E36" s="74">
        <v>1433</v>
      </c>
      <c r="F36" s="13" t="str">
        <f>+VLOOKUP(E36,Participants!$A$1:$F$798,2,FALSE)</f>
        <v>Tommy Heisel</v>
      </c>
      <c r="G36" s="13" t="str">
        <f>+VLOOKUP(E36,Participants!$A$1:$F$798,4,FALSE)</f>
        <v>GRE</v>
      </c>
      <c r="H36" s="13" t="str">
        <f>+VLOOKUP(E36,Participants!$A$1:$F$798,5,FALSE)</f>
        <v>Male</v>
      </c>
      <c r="I36" s="13">
        <f>+VLOOKUP(E36,Participants!$A$1:$F$798,3,FALSE)</f>
        <v>5</v>
      </c>
      <c r="J36" s="13" t="str">
        <f>+VLOOKUP(E36,Participants!$A$1:$G$798,7,FALSE)</f>
        <v>JV Boys</v>
      </c>
      <c r="K36" s="13">
        <f t="shared" ref="K36:K70" si="1">K35+1</f>
        <v>3</v>
      </c>
      <c r="L36" s="13">
        <v>6</v>
      </c>
    </row>
    <row r="37" spans="1:12" ht="14.25" customHeight="1" x14ac:dyDescent="0.35">
      <c r="A37" s="79" t="s">
        <v>848</v>
      </c>
      <c r="B37" s="54">
        <v>7</v>
      </c>
      <c r="C37" s="143" t="s">
        <v>1257</v>
      </c>
      <c r="D37" s="54">
        <v>3</v>
      </c>
      <c r="E37" s="74">
        <v>620</v>
      </c>
      <c r="F37" s="13" t="str">
        <f>+VLOOKUP(E37,Participants!$A$1:$F$798,2,FALSE)</f>
        <v>Kolten Kumer</v>
      </c>
      <c r="G37" s="13" t="str">
        <f>+VLOOKUP(E37,Participants!$A$1:$F$798,4,FALSE)</f>
        <v>BFS</v>
      </c>
      <c r="H37" s="13" t="str">
        <f>+VLOOKUP(E37,Participants!$A$1:$F$798,5,FALSE)</f>
        <v>Male</v>
      </c>
      <c r="I37" s="13">
        <f>+VLOOKUP(E37,Participants!$A$1:$F$798,3,FALSE)</f>
        <v>6</v>
      </c>
      <c r="J37" s="13" t="str">
        <f>+VLOOKUP(E37,Participants!$A$1:$G$798,7,FALSE)</f>
        <v>JV BOYS</v>
      </c>
      <c r="K37" s="13">
        <f t="shared" si="1"/>
        <v>4</v>
      </c>
      <c r="L37" s="13">
        <v>5</v>
      </c>
    </row>
    <row r="38" spans="1:12" ht="14.25" customHeight="1" x14ac:dyDescent="0.35">
      <c r="A38" s="79" t="s">
        <v>848</v>
      </c>
      <c r="B38" s="54">
        <v>5</v>
      </c>
      <c r="C38" s="143" t="s">
        <v>1083</v>
      </c>
      <c r="D38" s="54">
        <v>7</v>
      </c>
      <c r="E38" s="74">
        <v>1099</v>
      </c>
      <c r="F38" s="13" t="str">
        <f>+VLOOKUP(E38,Participants!$A$1:$F$798,2,FALSE)</f>
        <v>Colin Pilla</v>
      </c>
      <c r="G38" s="13" t="str">
        <f>+VLOOKUP(E38,Participants!$A$1:$F$798,4,FALSE)</f>
        <v>KIL</v>
      </c>
      <c r="H38" s="13" t="str">
        <f>+VLOOKUP(E38,Participants!$A$1:$F$798,5,FALSE)</f>
        <v>Male</v>
      </c>
      <c r="I38" s="13">
        <f>+VLOOKUP(E38,Participants!$A$1:$F$798,3,FALSE)</f>
        <v>6</v>
      </c>
      <c r="J38" s="13" t="str">
        <f>+VLOOKUP(E38,Participants!$A$1:$G$798,7,FALSE)</f>
        <v>JV Boys</v>
      </c>
      <c r="K38" s="13">
        <f t="shared" si="1"/>
        <v>5</v>
      </c>
      <c r="L38" s="13">
        <v>4</v>
      </c>
    </row>
    <row r="39" spans="1:12" ht="14.25" customHeight="1" x14ac:dyDescent="0.35">
      <c r="A39" s="79" t="s">
        <v>848</v>
      </c>
      <c r="B39" s="54">
        <v>6</v>
      </c>
      <c r="C39" s="143" t="s">
        <v>1090</v>
      </c>
      <c r="D39" s="54">
        <v>6</v>
      </c>
      <c r="E39" s="74">
        <v>1439</v>
      </c>
      <c r="F39" s="13" t="str">
        <f>+VLOOKUP(E39,Participants!$A$1:$F$798,2,FALSE)</f>
        <v>Gabe Urban</v>
      </c>
      <c r="G39" s="13" t="str">
        <f>+VLOOKUP(E39,Participants!$A$1:$F$798,4,FALSE)</f>
        <v>GRE</v>
      </c>
      <c r="H39" s="13" t="str">
        <f>+VLOOKUP(E39,Participants!$A$1:$F$798,5,FALSE)</f>
        <v>Male</v>
      </c>
      <c r="I39" s="13">
        <f>+VLOOKUP(E39,Participants!$A$1:$F$798,3,FALSE)</f>
        <v>5</v>
      </c>
      <c r="J39" s="13" t="str">
        <f>+VLOOKUP(E39,Participants!$A$1:$G$798,7,FALSE)</f>
        <v>JV Boys</v>
      </c>
      <c r="K39" s="13">
        <f t="shared" si="1"/>
        <v>6</v>
      </c>
      <c r="L39" s="13">
        <v>3</v>
      </c>
    </row>
    <row r="40" spans="1:12" ht="14.25" customHeight="1" x14ac:dyDescent="0.35">
      <c r="A40" s="79" t="s">
        <v>848</v>
      </c>
      <c r="B40" s="54">
        <v>5</v>
      </c>
      <c r="C40" s="143" t="s">
        <v>1084</v>
      </c>
      <c r="D40" s="54">
        <v>2</v>
      </c>
      <c r="E40" s="74">
        <v>613</v>
      </c>
      <c r="F40" s="13" t="str">
        <f>+VLOOKUP(E40,Participants!$A$1:$F$798,2,FALSE)</f>
        <v>Cole Miller</v>
      </c>
      <c r="G40" s="13" t="str">
        <f>+VLOOKUP(E40,Participants!$A$1:$F$798,4,FALSE)</f>
        <v>BFS</v>
      </c>
      <c r="H40" s="13" t="str">
        <f>+VLOOKUP(E40,Participants!$A$1:$F$798,5,FALSE)</f>
        <v>Male</v>
      </c>
      <c r="I40" s="13">
        <f>+VLOOKUP(E40,Participants!$A$1:$F$798,3,FALSE)</f>
        <v>5</v>
      </c>
      <c r="J40" s="13" t="str">
        <f>+VLOOKUP(E40,Participants!$A$1:$G$798,7,FALSE)</f>
        <v>JV BOYS</v>
      </c>
      <c r="K40" s="13">
        <f t="shared" si="1"/>
        <v>7</v>
      </c>
      <c r="L40" s="13">
        <v>2</v>
      </c>
    </row>
    <row r="41" spans="1:12" ht="14.25" customHeight="1" x14ac:dyDescent="0.35">
      <c r="A41" s="79" t="s">
        <v>848</v>
      </c>
      <c r="B41" s="54">
        <v>6</v>
      </c>
      <c r="C41" s="143" t="s">
        <v>1091</v>
      </c>
      <c r="D41" s="54">
        <v>7</v>
      </c>
      <c r="E41" s="74">
        <v>1103</v>
      </c>
      <c r="F41" s="13" t="str">
        <f>+VLOOKUP(E41,Participants!$A$1:$F$798,2,FALSE)</f>
        <v>Lucas Stewart</v>
      </c>
      <c r="G41" s="13" t="str">
        <f>+VLOOKUP(E41,Participants!$A$1:$F$798,4,FALSE)</f>
        <v>KIL</v>
      </c>
      <c r="H41" s="13" t="str">
        <f>+VLOOKUP(E41,Participants!$A$1:$F$798,5,FALSE)</f>
        <v>Male</v>
      </c>
      <c r="I41" s="13">
        <f>+VLOOKUP(E41,Participants!$A$1:$F$798,3,FALSE)</f>
        <v>5</v>
      </c>
      <c r="J41" s="13" t="str">
        <f>+VLOOKUP(E41,Participants!$A$1:$G$798,7,FALSE)</f>
        <v>JV Boys</v>
      </c>
      <c r="K41" s="13">
        <f t="shared" si="1"/>
        <v>8</v>
      </c>
      <c r="L41" s="13">
        <v>1</v>
      </c>
    </row>
    <row r="42" spans="1:12" ht="14.25" customHeight="1" x14ac:dyDescent="0.35">
      <c r="A42" s="79" t="s">
        <v>848</v>
      </c>
      <c r="B42" s="54">
        <v>7</v>
      </c>
      <c r="C42" s="143" t="s">
        <v>1098</v>
      </c>
      <c r="D42" s="54">
        <v>6</v>
      </c>
      <c r="E42" s="74">
        <v>614</v>
      </c>
      <c r="F42" s="13" t="str">
        <f>+VLOOKUP(E42,Participants!$A$1:$F$798,2,FALSE)</f>
        <v>Leo Nasiadka</v>
      </c>
      <c r="G42" s="13" t="str">
        <f>+VLOOKUP(E42,Participants!$A$1:$F$798,4,FALSE)</f>
        <v>BFS</v>
      </c>
      <c r="H42" s="13" t="str">
        <f>+VLOOKUP(E42,Participants!$A$1:$F$798,5,FALSE)</f>
        <v>Male</v>
      </c>
      <c r="I42" s="13">
        <f>+VLOOKUP(E42,Participants!$A$1:$F$798,3,FALSE)</f>
        <v>5</v>
      </c>
      <c r="J42" s="13" t="str">
        <f>+VLOOKUP(E42,Participants!$A$1:$G$798,7,FALSE)</f>
        <v>JV BOYS</v>
      </c>
      <c r="K42" s="13">
        <f t="shared" si="1"/>
        <v>9</v>
      </c>
      <c r="L42" s="13"/>
    </row>
    <row r="43" spans="1:12" ht="14.25" customHeight="1" x14ac:dyDescent="0.35">
      <c r="A43" s="79" t="s">
        <v>848</v>
      </c>
      <c r="B43" s="54">
        <v>9</v>
      </c>
      <c r="C43" s="143" t="s">
        <v>1112</v>
      </c>
      <c r="D43" s="54">
        <v>5</v>
      </c>
      <c r="E43" s="74">
        <v>718</v>
      </c>
      <c r="F43" s="13" t="str">
        <f>+VLOOKUP(E43,Participants!$A$1:$F$798,2,FALSE)</f>
        <v>Grady Molinero</v>
      </c>
      <c r="G43" s="13" t="str">
        <f>+VLOOKUP(E43,Participants!$A$1:$F$798,4,FALSE)</f>
        <v>GAA</v>
      </c>
      <c r="H43" s="13" t="str">
        <f>+VLOOKUP(E43,Participants!$A$1:$F$798,5,FALSE)</f>
        <v>Male</v>
      </c>
      <c r="I43" s="13">
        <f>+VLOOKUP(E43,Participants!$A$1:$F$798,3,FALSE)</f>
        <v>6</v>
      </c>
      <c r="J43" s="13" t="str">
        <f>+VLOOKUP(E43,Participants!$A$1:$G$798,7,FALSE)</f>
        <v>JV BOYS</v>
      </c>
      <c r="K43" s="13">
        <f t="shared" si="1"/>
        <v>10</v>
      </c>
      <c r="L43" s="13"/>
    </row>
    <row r="44" spans="1:12" ht="14.25" customHeight="1" x14ac:dyDescent="0.35">
      <c r="A44" s="79" t="s">
        <v>848</v>
      </c>
      <c r="B44" s="54">
        <v>6</v>
      </c>
      <c r="C44" s="143" t="s">
        <v>1092</v>
      </c>
      <c r="D44" s="54">
        <v>5</v>
      </c>
      <c r="E44" s="74">
        <v>976</v>
      </c>
      <c r="F44" s="13" t="str">
        <f>+VLOOKUP(E44,Participants!$A$1:$F$798,2,FALSE)</f>
        <v>Dominic Gauntner</v>
      </c>
      <c r="G44" s="13" t="str">
        <f>+VLOOKUP(E44,Participants!$A$1:$F$798,4,FALSE)</f>
        <v>SJS</v>
      </c>
      <c r="H44" s="13" t="str">
        <f>+VLOOKUP(E44,Participants!$A$1:$F$798,5,FALSE)</f>
        <v>Male</v>
      </c>
      <c r="I44" s="13">
        <f>+VLOOKUP(E44,Participants!$A$1:$F$798,3,FALSE)</f>
        <v>5</v>
      </c>
      <c r="J44" s="13" t="str">
        <f>+VLOOKUP(E44,Participants!$A$1:$G$798,7,FALSE)</f>
        <v>JV Boys</v>
      </c>
      <c r="K44" s="13">
        <f t="shared" si="1"/>
        <v>11</v>
      </c>
      <c r="L44" s="13"/>
    </row>
    <row r="45" spans="1:12" ht="14.25" customHeight="1" x14ac:dyDescent="0.35">
      <c r="A45" s="79" t="s">
        <v>848</v>
      </c>
      <c r="B45" s="54">
        <v>8</v>
      </c>
      <c r="C45" s="143" t="s">
        <v>1104</v>
      </c>
      <c r="D45" s="54">
        <v>4</v>
      </c>
      <c r="E45" s="74">
        <v>1368</v>
      </c>
      <c r="F45" s="13" t="str">
        <f>+VLOOKUP(E45,Participants!$A$1:$F$798,2,FALSE)</f>
        <v>Max Predis</v>
      </c>
      <c r="G45" s="13" t="str">
        <f>+VLOOKUP(E45,Participants!$A$1:$F$798,4,FALSE)</f>
        <v>AAC</v>
      </c>
      <c r="H45" s="13" t="str">
        <f>+VLOOKUP(E45,Participants!$A$1:$F$798,5,FALSE)</f>
        <v>Male</v>
      </c>
      <c r="I45" s="13">
        <f>+VLOOKUP(E45,Participants!$A$1:$F$798,3,FALSE)</f>
        <v>6</v>
      </c>
      <c r="J45" s="13" t="str">
        <f>+VLOOKUP(E45,Participants!$A$1:$G$798,7,FALSE)</f>
        <v>JV Boys</v>
      </c>
      <c r="K45" s="13">
        <f t="shared" si="1"/>
        <v>12</v>
      </c>
      <c r="L45" s="13"/>
    </row>
    <row r="46" spans="1:12" ht="14.25" customHeight="1" x14ac:dyDescent="0.35">
      <c r="A46" s="79" t="s">
        <v>848</v>
      </c>
      <c r="B46" s="54">
        <v>6</v>
      </c>
      <c r="C46" s="143" t="s">
        <v>1093</v>
      </c>
      <c r="D46" s="54">
        <v>1</v>
      </c>
      <c r="E46" s="74">
        <v>1017</v>
      </c>
      <c r="F46" s="13" t="str">
        <f>+VLOOKUP(E46,Participants!$A$1:$F$798,2,FALSE)</f>
        <v>Eamon Duffy</v>
      </c>
      <c r="G46" s="13" t="str">
        <f>+VLOOKUP(E46,Participants!$A$1:$F$798,4,FALSE)</f>
        <v>HCA</v>
      </c>
      <c r="H46" s="13" t="str">
        <f>+VLOOKUP(E46,Participants!$A$1:$F$798,5,FALSE)</f>
        <v>Male</v>
      </c>
      <c r="I46" s="13">
        <f>+VLOOKUP(E46,Participants!$A$1:$F$798,3,FALSE)</f>
        <v>6</v>
      </c>
      <c r="J46" s="13" t="str">
        <f>+VLOOKUP(E46,Participants!$A$1:$G$798,7,FALSE)</f>
        <v>JV Boys</v>
      </c>
      <c r="K46" s="13">
        <f t="shared" si="1"/>
        <v>13</v>
      </c>
      <c r="L46" s="13"/>
    </row>
    <row r="47" spans="1:12" ht="14.25" customHeight="1" x14ac:dyDescent="0.35">
      <c r="A47" s="79" t="s">
        <v>848</v>
      </c>
      <c r="B47" s="54">
        <v>7</v>
      </c>
      <c r="C47" s="143" t="s">
        <v>1102</v>
      </c>
      <c r="D47" s="54">
        <v>4</v>
      </c>
      <c r="E47" s="74">
        <v>220</v>
      </c>
      <c r="F47" s="13" t="str">
        <f>+VLOOKUP(E47,Participants!$A$1:$F$798,2,FALSE)</f>
        <v>William Gibbons</v>
      </c>
      <c r="G47" s="13" t="str">
        <f>+VLOOKUP(E47,Participants!$A$1:$F$798,4,FALSE)</f>
        <v>MQA</v>
      </c>
      <c r="H47" s="13" t="str">
        <f>+VLOOKUP(E47,Participants!$A$1:$F$798,5,FALSE)</f>
        <v>Male</v>
      </c>
      <c r="I47" s="13">
        <f>+VLOOKUP(E47,Participants!$A$1:$F$798,3,FALSE)</f>
        <v>6</v>
      </c>
      <c r="J47" s="13" t="str">
        <f>+VLOOKUP(E47,Participants!$A$1:$G$798,7,FALSE)</f>
        <v>JV Boys</v>
      </c>
      <c r="K47" s="13">
        <f t="shared" si="1"/>
        <v>14</v>
      </c>
      <c r="L47" s="13"/>
    </row>
    <row r="48" spans="1:12" ht="14.25" customHeight="1" x14ac:dyDescent="0.35">
      <c r="A48" s="79" t="s">
        <v>848</v>
      </c>
      <c r="B48" s="54">
        <v>7</v>
      </c>
      <c r="C48" s="143" t="s">
        <v>1099</v>
      </c>
      <c r="D48" s="54">
        <v>5</v>
      </c>
      <c r="E48" s="74">
        <v>1101</v>
      </c>
      <c r="F48" s="13" t="str">
        <f>+VLOOKUP(E48,Participants!$A$1:$F$798,2,FALSE)</f>
        <v>Michael Scaltz</v>
      </c>
      <c r="G48" s="13" t="str">
        <f>+VLOOKUP(E48,Participants!$A$1:$F$798,4,FALSE)</f>
        <v>KIL</v>
      </c>
      <c r="H48" s="13" t="str">
        <f>+VLOOKUP(E48,Participants!$A$1:$F$798,5,FALSE)</f>
        <v>Male</v>
      </c>
      <c r="I48" s="13">
        <f>+VLOOKUP(E48,Participants!$A$1:$F$798,3,FALSE)</f>
        <v>5</v>
      </c>
      <c r="J48" s="13" t="str">
        <f>+VLOOKUP(E48,Participants!$A$1:$G$798,7,FALSE)</f>
        <v>JV Boys</v>
      </c>
      <c r="K48" s="13">
        <f t="shared" si="1"/>
        <v>15</v>
      </c>
      <c r="L48" s="13"/>
    </row>
    <row r="49" spans="1:13" ht="14.25" customHeight="1" x14ac:dyDescent="0.35">
      <c r="A49" s="79" t="s">
        <v>848</v>
      </c>
      <c r="B49" s="54">
        <v>7</v>
      </c>
      <c r="C49" s="143" t="s">
        <v>1100</v>
      </c>
      <c r="D49" s="54">
        <v>1</v>
      </c>
      <c r="E49" s="74">
        <v>1223</v>
      </c>
      <c r="F49" s="13" t="str">
        <f>+VLOOKUP(E49,Participants!$A$1:$F$798,2,FALSE)</f>
        <v>Tyler Poynar</v>
      </c>
      <c r="G49" s="13" t="str">
        <f>+VLOOKUP(E49,Participants!$A$1:$F$798,4,FALSE)</f>
        <v>OLF</v>
      </c>
      <c r="H49" s="13" t="str">
        <f>+VLOOKUP(E49,Participants!$A$1:$F$798,5,FALSE)</f>
        <v>Male</v>
      </c>
      <c r="I49" s="13">
        <f>+VLOOKUP(E49,Participants!$A$1:$F$798,3,FALSE)</f>
        <v>6</v>
      </c>
      <c r="J49" s="13" t="str">
        <f>+VLOOKUP(E49,Participants!$A$1:$G$798,7,FALSE)</f>
        <v>JV Boys</v>
      </c>
      <c r="K49" s="13">
        <f t="shared" si="1"/>
        <v>16</v>
      </c>
      <c r="L49" s="13"/>
    </row>
    <row r="50" spans="1:13" ht="14.25" customHeight="1" x14ac:dyDescent="0.35">
      <c r="A50" s="79" t="s">
        <v>848</v>
      </c>
      <c r="B50" s="54">
        <v>9</v>
      </c>
      <c r="C50" s="143" t="s">
        <v>1113</v>
      </c>
      <c r="D50" s="54">
        <v>1</v>
      </c>
      <c r="E50" s="74">
        <v>1369</v>
      </c>
      <c r="F50" s="13" t="str">
        <f>+VLOOKUP(E50,Participants!$A$1:$F$798,2,FALSE)</f>
        <v>Jackson Randall</v>
      </c>
      <c r="G50" s="13" t="str">
        <f>+VLOOKUP(E50,Participants!$A$1:$F$798,4,FALSE)</f>
        <v>AAC</v>
      </c>
      <c r="H50" s="13" t="str">
        <f>+VLOOKUP(E50,Participants!$A$1:$F$798,5,FALSE)</f>
        <v>Male</v>
      </c>
      <c r="I50" s="13">
        <f>+VLOOKUP(E50,Participants!$A$1:$F$798,3,FALSE)</f>
        <v>5</v>
      </c>
      <c r="J50" s="13" t="str">
        <f>+VLOOKUP(E50,Participants!$A$1:$G$798,7,FALSE)</f>
        <v>JV Boys</v>
      </c>
      <c r="K50" s="13">
        <f t="shared" si="1"/>
        <v>17</v>
      </c>
      <c r="L50" s="13"/>
      <c r="M50" s="192"/>
    </row>
    <row r="51" spans="1:13" ht="14.25" customHeight="1" x14ac:dyDescent="0.35">
      <c r="A51" s="79" t="s">
        <v>848</v>
      </c>
      <c r="B51" s="54">
        <v>5</v>
      </c>
      <c r="C51" s="143" t="s">
        <v>1085</v>
      </c>
      <c r="D51" s="54">
        <v>4</v>
      </c>
      <c r="E51" s="74">
        <v>716</v>
      </c>
      <c r="F51" s="13" t="str">
        <f>+VLOOKUP(E51,Participants!$A$1:$F$798,2,FALSE)</f>
        <v>Daniel Proch</v>
      </c>
      <c r="G51" s="13" t="str">
        <f>+VLOOKUP(E51,Participants!$A$1:$F$798,4,FALSE)</f>
        <v>GAA</v>
      </c>
      <c r="H51" s="13" t="str">
        <f>+VLOOKUP(E51,Participants!$A$1:$F$798,5,FALSE)</f>
        <v>Male</v>
      </c>
      <c r="I51" s="13">
        <f>+VLOOKUP(E51,Participants!$A$1:$F$798,3,FALSE)</f>
        <v>6</v>
      </c>
      <c r="J51" s="13" t="str">
        <f>+VLOOKUP(E51,Participants!$A$1:$G$798,7,FALSE)</f>
        <v>JV BOYS</v>
      </c>
      <c r="K51" s="13">
        <f t="shared" si="1"/>
        <v>18</v>
      </c>
      <c r="L51" s="13"/>
    </row>
    <row r="52" spans="1:13" ht="14.25" customHeight="1" x14ac:dyDescent="0.35">
      <c r="A52" s="79" t="s">
        <v>848</v>
      </c>
      <c r="B52" s="54">
        <v>5</v>
      </c>
      <c r="C52" s="143" t="s">
        <v>1086</v>
      </c>
      <c r="D52" s="54">
        <v>3</v>
      </c>
      <c r="E52" s="74">
        <v>1262</v>
      </c>
      <c r="F52" s="13" t="str">
        <f>+VLOOKUP(E52,Participants!$A$1:$F$798,2,FALSE)</f>
        <v>Benny Votilla</v>
      </c>
      <c r="G52" s="13" t="str">
        <f>+VLOOKUP(E52,Participants!$A$1:$F$798,4,FALSE)</f>
        <v>SSPP</v>
      </c>
      <c r="H52" s="13" t="str">
        <f>+VLOOKUP(E52,Participants!$A$1:$F$798,5,FALSE)</f>
        <v>Male</v>
      </c>
      <c r="I52" s="13">
        <f>+VLOOKUP(E52,Participants!$A$1:$F$798,3,FALSE)</f>
        <v>5</v>
      </c>
      <c r="J52" s="13" t="str">
        <f>+VLOOKUP(E52,Participants!$A$1:$G$798,7,FALSE)</f>
        <v>JV Boys</v>
      </c>
      <c r="K52" s="13">
        <f t="shared" si="1"/>
        <v>19</v>
      </c>
      <c r="L52" s="13"/>
    </row>
    <row r="53" spans="1:13" ht="14.25" customHeight="1" x14ac:dyDescent="0.35">
      <c r="A53" s="79" t="s">
        <v>848</v>
      </c>
      <c r="B53" s="54">
        <v>5</v>
      </c>
      <c r="C53" s="143" t="s">
        <v>1087</v>
      </c>
      <c r="D53" s="54">
        <v>1</v>
      </c>
      <c r="E53" s="74">
        <v>1019</v>
      </c>
      <c r="F53" s="13" t="str">
        <f>+VLOOKUP(E53,Participants!$A$1:$F$798,2,FALSE)</f>
        <v>Matthew Frisco</v>
      </c>
      <c r="G53" s="13" t="str">
        <f>+VLOOKUP(E53,Participants!$A$1:$F$798,4,FALSE)</f>
        <v>HCA</v>
      </c>
      <c r="H53" s="13" t="str">
        <f>+VLOOKUP(E53,Participants!$A$1:$F$798,5,FALSE)</f>
        <v>Male</v>
      </c>
      <c r="I53" s="13">
        <f>+VLOOKUP(E53,Participants!$A$1:$F$798,3,FALSE)</f>
        <v>6</v>
      </c>
      <c r="J53" s="13" t="str">
        <f>+VLOOKUP(E53,Participants!$A$1:$G$798,7,FALSE)</f>
        <v>JV Boys</v>
      </c>
      <c r="K53" s="13">
        <f t="shared" si="1"/>
        <v>20</v>
      </c>
      <c r="L53" s="13"/>
    </row>
    <row r="54" spans="1:13" ht="14.25" customHeight="1" x14ac:dyDescent="0.35">
      <c r="A54" s="79" t="s">
        <v>848</v>
      </c>
      <c r="B54" s="54">
        <v>6</v>
      </c>
      <c r="C54" s="143" t="s">
        <v>1094</v>
      </c>
      <c r="D54" s="54">
        <v>2</v>
      </c>
      <c r="E54" s="74">
        <v>1220</v>
      </c>
      <c r="F54" s="13" t="str">
        <f>+VLOOKUP(E54,Participants!$A$1:$F$798,2,FALSE)</f>
        <v>Gage Couper</v>
      </c>
      <c r="G54" s="13" t="str">
        <f>+VLOOKUP(E54,Participants!$A$1:$F$798,4,FALSE)</f>
        <v>OLF</v>
      </c>
      <c r="H54" s="13" t="str">
        <f>+VLOOKUP(E54,Participants!$A$1:$F$798,5,FALSE)</f>
        <v>Male</v>
      </c>
      <c r="I54" s="13">
        <f>+VLOOKUP(E54,Participants!$A$1:$F$798,3,FALSE)</f>
        <v>6</v>
      </c>
      <c r="J54" s="13" t="str">
        <f>+VLOOKUP(E54,Participants!$A$1:$G$798,7,FALSE)</f>
        <v>JV Boys</v>
      </c>
      <c r="K54" s="13">
        <f t="shared" si="1"/>
        <v>21</v>
      </c>
      <c r="L54" s="13"/>
    </row>
    <row r="55" spans="1:13" ht="14.25" customHeight="1" x14ac:dyDescent="0.35">
      <c r="A55" s="79" t="s">
        <v>848</v>
      </c>
      <c r="B55" s="54">
        <v>9</v>
      </c>
      <c r="C55" s="143" t="s">
        <v>1114</v>
      </c>
      <c r="D55" s="54">
        <v>4</v>
      </c>
      <c r="E55" s="74">
        <v>710</v>
      </c>
      <c r="F55" s="13" t="str">
        <f>+VLOOKUP(E55,Participants!$A$1:$F$798,2,FALSE)</f>
        <v>Carson Dick</v>
      </c>
      <c r="G55" s="13" t="str">
        <f>+VLOOKUP(E55,Participants!$A$1:$F$798,4,FALSE)</f>
        <v>GAA</v>
      </c>
      <c r="H55" s="13" t="str">
        <f>+VLOOKUP(E55,Participants!$A$1:$F$798,5,FALSE)</f>
        <v>Male</v>
      </c>
      <c r="I55" s="13">
        <f>+VLOOKUP(E55,Participants!$A$1:$F$798,3,FALSE)</f>
        <v>5</v>
      </c>
      <c r="J55" s="13" t="str">
        <f>+VLOOKUP(E55,Participants!$A$1:$G$798,7,FALSE)</f>
        <v>JV BOYS</v>
      </c>
      <c r="K55" s="13">
        <f t="shared" si="1"/>
        <v>22</v>
      </c>
      <c r="L55" s="13"/>
    </row>
    <row r="56" spans="1:13" ht="14.25" customHeight="1" x14ac:dyDescent="0.35">
      <c r="A56" s="154" t="s">
        <v>848</v>
      </c>
      <c r="B56" s="141">
        <v>7</v>
      </c>
      <c r="C56" s="155" t="s">
        <v>1101</v>
      </c>
      <c r="D56" s="141">
        <v>2</v>
      </c>
      <c r="E56" s="145">
        <v>1342</v>
      </c>
      <c r="F56" s="142" t="str">
        <f>+VLOOKUP(E56,Participants!$A$1:$F$798,2,FALSE)</f>
        <v>Regan Carroll</v>
      </c>
      <c r="G56" s="142" t="str">
        <f>+VLOOKUP(E56,Participants!$A$1:$F$798,4,FALSE)</f>
        <v>AAC</v>
      </c>
      <c r="H56" s="142" t="str">
        <f>+VLOOKUP(E56,Participants!$A$1:$F$798,5,FALSE)</f>
        <v>Male</v>
      </c>
      <c r="I56" s="142">
        <f>+VLOOKUP(E56,Participants!$A$1:$F$798,3,FALSE)</f>
        <v>6</v>
      </c>
      <c r="J56" s="142" t="str">
        <f>+VLOOKUP(E56,Participants!$A$1:$G$798,7,FALSE)</f>
        <v>JV Boys</v>
      </c>
      <c r="K56" s="13">
        <f t="shared" si="1"/>
        <v>23</v>
      </c>
      <c r="L56" s="142"/>
    </row>
    <row r="57" spans="1:13" ht="14.25" customHeight="1" x14ac:dyDescent="0.35">
      <c r="A57" s="79" t="s">
        <v>848</v>
      </c>
      <c r="B57" s="52">
        <v>5</v>
      </c>
      <c r="C57" s="147" t="s">
        <v>1089</v>
      </c>
      <c r="D57" s="52">
        <v>5</v>
      </c>
      <c r="E57" s="72">
        <v>1585</v>
      </c>
      <c r="F57" s="53" t="str">
        <f>+VLOOKUP(E57,Participants!$A$1:$F$798,2,FALSE)</f>
        <v>Raylan Senft</v>
      </c>
      <c r="G57" s="53" t="str">
        <f>+VLOOKUP(E57,Participants!$A$1:$F$798,4,FALSE)</f>
        <v>BCS</v>
      </c>
      <c r="H57" s="53" t="str">
        <f>+VLOOKUP(E57,Participants!$A$1:$F$798,5,FALSE)</f>
        <v>Male</v>
      </c>
      <c r="I57" s="53">
        <f>+VLOOKUP(E57,Participants!$A$1:$F$798,3,FALSE)</f>
        <v>5</v>
      </c>
      <c r="J57" s="53" t="str">
        <f>+VLOOKUP(E57,Participants!$A$1:$G$798,7,FALSE)</f>
        <v>JV Boys</v>
      </c>
      <c r="K57" s="13">
        <f t="shared" si="1"/>
        <v>24</v>
      </c>
      <c r="L57" s="53"/>
    </row>
    <row r="58" spans="1:13" ht="14.25" customHeight="1" x14ac:dyDescent="0.35">
      <c r="A58" s="79" t="s">
        <v>848</v>
      </c>
      <c r="B58" s="54">
        <v>8</v>
      </c>
      <c r="C58" s="143" t="s">
        <v>1105</v>
      </c>
      <c r="D58" s="54">
        <v>6</v>
      </c>
      <c r="E58" s="74">
        <v>615</v>
      </c>
      <c r="F58" s="13" t="str">
        <f>+VLOOKUP(E58,Participants!$A$1:$F$798,2,FALSE)</f>
        <v>Liam Patterson</v>
      </c>
      <c r="G58" s="13" t="str">
        <f>+VLOOKUP(E58,Participants!$A$1:$F$798,4,FALSE)</f>
        <v>BFS</v>
      </c>
      <c r="H58" s="13" t="str">
        <f>+VLOOKUP(E58,Participants!$A$1:$F$798,5,FALSE)</f>
        <v>Male</v>
      </c>
      <c r="I58" s="13">
        <f>+VLOOKUP(E58,Participants!$A$1:$F$798,3,FALSE)</f>
        <v>5</v>
      </c>
      <c r="J58" s="13" t="str">
        <f>+VLOOKUP(E58,Participants!$A$1:$G$798,7,FALSE)</f>
        <v>JV BOYS</v>
      </c>
      <c r="K58" s="13">
        <f t="shared" si="1"/>
        <v>25</v>
      </c>
      <c r="L58" s="13"/>
    </row>
    <row r="59" spans="1:13" ht="14.25" customHeight="1" x14ac:dyDescent="0.35">
      <c r="A59" s="79" t="s">
        <v>848</v>
      </c>
      <c r="B59" s="54">
        <v>6</v>
      </c>
      <c r="C59" s="143" t="s">
        <v>1095</v>
      </c>
      <c r="D59" s="54">
        <v>4</v>
      </c>
      <c r="E59" s="74">
        <v>1249</v>
      </c>
      <c r="F59" s="13" t="str">
        <f>+VLOOKUP(E59,Participants!$A$1:$F$798,2,FALSE)</f>
        <v>Luke Martin</v>
      </c>
      <c r="G59" s="13" t="str">
        <f>+VLOOKUP(E59,Participants!$A$1:$F$798,4,FALSE)</f>
        <v>SSPP</v>
      </c>
      <c r="H59" s="13" t="str">
        <f>+VLOOKUP(E59,Participants!$A$1:$F$798,5,FALSE)</f>
        <v>Male</v>
      </c>
      <c r="I59" s="13">
        <f>+VLOOKUP(E59,Participants!$A$1:$F$798,3,FALSE)</f>
        <v>6</v>
      </c>
      <c r="J59" s="13" t="str">
        <f>+VLOOKUP(E59,Participants!$A$1:$G$798,7,FALSE)</f>
        <v>JV Boys</v>
      </c>
      <c r="K59" s="13">
        <f t="shared" si="1"/>
        <v>26</v>
      </c>
      <c r="L59" s="13"/>
    </row>
    <row r="60" spans="1:13" ht="14.25" customHeight="1" x14ac:dyDescent="0.35">
      <c r="A60" s="79" t="s">
        <v>848</v>
      </c>
      <c r="B60" s="54">
        <v>8</v>
      </c>
      <c r="C60" s="143" t="s">
        <v>1106</v>
      </c>
      <c r="D60" s="54">
        <v>3</v>
      </c>
      <c r="E60" s="74">
        <v>707</v>
      </c>
      <c r="F60" s="13" t="str">
        <f>+VLOOKUP(E60,Participants!$A$1:$F$798,2,FALSE)</f>
        <v>Christian Kim</v>
      </c>
      <c r="G60" s="13" t="str">
        <f>+VLOOKUP(E60,Participants!$A$1:$F$798,4,FALSE)</f>
        <v>GAA</v>
      </c>
      <c r="H60" s="13" t="str">
        <f>+VLOOKUP(E60,Participants!$A$1:$F$798,5,FALSE)</f>
        <v>Male</v>
      </c>
      <c r="I60" s="13">
        <f>+VLOOKUP(E60,Participants!$A$1:$F$798,3,FALSE)</f>
        <v>5</v>
      </c>
      <c r="J60" s="13" t="str">
        <f>+VLOOKUP(E60,Participants!$A$1:$G$798,7,FALSE)</f>
        <v>JV BOYS</v>
      </c>
      <c r="K60" s="13">
        <f t="shared" si="1"/>
        <v>27</v>
      </c>
      <c r="L60" s="13"/>
    </row>
    <row r="61" spans="1:13" ht="14.25" customHeight="1" x14ac:dyDescent="0.35">
      <c r="A61" s="79" t="s">
        <v>848</v>
      </c>
      <c r="B61" s="54">
        <v>8</v>
      </c>
      <c r="C61" s="143" t="s">
        <v>1107</v>
      </c>
      <c r="D61" s="54">
        <v>8</v>
      </c>
      <c r="E61" s="74">
        <v>1014</v>
      </c>
      <c r="F61" s="13" t="str">
        <f>+VLOOKUP(E61,Participants!$A$1:$F$798,2,FALSE)</f>
        <v>Jack Mahony</v>
      </c>
      <c r="G61" s="13" t="str">
        <f>+VLOOKUP(E61,Participants!$A$1:$F$798,4,FALSE)</f>
        <v>HCA</v>
      </c>
      <c r="H61" s="13" t="str">
        <f>+VLOOKUP(E61,Participants!$A$1:$F$798,5,FALSE)</f>
        <v>Male</v>
      </c>
      <c r="I61" s="13">
        <f>+VLOOKUP(E61,Participants!$A$1:$F$798,3,FALSE)</f>
        <v>5</v>
      </c>
      <c r="J61" s="13" t="str">
        <f>+VLOOKUP(E61,Participants!$A$1:$G$798,7,FALSE)</f>
        <v>JV Boys</v>
      </c>
      <c r="K61" s="13">
        <f t="shared" si="1"/>
        <v>28</v>
      </c>
      <c r="L61" s="13"/>
    </row>
    <row r="62" spans="1:13" ht="14.25" customHeight="1" x14ac:dyDescent="0.35">
      <c r="A62" s="79" t="s">
        <v>848</v>
      </c>
      <c r="B62" s="54">
        <v>8</v>
      </c>
      <c r="C62" s="143" t="s">
        <v>1108</v>
      </c>
      <c r="D62" s="54">
        <v>1</v>
      </c>
      <c r="E62" s="74">
        <v>1436</v>
      </c>
      <c r="F62" s="13" t="str">
        <f>+VLOOKUP(E62,Participants!$A$1:$F$798,2,FALSE)</f>
        <v>Lucas Porter</v>
      </c>
      <c r="G62" s="13" t="str">
        <f>+VLOOKUP(E62,Participants!$A$1:$F$798,4,FALSE)</f>
        <v>GRE</v>
      </c>
      <c r="H62" s="13" t="str">
        <f>+VLOOKUP(E62,Participants!$A$1:$F$798,5,FALSE)</f>
        <v>Male</v>
      </c>
      <c r="I62" s="13">
        <f>+VLOOKUP(E62,Participants!$A$1:$F$798,3,FALSE)</f>
        <v>5</v>
      </c>
      <c r="J62" s="13" t="str">
        <f>+VLOOKUP(E62,Participants!$A$1:$G$798,7,FALSE)</f>
        <v>JV Boys</v>
      </c>
      <c r="K62" s="13">
        <f t="shared" si="1"/>
        <v>29</v>
      </c>
      <c r="L62" s="13"/>
    </row>
    <row r="63" spans="1:13" ht="14.25" customHeight="1" x14ac:dyDescent="0.35">
      <c r="A63" s="79" t="s">
        <v>848</v>
      </c>
      <c r="B63" s="54">
        <v>8</v>
      </c>
      <c r="C63" s="143" t="s">
        <v>1109</v>
      </c>
      <c r="D63" s="54">
        <v>7</v>
      </c>
      <c r="E63" s="74">
        <v>1355</v>
      </c>
      <c r="F63" s="13" t="str">
        <f>+VLOOKUP(E63,Participants!$A$1:$F$798,2,FALSE)</f>
        <v>Thomas Lee</v>
      </c>
      <c r="G63" s="13" t="str">
        <f>+VLOOKUP(E63,Participants!$A$1:$F$798,4,FALSE)</f>
        <v>AAC</v>
      </c>
      <c r="H63" s="13" t="str">
        <f>+VLOOKUP(E63,Participants!$A$1:$F$798,5,FALSE)</f>
        <v>Male</v>
      </c>
      <c r="I63" s="13">
        <f>+VLOOKUP(E63,Participants!$A$1:$F$798,3,FALSE)</f>
        <v>5</v>
      </c>
      <c r="J63" s="13" t="str">
        <f>+VLOOKUP(E63,Participants!$A$1:$G$798,7,FALSE)</f>
        <v>JV Boys</v>
      </c>
      <c r="K63" s="13">
        <f t="shared" si="1"/>
        <v>30</v>
      </c>
      <c r="L63" s="13"/>
    </row>
    <row r="64" spans="1:13" ht="14.25" customHeight="1" x14ac:dyDescent="0.35">
      <c r="A64" s="79" t="s">
        <v>848</v>
      </c>
      <c r="B64" s="54">
        <v>8</v>
      </c>
      <c r="C64" s="143" t="s">
        <v>1110</v>
      </c>
      <c r="D64" s="54">
        <v>2</v>
      </c>
      <c r="E64" s="74">
        <v>1092</v>
      </c>
      <c r="F64" s="13" t="str">
        <f>+VLOOKUP(E64,Participants!$A$1:$F$798,2,FALSE)</f>
        <v>Fionn Degnan</v>
      </c>
      <c r="G64" s="13" t="str">
        <f>+VLOOKUP(E64,Participants!$A$1:$F$798,4,FALSE)</f>
        <v>KIL</v>
      </c>
      <c r="H64" s="13" t="str">
        <f>+VLOOKUP(E64,Participants!$A$1:$F$798,5,FALSE)</f>
        <v>Male</v>
      </c>
      <c r="I64" s="13">
        <f>+VLOOKUP(E64,Participants!$A$1:$F$798,3,FALSE)</f>
        <v>5</v>
      </c>
      <c r="J64" s="13" t="str">
        <f>+VLOOKUP(E64,Participants!$A$1:$G$798,7,FALSE)</f>
        <v>JV Boys</v>
      </c>
      <c r="K64" s="13">
        <f t="shared" si="1"/>
        <v>31</v>
      </c>
      <c r="L64" s="13"/>
    </row>
    <row r="65" spans="1:12" ht="14.25" customHeight="1" x14ac:dyDescent="0.35">
      <c r="A65" s="79" t="s">
        <v>848</v>
      </c>
      <c r="B65" s="54">
        <v>8</v>
      </c>
      <c r="C65" s="143" t="s">
        <v>1111</v>
      </c>
      <c r="D65" s="54">
        <v>5</v>
      </c>
      <c r="E65" s="74">
        <v>721</v>
      </c>
      <c r="F65" s="13" t="str">
        <f>+VLOOKUP(E65,Participants!$A$1:$F$798,2,FALSE)</f>
        <v>Travis Anglum</v>
      </c>
      <c r="G65" s="13" t="str">
        <f>+VLOOKUP(E65,Participants!$A$1:$F$798,4,FALSE)</f>
        <v>GAA</v>
      </c>
      <c r="H65" s="13" t="str">
        <f>+VLOOKUP(E65,Participants!$A$1:$F$798,5,FALSE)</f>
        <v>Male</v>
      </c>
      <c r="I65" s="13">
        <f>+VLOOKUP(E65,Participants!$A$1:$F$798,3,FALSE)</f>
        <v>6</v>
      </c>
      <c r="J65" s="13" t="str">
        <f>+VLOOKUP(E65,Participants!$A$1:$G$798,7,FALSE)</f>
        <v>JV BOYS</v>
      </c>
      <c r="K65" s="13">
        <f t="shared" si="1"/>
        <v>32</v>
      </c>
      <c r="L65" s="13"/>
    </row>
    <row r="66" spans="1:12" ht="14.25" customHeight="1" x14ac:dyDescent="0.35">
      <c r="A66" s="79" t="s">
        <v>848</v>
      </c>
      <c r="B66" s="52">
        <v>9</v>
      </c>
      <c r="C66" s="147" t="s">
        <v>1115</v>
      </c>
      <c r="D66" s="52">
        <v>2</v>
      </c>
      <c r="E66" s="72">
        <v>709</v>
      </c>
      <c r="F66" s="53" t="str">
        <f>+VLOOKUP(E66,Participants!$A$1:$F$798,2,FALSE)</f>
        <v>Nicholas Bays</v>
      </c>
      <c r="G66" s="53" t="str">
        <f>+VLOOKUP(E66,Participants!$A$1:$F$798,4,FALSE)</f>
        <v>GAA</v>
      </c>
      <c r="H66" s="53" t="str">
        <f>+VLOOKUP(E66,Participants!$A$1:$F$798,5,FALSE)</f>
        <v>Male</v>
      </c>
      <c r="I66" s="53">
        <f>+VLOOKUP(E66,Participants!$A$1:$F$798,3,FALSE)</f>
        <v>5</v>
      </c>
      <c r="J66" s="53" t="str">
        <f>+VLOOKUP(E66,Participants!$A$1:$G$798,7,FALSE)</f>
        <v>JV BOYS</v>
      </c>
      <c r="K66" s="13">
        <f t="shared" si="1"/>
        <v>33</v>
      </c>
      <c r="L66" s="53"/>
    </row>
    <row r="67" spans="1:12" ht="14.25" customHeight="1" x14ac:dyDescent="0.35">
      <c r="A67" s="79" t="s">
        <v>848</v>
      </c>
      <c r="B67" s="52">
        <v>9</v>
      </c>
      <c r="C67" s="147" t="s">
        <v>1069</v>
      </c>
      <c r="D67" s="52">
        <v>3</v>
      </c>
      <c r="E67" s="72">
        <v>612</v>
      </c>
      <c r="F67" s="53" t="str">
        <f>+VLOOKUP(E67,Participants!$A$1:$F$798,2,FALSE)</f>
        <v>Jackson Hawes</v>
      </c>
      <c r="G67" s="53" t="str">
        <f>+VLOOKUP(E67,Participants!$A$1:$F$798,4,FALSE)</f>
        <v>BFS</v>
      </c>
      <c r="H67" s="53" t="str">
        <f>+VLOOKUP(E67,Participants!$A$1:$F$798,5,FALSE)</f>
        <v>Male</v>
      </c>
      <c r="I67" s="53">
        <f>+VLOOKUP(E67,Participants!$A$1:$F$798,3,FALSE)</f>
        <v>5</v>
      </c>
      <c r="J67" s="53" t="str">
        <f>+VLOOKUP(E67,Participants!$A$1:$G$798,7,FALSE)</f>
        <v>JV BOYS</v>
      </c>
      <c r="K67" s="13">
        <f t="shared" si="1"/>
        <v>34</v>
      </c>
      <c r="L67" s="53"/>
    </row>
    <row r="68" spans="1:12" ht="14.25" customHeight="1" x14ac:dyDescent="0.35">
      <c r="A68" s="154" t="s">
        <v>848</v>
      </c>
      <c r="B68" s="141">
        <v>7</v>
      </c>
      <c r="C68" s="155" t="s">
        <v>1103</v>
      </c>
      <c r="D68" s="141">
        <v>8</v>
      </c>
      <c r="E68" s="145">
        <v>715</v>
      </c>
      <c r="F68" s="142" t="str">
        <f>+VLOOKUP(E68,Participants!$A$1:$F$798,2,FALSE)</f>
        <v>Wilder Sargent</v>
      </c>
      <c r="G68" s="142" t="str">
        <f>+VLOOKUP(E68,Participants!$A$1:$F$798,4,FALSE)</f>
        <v>GAA</v>
      </c>
      <c r="H68" s="142" t="str">
        <f>+VLOOKUP(E68,Participants!$A$1:$F$798,5,FALSE)</f>
        <v>Male</v>
      </c>
      <c r="I68" s="142">
        <f>+VLOOKUP(E68,Participants!$A$1:$F$798,3,FALSE)</f>
        <v>5</v>
      </c>
      <c r="J68" s="142" t="str">
        <f>+VLOOKUP(E68,Participants!$A$1:$G$798,7,FALSE)</f>
        <v>JV BOYS</v>
      </c>
      <c r="K68" s="13">
        <f t="shared" si="1"/>
        <v>35</v>
      </c>
      <c r="L68" s="142"/>
    </row>
    <row r="69" spans="1:12" ht="14.25" customHeight="1" x14ac:dyDescent="0.35">
      <c r="A69" s="79" t="s">
        <v>848</v>
      </c>
      <c r="B69" s="54">
        <v>6</v>
      </c>
      <c r="C69" s="143" t="s">
        <v>1096</v>
      </c>
      <c r="D69" s="54">
        <v>3</v>
      </c>
      <c r="E69" s="74">
        <v>714</v>
      </c>
      <c r="F69" s="13" t="str">
        <f>+VLOOKUP(E69,Participants!$A$1:$F$798,2,FALSE)</f>
        <v>Ryan Stickman</v>
      </c>
      <c r="G69" s="13" t="str">
        <f>+VLOOKUP(E69,Participants!$A$1:$F$798,4,FALSE)</f>
        <v>GAA</v>
      </c>
      <c r="H69" s="13" t="str">
        <f>+VLOOKUP(E69,Participants!$A$1:$F$798,5,FALSE)</f>
        <v>Male</v>
      </c>
      <c r="I69" s="13">
        <f>+VLOOKUP(E69,Participants!$A$1:$F$798,3,FALSE)</f>
        <v>5</v>
      </c>
      <c r="J69" s="13" t="str">
        <f>+VLOOKUP(E69,Participants!$A$1:$G$798,7,FALSE)</f>
        <v>JV BOYS</v>
      </c>
      <c r="K69" s="13">
        <f t="shared" si="1"/>
        <v>36</v>
      </c>
      <c r="L69" s="13"/>
    </row>
    <row r="70" spans="1:12" ht="14.25" customHeight="1" x14ac:dyDescent="0.35">
      <c r="A70" s="79" t="s">
        <v>848</v>
      </c>
      <c r="B70" s="54">
        <v>6</v>
      </c>
      <c r="C70" s="143" t="s">
        <v>1097</v>
      </c>
      <c r="D70" s="54">
        <v>8</v>
      </c>
      <c r="E70" s="74">
        <v>1579</v>
      </c>
      <c r="F70" s="13" t="str">
        <f>+VLOOKUP(E70,Participants!$A$1:$F$798,2,FALSE)</f>
        <v>Matthew Yeager</v>
      </c>
      <c r="G70" s="13" t="str">
        <f>+VLOOKUP(E70,Participants!$A$1:$F$798,4,FALSE)</f>
        <v>BCS</v>
      </c>
      <c r="H70" s="13" t="str">
        <f>+VLOOKUP(E70,Participants!$A$1:$F$798,5,FALSE)</f>
        <v>Male</v>
      </c>
      <c r="I70" s="13">
        <f>+VLOOKUP(E70,Participants!$A$1:$F$798,3,FALSE)</f>
        <v>5</v>
      </c>
      <c r="J70" s="13" t="str">
        <f>+VLOOKUP(E70,Participants!$A$1:$G$798,7,FALSE)</f>
        <v>JV Boys</v>
      </c>
      <c r="K70" s="13">
        <f t="shared" si="1"/>
        <v>37</v>
      </c>
      <c r="L70" s="13"/>
    </row>
    <row r="71" spans="1:12" ht="14.25" customHeight="1" x14ac:dyDescent="0.35">
      <c r="A71" s="79" t="s">
        <v>848</v>
      </c>
      <c r="B71" s="52">
        <v>9</v>
      </c>
      <c r="C71" s="52"/>
      <c r="D71" s="52">
        <v>8</v>
      </c>
      <c r="E71" s="72"/>
      <c r="F71" s="53" t="e">
        <f>+VLOOKUP(E71,Participants!$A$1:$F$798,2,FALSE)</f>
        <v>#N/A</v>
      </c>
      <c r="G71" s="53" t="e">
        <f>+VLOOKUP(E71,Participants!$A$1:$F$798,4,FALSE)</f>
        <v>#N/A</v>
      </c>
      <c r="H71" s="53" t="e">
        <f>+VLOOKUP(E71,Participants!$A$1:$F$798,5,FALSE)</f>
        <v>#N/A</v>
      </c>
      <c r="I71" s="53" t="e">
        <f>+VLOOKUP(E71,Participants!$A$1:$F$798,3,FALSE)</f>
        <v>#N/A</v>
      </c>
      <c r="J71" s="53" t="e">
        <f>+VLOOKUP(E71,Participants!$A$1:$G$798,7,FALSE)</f>
        <v>#N/A</v>
      </c>
      <c r="K71" s="53"/>
      <c r="L71" s="53"/>
    </row>
    <row r="72" spans="1:12" ht="14.25" customHeight="1" x14ac:dyDescent="0.35">
      <c r="A72" s="79" t="s">
        <v>848</v>
      </c>
      <c r="B72" s="54">
        <v>10</v>
      </c>
      <c r="C72" s="143" t="s">
        <v>1116</v>
      </c>
      <c r="D72" s="54">
        <v>4</v>
      </c>
      <c r="E72" s="74">
        <v>634</v>
      </c>
      <c r="F72" s="13" t="str">
        <f>+VLOOKUP(E72,Participants!$A$1:$F$798,2,FALSE)</f>
        <v>Tessa Liberati</v>
      </c>
      <c r="G72" s="13" t="str">
        <f>+VLOOKUP(E72,Participants!$A$1:$F$798,4,FALSE)</f>
        <v>BFS</v>
      </c>
      <c r="H72" s="13" t="str">
        <f>+VLOOKUP(E72,Participants!$A$1:$F$798,5,FALSE)</f>
        <v>Female</v>
      </c>
      <c r="I72" s="13">
        <f>+VLOOKUP(E72,Participants!$A$1:$F$798,3,FALSE)</f>
        <v>7</v>
      </c>
      <c r="J72" s="13" t="str">
        <f>+VLOOKUP(E72,Participants!$A$1:$G$798,7,FALSE)</f>
        <v>VARSITY GIRLS</v>
      </c>
      <c r="K72" s="13">
        <v>1</v>
      </c>
      <c r="L72" s="13">
        <v>10</v>
      </c>
    </row>
    <row r="73" spans="1:12" ht="14.25" customHeight="1" x14ac:dyDescent="0.35">
      <c r="A73" s="79" t="s">
        <v>848</v>
      </c>
      <c r="B73" s="52">
        <v>11</v>
      </c>
      <c r="C73" s="147" t="s">
        <v>1124</v>
      </c>
      <c r="D73" s="52">
        <v>2</v>
      </c>
      <c r="E73" s="72">
        <v>774</v>
      </c>
      <c r="F73" s="53" t="str">
        <f>+VLOOKUP(E73,Participants!$A$1:$F$798,2,FALSE)</f>
        <v>Alana Sheffer</v>
      </c>
      <c r="G73" s="53" t="str">
        <f>+VLOOKUP(E73,Participants!$A$1:$F$798,4,FALSE)</f>
        <v>GAA</v>
      </c>
      <c r="H73" s="53" t="str">
        <f>+VLOOKUP(E73,Participants!$A$1:$F$798,5,FALSE)</f>
        <v>Female</v>
      </c>
      <c r="I73" s="53">
        <f>+VLOOKUP(E73,Participants!$A$1:$F$798,3,FALSE)</f>
        <v>8</v>
      </c>
      <c r="J73" s="53" t="str">
        <f>+VLOOKUP(E73,Participants!$A$1:$G$798,7,FALSE)</f>
        <v>VARSITY GIRLS</v>
      </c>
      <c r="K73" s="53">
        <f>K72+1</f>
        <v>2</v>
      </c>
      <c r="L73" s="53">
        <v>8</v>
      </c>
    </row>
    <row r="74" spans="1:12" ht="14.25" customHeight="1" x14ac:dyDescent="0.35">
      <c r="A74" s="79" t="s">
        <v>848</v>
      </c>
      <c r="B74" s="52">
        <v>11</v>
      </c>
      <c r="C74" s="147" t="s">
        <v>1125</v>
      </c>
      <c r="D74" s="52">
        <v>3</v>
      </c>
      <c r="E74" s="72">
        <v>650</v>
      </c>
      <c r="F74" s="53" t="str">
        <f>+VLOOKUP(E74,Participants!$A$1:$F$798,2,FALSE)</f>
        <v>Lily Narvett</v>
      </c>
      <c r="G74" s="53" t="str">
        <f>+VLOOKUP(E74,Participants!$A$1:$F$798,4,FALSE)</f>
        <v>BFS</v>
      </c>
      <c r="H74" s="53" t="str">
        <f>+VLOOKUP(E74,Participants!$A$1:$F$798,5,FALSE)</f>
        <v>Female</v>
      </c>
      <c r="I74" s="53">
        <f>+VLOOKUP(E74,Participants!$A$1:$F$798,3,FALSE)</f>
        <v>8</v>
      </c>
      <c r="J74" s="53" t="str">
        <f>+VLOOKUP(E74,Participants!$A$1:$G$798,7,FALSE)</f>
        <v>VARSITY GIRLS</v>
      </c>
      <c r="K74" s="53">
        <f t="shared" ref="K74:K89" si="2">K73+1</f>
        <v>3</v>
      </c>
      <c r="L74" s="53">
        <v>6</v>
      </c>
    </row>
    <row r="75" spans="1:12" ht="14.25" customHeight="1" x14ac:dyDescent="0.35">
      <c r="A75" s="79" t="s">
        <v>848</v>
      </c>
      <c r="B75" s="54">
        <v>10</v>
      </c>
      <c r="C75" s="143" t="s">
        <v>1117</v>
      </c>
      <c r="D75" s="54">
        <v>1</v>
      </c>
      <c r="E75" s="74">
        <v>639</v>
      </c>
      <c r="F75" s="13" t="str">
        <f>+VLOOKUP(E75,Participants!$A$1:$F$798,2,FALSE)</f>
        <v>Emma Schweikert</v>
      </c>
      <c r="G75" s="13" t="str">
        <f>+VLOOKUP(E75,Participants!$A$1:$F$798,4,FALSE)</f>
        <v>BFS</v>
      </c>
      <c r="H75" s="13" t="str">
        <f>+VLOOKUP(E75,Participants!$A$1:$F$798,5,FALSE)</f>
        <v>Female</v>
      </c>
      <c r="I75" s="13">
        <f>+VLOOKUP(E75,Participants!$A$1:$F$798,3,FALSE)</f>
        <v>7</v>
      </c>
      <c r="J75" s="13" t="str">
        <f>+VLOOKUP(E75,Participants!$A$1:$G$798,7,FALSE)</f>
        <v>VARSITY GIRLS</v>
      </c>
      <c r="K75" s="53">
        <f t="shared" si="2"/>
        <v>4</v>
      </c>
      <c r="L75" s="13">
        <v>5</v>
      </c>
    </row>
    <row r="76" spans="1:12" ht="14.25" customHeight="1" x14ac:dyDescent="0.35">
      <c r="A76" s="79" t="s">
        <v>848</v>
      </c>
      <c r="B76" s="52">
        <v>11</v>
      </c>
      <c r="C76" s="147" t="s">
        <v>1126</v>
      </c>
      <c r="D76" s="52">
        <v>5</v>
      </c>
      <c r="E76" s="72">
        <v>637</v>
      </c>
      <c r="F76" s="53" t="str">
        <f>+VLOOKUP(E76,Participants!$A$1:$F$798,2,FALSE)</f>
        <v>Kate Mulzet</v>
      </c>
      <c r="G76" s="53" t="str">
        <f>+VLOOKUP(E76,Participants!$A$1:$F$798,4,FALSE)</f>
        <v>BFS</v>
      </c>
      <c r="H76" s="53" t="str">
        <f>+VLOOKUP(E76,Participants!$A$1:$F$798,5,FALSE)</f>
        <v>Female</v>
      </c>
      <c r="I76" s="53">
        <f>+VLOOKUP(E76,Participants!$A$1:$F$798,3,FALSE)</f>
        <v>7</v>
      </c>
      <c r="J76" s="53" t="str">
        <f>+VLOOKUP(E76,Participants!$A$1:$G$798,7,FALSE)</f>
        <v>VARSITY GIRLS</v>
      </c>
      <c r="K76" s="53">
        <f t="shared" si="2"/>
        <v>5</v>
      </c>
      <c r="L76" s="53">
        <v>4</v>
      </c>
    </row>
    <row r="77" spans="1:12" ht="14.25" customHeight="1" x14ac:dyDescent="0.35">
      <c r="A77" s="79" t="s">
        <v>848</v>
      </c>
      <c r="B77" s="52">
        <v>11</v>
      </c>
      <c r="C77" s="147" t="s">
        <v>1127</v>
      </c>
      <c r="D77" s="52">
        <v>1</v>
      </c>
      <c r="E77" s="72">
        <v>657</v>
      </c>
      <c r="F77" s="53" t="str">
        <f>+VLOOKUP(E77,Participants!$A$1:$F$798,2,FALSE)</f>
        <v>Addison Thiel</v>
      </c>
      <c r="G77" s="53" t="str">
        <f>+VLOOKUP(E77,Participants!$A$1:$F$798,4,FALSE)</f>
        <v>BFS</v>
      </c>
      <c r="H77" s="53" t="str">
        <f>+VLOOKUP(E77,Participants!$A$1:$F$798,5,FALSE)</f>
        <v>Female</v>
      </c>
      <c r="I77" s="53">
        <f>+VLOOKUP(E77,Participants!$A$1:$F$798,3,FALSE)</f>
        <v>8</v>
      </c>
      <c r="J77" s="53" t="str">
        <f>+VLOOKUP(E77,Participants!$A$1:$G$798,7,FALSE)</f>
        <v>VARSITY GIRLS</v>
      </c>
      <c r="K77" s="53">
        <f t="shared" si="2"/>
        <v>6</v>
      </c>
      <c r="L77" s="53">
        <v>3</v>
      </c>
    </row>
    <row r="78" spans="1:12" ht="14.25" customHeight="1" x14ac:dyDescent="0.35">
      <c r="A78" s="79" t="s">
        <v>848</v>
      </c>
      <c r="B78" s="54">
        <v>10</v>
      </c>
      <c r="C78" s="143" t="s">
        <v>1118</v>
      </c>
      <c r="D78" s="54">
        <v>3</v>
      </c>
      <c r="E78" s="74">
        <v>1446</v>
      </c>
      <c r="F78" s="13" t="str">
        <f>+VLOOKUP(E78,Participants!$A$1:$F$798,2,FALSE)</f>
        <v>Ava Sparacino</v>
      </c>
      <c r="G78" s="13" t="str">
        <f>+VLOOKUP(E78,Participants!$A$1:$F$798,4,FALSE)</f>
        <v>GRE</v>
      </c>
      <c r="H78" s="13" t="str">
        <f>+VLOOKUP(E78,Participants!$A$1:$F$798,5,FALSE)</f>
        <v>Female</v>
      </c>
      <c r="I78" s="13">
        <f>+VLOOKUP(E78,Participants!$A$1:$F$798,3,FALSE)</f>
        <v>8</v>
      </c>
      <c r="J78" s="13" t="str">
        <f>+VLOOKUP(E78,Participants!$A$1:$G$798,7,FALSE)</f>
        <v>Varsity Girls</v>
      </c>
      <c r="K78" s="53">
        <f t="shared" si="2"/>
        <v>7</v>
      </c>
      <c r="L78" s="13">
        <v>2</v>
      </c>
    </row>
    <row r="79" spans="1:12" ht="14.25" customHeight="1" x14ac:dyDescent="0.35">
      <c r="A79" s="79" t="s">
        <v>848</v>
      </c>
      <c r="B79" s="54">
        <v>10</v>
      </c>
      <c r="C79" s="143" t="s">
        <v>1119</v>
      </c>
      <c r="D79" s="54">
        <v>5</v>
      </c>
      <c r="E79" s="74">
        <v>775</v>
      </c>
      <c r="F79" s="13" t="str">
        <f>+VLOOKUP(E79,Participants!$A$1:$F$798,2,FALSE)</f>
        <v>Ava Lenigan</v>
      </c>
      <c r="G79" s="13" t="str">
        <f>+VLOOKUP(E79,Participants!$A$1:$F$798,4,FALSE)</f>
        <v>GAA</v>
      </c>
      <c r="H79" s="13" t="str">
        <f>+VLOOKUP(E79,Participants!$A$1:$F$798,5,FALSE)</f>
        <v>Female</v>
      </c>
      <c r="I79" s="13">
        <f>+VLOOKUP(E79,Participants!$A$1:$F$798,3,FALSE)</f>
        <v>8</v>
      </c>
      <c r="J79" s="13" t="str">
        <f>+VLOOKUP(E79,Participants!$A$1:$G$798,7,FALSE)</f>
        <v>VARSITY GIRLS</v>
      </c>
      <c r="K79" s="53">
        <f t="shared" si="2"/>
        <v>8</v>
      </c>
      <c r="L79" s="13">
        <v>1</v>
      </c>
    </row>
    <row r="80" spans="1:12" ht="14.25" customHeight="1" x14ac:dyDescent="0.35">
      <c r="A80" s="79" t="s">
        <v>848</v>
      </c>
      <c r="B80" s="54">
        <v>12</v>
      </c>
      <c r="C80" s="143" t="s">
        <v>1130</v>
      </c>
      <c r="D80" s="54">
        <v>4</v>
      </c>
      <c r="E80" s="74">
        <v>640</v>
      </c>
      <c r="F80" s="13" t="str">
        <f>+VLOOKUP(E80,Participants!$A$1:$F$798,2,FALSE)</f>
        <v>Alexandra Wagner</v>
      </c>
      <c r="G80" s="13" t="str">
        <f>+VLOOKUP(E80,Participants!$A$1:$F$798,4,FALSE)</f>
        <v>BFS</v>
      </c>
      <c r="H80" s="13" t="str">
        <f>+VLOOKUP(E80,Participants!$A$1:$F$798,5,FALSE)</f>
        <v>Female</v>
      </c>
      <c r="I80" s="13">
        <f>+VLOOKUP(E80,Participants!$A$1:$F$798,3,FALSE)</f>
        <v>7</v>
      </c>
      <c r="J80" s="13" t="str">
        <f>+VLOOKUP(E80,Participants!$A$1:$G$798,7,FALSE)</f>
        <v>VARSITY GIRLS</v>
      </c>
      <c r="K80" s="53">
        <f t="shared" si="2"/>
        <v>9</v>
      </c>
      <c r="L80" s="13"/>
    </row>
    <row r="81" spans="1:12" ht="14.25" customHeight="1" x14ac:dyDescent="0.35">
      <c r="A81" s="79" t="s">
        <v>848</v>
      </c>
      <c r="B81" s="54">
        <v>10</v>
      </c>
      <c r="C81" s="143" t="s">
        <v>1120</v>
      </c>
      <c r="D81" s="54">
        <v>8</v>
      </c>
      <c r="E81" s="74">
        <v>1445</v>
      </c>
      <c r="F81" s="13" t="str">
        <f>+VLOOKUP(E81,Participants!$A$1:$F$798,2,FALSE)</f>
        <v>Lydia Pierce</v>
      </c>
      <c r="G81" s="13" t="str">
        <f>+VLOOKUP(E81,Participants!$A$1:$F$798,4,FALSE)</f>
        <v>GRE</v>
      </c>
      <c r="H81" s="13" t="str">
        <f>+VLOOKUP(E81,Participants!$A$1:$F$798,5,FALSE)</f>
        <v>Female</v>
      </c>
      <c r="I81" s="13">
        <f>+VLOOKUP(E81,Participants!$A$1:$F$798,3,FALSE)</f>
        <v>8</v>
      </c>
      <c r="J81" s="13" t="str">
        <f>+VLOOKUP(E81,Participants!$A$1:$G$798,7,FALSE)</f>
        <v>Varsity Girls</v>
      </c>
      <c r="K81" s="53">
        <f t="shared" si="2"/>
        <v>10</v>
      </c>
      <c r="L81" s="13"/>
    </row>
    <row r="82" spans="1:12" ht="14.25" customHeight="1" x14ac:dyDescent="0.35">
      <c r="A82" s="79" t="s">
        <v>848</v>
      </c>
      <c r="B82" s="54">
        <v>10</v>
      </c>
      <c r="C82" s="143" t="s">
        <v>1121</v>
      </c>
      <c r="D82" s="54">
        <v>6</v>
      </c>
      <c r="E82" s="74">
        <v>1110</v>
      </c>
      <c r="F82" s="13" t="str">
        <f>+VLOOKUP(E82,Participants!$A$1:$F$798,2,FALSE)</f>
        <v>Olivia Kaminski</v>
      </c>
      <c r="G82" s="13" t="str">
        <f>+VLOOKUP(E82,Participants!$A$1:$F$798,4,FALSE)</f>
        <v>KIL</v>
      </c>
      <c r="H82" s="13" t="str">
        <f>+VLOOKUP(E82,Participants!$A$1:$F$798,5,FALSE)</f>
        <v>Female</v>
      </c>
      <c r="I82" s="13">
        <f>+VLOOKUP(E82,Participants!$A$1:$F$798,3,FALSE)</f>
        <v>7</v>
      </c>
      <c r="J82" s="13" t="str">
        <f>+VLOOKUP(E82,Participants!$A$1:$G$798,7,FALSE)</f>
        <v>Varsity Girls</v>
      </c>
      <c r="K82" s="53">
        <f t="shared" si="2"/>
        <v>11</v>
      </c>
      <c r="L82" s="13"/>
    </row>
    <row r="83" spans="1:12" ht="14.25" customHeight="1" x14ac:dyDescent="0.35">
      <c r="A83" s="79" t="s">
        <v>848</v>
      </c>
      <c r="B83" s="54">
        <v>12</v>
      </c>
      <c r="C83" s="143" t="s">
        <v>1131</v>
      </c>
      <c r="D83" s="54">
        <v>2</v>
      </c>
      <c r="E83" s="74">
        <v>1112</v>
      </c>
      <c r="F83" s="13" t="str">
        <f>+VLOOKUP(E83,Participants!$A$1:$F$798,2,FALSE)</f>
        <v>Jada Lichtenwalter</v>
      </c>
      <c r="G83" s="13" t="str">
        <f>+VLOOKUP(E83,Participants!$A$1:$F$798,4,FALSE)</f>
        <v>KIL</v>
      </c>
      <c r="H83" s="13" t="str">
        <f>+VLOOKUP(E83,Participants!$A$1:$F$798,5,FALSE)</f>
        <v>Female</v>
      </c>
      <c r="I83" s="13">
        <f>+VLOOKUP(E83,Participants!$A$1:$F$798,3,FALSE)</f>
        <v>7</v>
      </c>
      <c r="J83" s="13" t="str">
        <f>+VLOOKUP(E83,Participants!$A$1:$G$798,7,FALSE)</f>
        <v>Varsity Girls</v>
      </c>
      <c r="K83" s="53">
        <f t="shared" si="2"/>
        <v>12</v>
      </c>
      <c r="L83" s="13"/>
    </row>
    <row r="84" spans="1:12" ht="14.25" customHeight="1" x14ac:dyDescent="0.35">
      <c r="A84" s="79" t="s">
        <v>848</v>
      </c>
      <c r="B84" s="54">
        <v>10</v>
      </c>
      <c r="C84" s="143" t="s">
        <v>1122</v>
      </c>
      <c r="D84" s="54">
        <v>7</v>
      </c>
      <c r="E84" s="74">
        <v>1370</v>
      </c>
      <c r="F84" s="13" t="str">
        <f>+VLOOKUP(E84,Participants!$A$1:$F$798,2,FALSE)</f>
        <v>Morgan Randall</v>
      </c>
      <c r="G84" s="13" t="str">
        <f>+VLOOKUP(E84,Participants!$A$1:$F$798,4,FALSE)</f>
        <v>AAC</v>
      </c>
      <c r="H84" s="13" t="str">
        <f>+VLOOKUP(E84,Participants!$A$1:$F$798,5,FALSE)</f>
        <v>Female</v>
      </c>
      <c r="I84" s="13">
        <f>+VLOOKUP(E84,Participants!$A$1:$F$798,3,FALSE)</f>
        <v>7</v>
      </c>
      <c r="J84" s="13" t="str">
        <f>+VLOOKUP(E84,Participants!$A$1:$G$798,7,FALSE)</f>
        <v>Varsity Girls</v>
      </c>
      <c r="K84" s="53">
        <f t="shared" si="2"/>
        <v>13</v>
      </c>
      <c r="L84" s="13"/>
    </row>
    <row r="85" spans="1:12" ht="14.25" customHeight="1" x14ac:dyDescent="0.35">
      <c r="A85" s="79" t="s">
        <v>848</v>
      </c>
      <c r="B85" s="52">
        <v>11</v>
      </c>
      <c r="C85" s="147" t="s">
        <v>1128</v>
      </c>
      <c r="D85" s="52">
        <v>4</v>
      </c>
      <c r="E85" s="72">
        <v>767</v>
      </c>
      <c r="F85" s="53" t="str">
        <f>+VLOOKUP(E85,Participants!$A$1:$F$798,2,FALSE)</f>
        <v>Fiona Shipley</v>
      </c>
      <c r="G85" s="53" t="str">
        <f>+VLOOKUP(E85,Participants!$A$1:$F$798,4,FALSE)</f>
        <v>GAA</v>
      </c>
      <c r="H85" s="53" t="str">
        <f>+VLOOKUP(E85,Participants!$A$1:$F$798,5,FALSE)</f>
        <v>Female</v>
      </c>
      <c r="I85" s="53">
        <f>+VLOOKUP(E85,Participants!$A$1:$F$798,3,FALSE)</f>
        <v>7</v>
      </c>
      <c r="J85" s="53" t="str">
        <f>+VLOOKUP(E85,Participants!$A$1:$G$798,7,FALSE)</f>
        <v>VARSITY GIRLS</v>
      </c>
      <c r="K85" s="53">
        <f t="shared" si="2"/>
        <v>14</v>
      </c>
      <c r="L85" s="53"/>
    </row>
    <row r="86" spans="1:12" ht="14.25" customHeight="1" x14ac:dyDescent="0.35">
      <c r="A86" s="79" t="s">
        <v>848</v>
      </c>
      <c r="B86" s="54">
        <v>10</v>
      </c>
      <c r="C86" s="143" t="s">
        <v>1123</v>
      </c>
      <c r="D86" s="54">
        <v>2</v>
      </c>
      <c r="E86" s="74">
        <v>1332</v>
      </c>
      <c r="F86" s="13" t="str">
        <f>+VLOOKUP(E86,Participants!$A$1:$F$798,2,FALSE)</f>
        <v>Lizzie Austin</v>
      </c>
      <c r="G86" s="13" t="str">
        <f>+VLOOKUP(E86,Participants!$A$1:$F$798,4,FALSE)</f>
        <v>AAC</v>
      </c>
      <c r="H86" s="13" t="str">
        <f>+VLOOKUP(E86,Participants!$A$1:$F$798,5,FALSE)</f>
        <v>Female</v>
      </c>
      <c r="I86" s="13">
        <f>+VLOOKUP(E86,Participants!$A$1:$F$798,3,FALSE)</f>
        <v>7</v>
      </c>
      <c r="J86" s="13" t="str">
        <f>+VLOOKUP(E86,Participants!$A$1:$G$798,7,FALSE)</f>
        <v>Varsity Girls</v>
      </c>
      <c r="K86" s="53">
        <f t="shared" si="2"/>
        <v>15</v>
      </c>
      <c r="L86" s="13"/>
    </row>
    <row r="87" spans="1:12" ht="14.25" customHeight="1" x14ac:dyDescent="0.35">
      <c r="A87" s="79" t="s">
        <v>848</v>
      </c>
      <c r="B87" s="52">
        <v>11</v>
      </c>
      <c r="C87" s="147" t="s">
        <v>1129</v>
      </c>
      <c r="D87" s="52">
        <v>6</v>
      </c>
      <c r="E87" s="72">
        <v>1442</v>
      </c>
      <c r="F87" s="53" t="str">
        <f>+VLOOKUP(E87,Participants!$A$1:$F$798,2,FALSE)</f>
        <v>Olivia Clauss</v>
      </c>
      <c r="G87" s="53" t="str">
        <f>+VLOOKUP(E87,Participants!$A$1:$F$798,4,FALSE)</f>
        <v>GRE</v>
      </c>
      <c r="H87" s="53" t="str">
        <f>+VLOOKUP(E87,Participants!$A$1:$F$798,5,FALSE)</f>
        <v>Female</v>
      </c>
      <c r="I87" s="53">
        <f>+VLOOKUP(E87,Participants!$A$1:$F$798,3,FALSE)</f>
        <v>7</v>
      </c>
      <c r="J87" s="53" t="str">
        <f>+VLOOKUP(E87,Participants!$A$1:$G$798,7,FALSE)</f>
        <v>Varsity Girls</v>
      </c>
      <c r="K87" s="53">
        <f t="shared" si="2"/>
        <v>16</v>
      </c>
      <c r="L87" s="53"/>
    </row>
    <row r="88" spans="1:12" ht="14.25" customHeight="1" x14ac:dyDescent="0.35">
      <c r="A88" s="79" t="s">
        <v>848</v>
      </c>
      <c r="B88" s="54">
        <v>12</v>
      </c>
      <c r="C88" s="143" t="s">
        <v>1059</v>
      </c>
      <c r="D88" s="54">
        <v>3</v>
      </c>
      <c r="E88" s="74">
        <v>1250</v>
      </c>
      <c r="F88" s="13" t="str">
        <f>+VLOOKUP(E88,Participants!$A$1:$F$798,2,FALSE)</f>
        <v>Rhiannon Modro</v>
      </c>
      <c r="G88" s="13" t="str">
        <f>+VLOOKUP(E88,Participants!$A$1:$F$798,4,FALSE)</f>
        <v>SSPP</v>
      </c>
      <c r="H88" s="13" t="str">
        <f>+VLOOKUP(E88,Participants!$A$1:$F$798,5,FALSE)</f>
        <v>Female</v>
      </c>
      <c r="I88" s="13">
        <f>+VLOOKUP(E88,Participants!$A$1:$F$798,3,FALSE)</f>
        <v>8</v>
      </c>
      <c r="J88" s="13" t="str">
        <f>+VLOOKUP(E88,Participants!$A$1:$G$798,7,FALSE)</f>
        <v>VARSITY Girls</v>
      </c>
      <c r="K88" s="53">
        <f t="shared" si="2"/>
        <v>17</v>
      </c>
      <c r="L88" s="13"/>
    </row>
    <row r="89" spans="1:12" ht="14.25" customHeight="1" x14ac:dyDescent="0.35">
      <c r="A89" s="79" t="s">
        <v>848</v>
      </c>
      <c r="B89" s="54">
        <v>12</v>
      </c>
      <c r="C89" s="143" t="s">
        <v>1132</v>
      </c>
      <c r="D89" s="54">
        <v>1</v>
      </c>
      <c r="E89" s="74">
        <v>1441</v>
      </c>
      <c r="F89" s="13" t="str">
        <f>+VLOOKUP(E89,Participants!$A$1:$F$798,2,FALSE)</f>
        <v>Emily Birchok</v>
      </c>
      <c r="G89" s="13" t="str">
        <f>+VLOOKUP(E89,Participants!$A$1:$F$798,4,FALSE)</f>
        <v>GRE</v>
      </c>
      <c r="H89" s="13" t="str">
        <f>+VLOOKUP(E89,Participants!$A$1:$F$798,5,FALSE)</f>
        <v>Female</v>
      </c>
      <c r="I89" s="13">
        <f>+VLOOKUP(E89,Participants!$A$1:$F$798,3,FALSE)</f>
        <v>7</v>
      </c>
      <c r="J89" s="13" t="str">
        <f>+VLOOKUP(E89,Participants!$A$1:$G$798,7,FALSE)</f>
        <v>Varsity Girls</v>
      </c>
      <c r="K89" s="53">
        <f t="shared" si="2"/>
        <v>18</v>
      </c>
      <c r="L89" s="13"/>
    </row>
    <row r="90" spans="1:12" ht="14.25" customHeight="1" x14ac:dyDescent="0.35">
      <c r="A90" s="79" t="s">
        <v>848</v>
      </c>
      <c r="B90" s="54">
        <v>12</v>
      </c>
      <c r="C90" s="54"/>
      <c r="D90" s="54">
        <v>8</v>
      </c>
      <c r="E90" s="74"/>
      <c r="F90" s="13" t="e">
        <f>+VLOOKUP(E90,Participants!$A$1:$F$798,2,FALSE)</f>
        <v>#N/A</v>
      </c>
      <c r="G90" s="13" t="e">
        <f>+VLOOKUP(E90,Participants!$A$1:$F$798,4,FALSE)</f>
        <v>#N/A</v>
      </c>
      <c r="H90" s="13" t="e">
        <f>+VLOOKUP(E90,Participants!$A$1:$F$798,5,FALSE)</f>
        <v>#N/A</v>
      </c>
      <c r="I90" s="13" t="e">
        <f>+VLOOKUP(E90,Participants!$A$1:$F$798,3,FALSE)</f>
        <v>#N/A</v>
      </c>
      <c r="J90" s="13" t="e">
        <f>+VLOOKUP(E90,Participants!$A$1:$G$798,7,FALSE)</f>
        <v>#N/A</v>
      </c>
      <c r="K90" s="13"/>
      <c r="L90" s="13"/>
    </row>
    <row r="91" spans="1:12" ht="14.25" customHeight="1" x14ac:dyDescent="0.35">
      <c r="A91" s="79" t="s">
        <v>848</v>
      </c>
      <c r="B91" s="52">
        <v>13</v>
      </c>
      <c r="C91" s="147" t="s">
        <v>1133</v>
      </c>
      <c r="D91" s="52">
        <v>6</v>
      </c>
      <c r="E91" s="72">
        <v>1447</v>
      </c>
      <c r="F91" s="53" t="str">
        <f>+VLOOKUP(E91,Participants!$A$1:$F$798,2,FALSE)</f>
        <v>Jacob Birchok</v>
      </c>
      <c r="G91" s="53" t="str">
        <f>+VLOOKUP(E91,Participants!$A$1:$F$798,4,FALSE)</f>
        <v>GRE</v>
      </c>
      <c r="H91" s="53" t="str">
        <f>+VLOOKUP(E91,Participants!$A$1:$F$798,5,FALSE)</f>
        <v>Male</v>
      </c>
      <c r="I91" s="53">
        <f>+VLOOKUP(E91,Participants!$A$1:$F$798,3,FALSE)</f>
        <v>8</v>
      </c>
      <c r="J91" s="53" t="str">
        <f>+VLOOKUP(E91,Participants!$A$1:$G$798,7,FALSE)</f>
        <v>VARSITY Boys</v>
      </c>
      <c r="K91" s="53">
        <f>K90+1</f>
        <v>1</v>
      </c>
      <c r="L91" s="53">
        <v>10</v>
      </c>
    </row>
    <row r="92" spans="1:12" ht="14.25" customHeight="1" x14ac:dyDescent="0.35">
      <c r="A92" s="79" t="s">
        <v>848</v>
      </c>
      <c r="B92" s="52">
        <v>13</v>
      </c>
      <c r="C92" s="147" t="s">
        <v>1134</v>
      </c>
      <c r="D92" s="52">
        <v>8</v>
      </c>
      <c r="E92" s="72">
        <v>1133</v>
      </c>
      <c r="F92" s="53" t="str">
        <f>+VLOOKUP(E92,Participants!$A$1:$F$798,2,FALSE)</f>
        <v>Quinn O’Hara</v>
      </c>
      <c r="G92" s="53" t="str">
        <f>+VLOOKUP(E92,Participants!$A$1:$F$798,4,FALSE)</f>
        <v>KIL</v>
      </c>
      <c r="H92" s="53" t="str">
        <f>+VLOOKUP(E92,Participants!$A$1:$F$798,5,FALSE)</f>
        <v>Male</v>
      </c>
      <c r="I92" s="53">
        <f>+VLOOKUP(E92,Participants!$A$1:$F$798,3,FALSE)</f>
        <v>8</v>
      </c>
      <c r="J92" s="53" t="str">
        <f>+VLOOKUP(E92,Participants!$A$1:$G$798,7,FALSE)</f>
        <v>VARSITY Boys</v>
      </c>
      <c r="K92" s="53">
        <f>K91+1</f>
        <v>2</v>
      </c>
      <c r="L92" s="53">
        <v>8</v>
      </c>
    </row>
    <row r="93" spans="1:12" ht="14.25" customHeight="1" x14ac:dyDescent="0.35">
      <c r="A93" s="79" t="s">
        <v>848</v>
      </c>
      <c r="B93" s="52">
        <v>13</v>
      </c>
      <c r="C93" s="147" t="s">
        <v>1135</v>
      </c>
      <c r="D93" s="52">
        <v>4</v>
      </c>
      <c r="E93" s="72">
        <v>985</v>
      </c>
      <c r="F93" s="53" t="str">
        <f>+VLOOKUP(E93,Participants!$A$1:$F$798,2,FALSE)</f>
        <v>Ethan Engel</v>
      </c>
      <c r="G93" s="53" t="str">
        <f>+VLOOKUP(E93,Participants!$A$1:$F$798,4,FALSE)</f>
        <v>SJS</v>
      </c>
      <c r="H93" s="53" t="str">
        <f>+VLOOKUP(E93,Participants!$A$1:$F$798,5,FALSE)</f>
        <v>Male</v>
      </c>
      <c r="I93" s="53">
        <f>+VLOOKUP(E93,Participants!$A$1:$F$798,3,FALSE)</f>
        <v>8</v>
      </c>
      <c r="J93" s="53" t="str">
        <f>+VLOOKUP(E93,Participants!$A$1:$G$798,7,FALSE)</f>
        <v>VARSITY Boys</v>
      </c>
      <c r="K93" s="53">
        <f>K92+1</f>
        <v>3</v>
      </c>
      <c r="L93" s="53">
        <v>6</v>
      </c>
    </row>
    <row r="94" spans="1:12" ht="14.25" customHeight="1" x14ac:dyDescent="0.35">
      <c r="A94" s="79" t="s">
        <v>848</v>
      </c>
      <c r="B94" s="54">
        <v>14</v>
      </c>
      <c r="C94" s="143" t="s">
        <v>1141</v>
      </c>
      <c r="D94" s="54">
        <v>4</v>
      </c>
      <c r="E94" s="74">
        <v>986</v>
      </c>
      <c r="F94" s="13" t="str">
        <f>+VLOOKUP(E94,Participants!$A$1:$F$798,2,FALSE)</f>
        <v>Leo Mosca</v>
      </c>
      <c r="G94" s="13" t="str">
        <f>+VLOOKUP(E94,Participants!$A$1:$F$798,4,FALSE)</f>
        <v>SJS</v>
      </c>
      <c r="H94" s="13" t="str">
        <f>+VLOOKUP(E94,Participants!$A$1:$F$798,5,FALSE)</f>
        <v>Male</v>
      </c>
      <c r="I94" s="13">
        <f>+VLOOKUP(E94,Participants!$A$1:$F$798,3,FALSE)</f>
        <v>8</v>
      </c>
      <c r="J94" s="13" t="str">
        <f>+VLOOKUP(E94,Participants!$A$1:$G$798,7,FALSE)</f>
        <v>VARSITY Boys</v>
      </c>
      <c r="K94" s="53">
        <f>K93+1</f>
        <v>4</v>
      </c>
      <c r="L94" s="13">
        <v>5</v>
      </c>
    </row>
    <row r="95" spans="1:12" ht="14.25" customHeight="1" x14ac:dyDescent="0.35">
      <c r="A95" s="79" t="s">
        <v>848</v>
      </c>
      <c r="B95" s="54">
        <v>14</v>
      </c>
      <c r="C95" s="143" t="s">
        <v>1142</v>
      </c>
      <c r="D95" s="54">
        <v>1</v>
      </c>
      <c r="E95" s="74">
        <v>725</v>
      </c>
      <c r="F95" s="13" t="str">
        <f>+VLOOKUP(E95,Participants!$A$1:$F$798,2,FALSE)</f>
        <v>Dylan Ford</v>
      </c>
      <c r="G95" s="13" t="str">
        <f>+VLOOKUP(E95,Participants!$A$1:$F$798,4,FALSE)</f>
        <v>GAA</v>
      </c>
      <c r="H95" s="13" t="str">
        <f>+VLOOKUP(E95,Participants!$A$1:$F$798,5,FALSE)</f>
        <v>Male</v>
      </c>
      <c r="I95" s="13">
        <f>+VLOOKUP(E95,Participants!$A$1:$F$798,3,FALSE)</f>
        <v>7</v>
      </c>
      <c r="J95" s="13" t="str">
        <f>+VLOOKUP(E95,Participants!$A$1:$G$798,7,FALSE)</f>
        <v>VARSITY Boys</v>
      </c>
      <c r="K95" s="53">
        <f>K94+1</f>
        <v>5</v>
      </c>
      <c r="L95" s="13">
        <v>4</v>
      </c>
    </row>
    <row r="96" spans="1:12" ht="14.25" customHeight="1" x14ac:dyDescent="0.35">
      <c r="A96" s="79" t="s">
        <v>848</v>
      </c>
      <c r="B96" s="52">
        <v>13</v>
      </c>
      <c r="C96" s="147" t="s">
        <v>1136</v>
      </c>
      <c r="D96" s="52">
        <v>1</v>
      </c>
      <c r="E96" s="72">
        <v>1350</v>
      </c>
      <c r="F96" s="53" t="str">
        <f>+VLOOKUP(E96,Participants!$A$1:$F$798,2,FALSE)</f>
        <v>Reid Fowler</v>
      </c>
      <c r="G96" s="53" t="str">
        <f>+VLOOKUP(E96,Participants!$A$1:$F$798,4,FALSE)</f>
        <v>AAC</v>
      </c>
      <c r="H96" s="53" t="str">
        <f>+VLOOKUP(E96,Participants!$A$1:$F$798,5,FALSE)</f>
        <v>Male</v>
      </c>
      <c r="I96" s="53">
        <f>+VLOOKUP(E96,Participants!$A$1:$F$798,3,FALSE)</f>
        <v>7</v>
      </c>
      <c r="J96" s="53" t="str">
        <f>+VLOOKUP(E96,Participants!$A$1:$G$798,7,FALSE)</f>
        <v>VARSITY Boys</v>
      </c>
      <c r="K96" s="53">
        <v>1</v>
      </c>
      <c r="L96" s="53">
        <v>3</v>
      </c>
    </row>
    <row r="97" spans="1:12" ht="14.25" customHeight="1" x14ac:dyDescent="0.35">
      <c r="A97" s="79" t="s">
        <v>848</v>
      </c>
      <c r="B97" s="52">
        <v>13</v>
      </c>
      <c r="C97" s="147" t="s">
        <v>1137</v>
      </c>
      <c r="D97" s="52">
        <v>5</v>
      </c>
      <c r="E97" s="72">
        <v>724</v>
      </c>
      <c r="F97" s="53" t="str">
        <f>+VLOOKUP(E97,Participants!$A$1:$F$798,2,FALSE)</f>
        <v>Amari Wright</v>
      </c>
      <c r="G97" s="53" t="str">
        <f>+VLOOKUP(E97,Participants!$A$1:$F$798,4,FALSE)</f>
        <v>GAA</v>
      </c>
      <c r="H97" s="53" t="str">
        <f>+VLOOKUP(E97,Participants!$A$1:$F$798,5,FALSE)</f>
        <v>Male</v>
      </c>
      <c r="I97" s="53">
        <f>+VLOOKUP(E97,Participants!$A$1:$F$798,3,FALSE)</f>
        <v>7</v>
      </c>
      <c r="J97" s="53" t="str">
        <f>+VLOOKUP(E97,Participants!$A$1:$G$798,7,FALSE)</f>
        <v>VARSITY Boys</v>
      </c>
      <c r="K97" s="53">
        <f t="shared" ref="K97:K105" si="3">K96+1</f>
        <v>2</v>
      </c>
      <c r="L97" s="53">
        <v>2</v>
      </c>
    </row>
    <row r="98" spans="1:12" ht="14.25" customHeight="1" x14ac:dyDescent="0.35">
      <c r="A98" s="79" t="s">
        <v>848</v>
      </c>
      <c r="B98" s="54">
        <v>14</v>
      </c>
      <c r="C98" s="143" t="s">
        <v>1143</v>
      </c>
      <c r="D98" s="54">
        <v>7</v>
      </c>
      <c r="E98" s="74">
        <v>1128</v>
      </c>
      <c r="F98" s="13" t="str">
        <f>+VLOOKUP(E98,Participants!$A$1:$F$798,2,FALSE)</f>
        <v>Dominic Farabaugh</v>
      </c>
      <c r="G98" s="13" t="str">
        <f>+VLOOKUP(E98,Participants!$A$1:$F$798,4,FALSE)</f>
        <v>KIL</v>
      </c>
      <c r="H98" s="13" t="str">
        <f>+VLOOKUP(E98,Participants!$A$1:$F$798,5,FALSE)</f>
        <v>Male</v>
      </c>
      <c r="I98" s="13">
        <f>+VLOOKUP(E98,Participants!$A$1:$F$798,3,FALSE)</f>
        <v>7</v>
      </c>
      <c r="J98" s="13" t="str">
        <f>+VLOOKUP(E98,Participants!$A$1:$G$798,7,FALSE)</f>
        <v>VARSITY Boys</v>
      </c>
      <c r="K98" s="53">
        <f t="shared" si="3"/>
        <v>3</v>
      </c>
      <c r="L98" s="13">
        <v>1</v>
      </c>
    </row>
    <row r="99" spans="1:12" ht="14.25" customHeight="1" x14ac:dyDescent="0.35">
      <c r="A99" s="79" t="s">
        <v>848</v>
      </c>
      <c r="B99" s="52">
        <v>13</v>
      </c>
      <c r="C99" s="147" t="s">
        <v>1138</v>
      </c>
      <c r="D99" s="52">
        <v>3</v>
      </c>
      <c r="E99" s="72">
        <v>1131</v>
      </c>
      <c r="F99" s="53" t="str">
        <f>+VLOOKUP(E99,Participants!$A$1:$F$798,2,FALSE)</f>
        <v>Jack Masuga</v>
      </c>
      <c r="G99" s="53" t="str">
        <f>+VLOOKUP(E99,Participants!$A$1:$F$798,4,FALSE)</f>
        <v>KIL</v>
      </c>
      <c r="H99" s="53" t="str">
        <f>+VLOOKUP(E99,Participants!$A$1:$F$798,5,FALSE)</f>
        <v>Male</v>
      </c>
      <c r="I99" s="53">
        <f>+VLOOKUP(E99,Participants!$A$1:$F$798,3,FALSE)</f>
        <v>7</v>
      </c>
      <c r="J99" s="53" t="str">
        <f>+VLOOKUP(E99,Participants!$A$1:$G$798,7,FALSE)</f>
        <v>VARSITY Boys</v>
      </c>
      <c r="K99" s="53">
        <f t="shared" si="3"/>
        <v>4</v>
      </c>
      <c r="L99" s="53"/>
    </row>
    <row r="100" spans="1:12" ht="14.25" customHeight="1" x14ac:dyDescent="0.35">
      <c r="A100" s="79" t="s">
        <v>848</v>
      </c>
      <c r="B100" s="52">
        <v>13</v>
      </c>
      <c r="C100" s="147" t="s">
        <v>1139</v>
      </c>
      <c r="D100" s="52">
        <v>7</v>
      </c>
      <c r="E100" s="72">
        <v>1576</v>
      </c>
      <c r="F100" s="53" t="str">
        <f>+VLOOKUP(E100,Participants!$A$1:$F$798,2,FALSE)</f>
        <v>Tommy Edwards</v>
      </c>
      <c r="G100" s="53" t="str">
        <f>+VLOOKUP(E100,Participants!$A$1:$F$798,4,FALSE)</f>
        <v>BCS</v>
      </c>
      <c r="H100" s="53" t="str">
        <f>+VLOOKUP(E100,Participants!$A$1:$F$798,5,FALSE)</f>
        <v>Male</v>
      </c>
      <c r="I100" s="53">
        <f>+VLOOKUP(E100,Participants!$A$1:$F$798,3,FALSE)</f>
        <v>7</v>
      </c>
      <c r="J100" s="53" t="str">
        <f>+VLOOKUP(E100,Participants!$A$1:$G$798,7,FALSE)</f>
        <v>Varsity Boys</v>
      </c>
      <c r="K100" s="53">
        <f t="shared" si="3"/>
        <v>5</v>
      </c>
      <c r="L100" s="53"/>
    </row>
    <row r="101" spans="1:12" ht="14.25" customHeight="1" x14ac:dyDescent="0.35">
      <c r="A101" s="79" t="s">
        <v>848</v>
      </c>
      <c r="B101" s="52">
        <v>13</v>
      </c>
      <c r="C101" s="147" t="s">
        <v>1140</v>
      </c>
      <c r="D101" s="52">
        <v>2</v>
      </c>
      <c r="E101" s="72">
        <v>1357</v>
      </c>
      <c r="F101" s="53" t="str">
        <f>+VLOOKUP(E101,Participants!$A$1:$F$798,2,FALSE)</f>
        <v>Jack Leyenaar</v>
      </c>
      <c r="G101" s="53" t="str">
        <f>+VLOOKUP(E101,Participants!$A$1:$F$798,4,FALSE)</f>
        <v>AAC</v>
      </c>
      <c r="H101" s="53" t="str">
        <f>+VLOOKUP(E101,Participants!$A$1:$F$798,5,FALSE)</f>
        <v>Male</v>
      </c>
      <c r="I101" s="53">
        <f>+VLOOKUP(E101,Participants!$A$1:$F$798,3,FALSE)</f>
        <v>7</v>
      </c>
      <c r="J101" s="53" t="str">
        <f>+VLOOKUP(E101,Participants!$A$1:$G$798,7,FALSE)</f>
        <v>VARSITY Boys</v>
      </c>
      <c r="K101" s="53">
        <f t="shared" si="3"/>
        <v>6</v>
      </c>
      <c r="L101" s="53"/>
    </row>
    <row r="102" spans="1:12" ht="14.25" customHeight="1" x14ac:dyDescent="0.35">
      <c r="A102" s="79" t="s">
        <v>848</v>
      </c>
      <c r="B102" s="54">
        <v>14</v>
      </c>
      <c r="C102" s="143" t="s">
        <v>1144</v>
      </c>
      <c r="D102" s="54">
        <v>2</v>
      </c>
      <c r="E102" s="74">
        <v>661</v>
      </c>
      <c r="F102" s="13" t="str">
        <f>+VLOOKUP(E102,Participants!$A$1:$F$798,2,FALSE)</f>
        <v>Enzo Pecoraro</v>
      </c>
      <c r="G102" s="13" t="str">
        <f>+VLOOKUP(E102,Participants!$A$1:$F$798,4,FALSE)</f>
        <v>BFS</v>
      </c>
      <c r="H102" s="13" t="str">
        <f>+VLOOKUP(E102,Participants!$A$1:$F$798,5,FALSE)</f>
        <v>Male</v>
      </c>
      <c r="I102" s="13">
        <f>+VLOOKUP(E102,Participants!$A$1:$F$798,3,FALSE)</f>
        <v>7</v>
      </c>
      <c r="J102" s="13" t="str">
        <f>+VLOOKUP(E102,Participants!$A$1:$G$798,7,FALSE)</f>
        <v>VARSITY Boys</v>
      </c>
      <c r="K102" s="53">
        <f t="shared" si="3"/>
        <v>7</v>
      </c>
      <c r="L102" s="13"/>
    </row>
    <row r="103" spans="1:12" ht="14.25" customHeight="1" x14ac:dyDescent="0.35">
      <c r="A103" s="79" t="s">
        <v>848</v>
      </c>
      <c r="B103" s="54">
        <v>14</v>
      </c>
      <c r="C103" s="143" t="s">
        <v>1145</v>
      </c>
      <c r="D103" s="54">
        <v>3</v>
      </c>
      <c r="E103" s="74">
        <v>730</v>
      </c>
      <c r="F103" s="13" t="str">
        <f>+VLOOKUP(E103,Participants!$A$1:$F$798,2,FALSE)</f>
        <v>Xavier Mar</v>
      </c>
      <c r="G103" s="13" t="str">
        <f>+VLOOKUP(E103,Participants!$A$1:$F$798,4,FALSE)</f>
        <v>GAA</v>
      </c>
      <c r="H103" s="13" t="str">
        <f>+VLOOKUP(E103,Participants!$A$1:$F$798,5,FALSE)</f>
        <v>Male</v>
      </c>
      <c r="I103" s="13">
        <f>+VLOOKUP(E103,Participants!$A$1:$F$798,3,FALSE)</f>
        <v>7</v>
      </c>
      <c r="J103" s="13" t="str">
        <f>+VLOOKUP(E103,Participants!$A$1:$G$798,7,FALSE)</f>
        <v>VARSITY Boys</v>
      </c>
      <c r="K103" s="53">
        <f t="shared" si="3"/>
        <v>8</v>
      </c>
      <c r="L103" s="13"/>
    </row>
    <row r="104" spans="1:12" ht="14.25" customHeight="1" x14ac:dyDescent="0.35">
      <c r="A104" s="79" t="s">
        <v>848</v>
      </c>
      <c r="B104" s="54">
        <v>14</v>
      </c>
      <c r="C104" s="143" t="s">
        <v>1146</v>
      </c>
      <c r="D104" s="54">
        <v>5</v>
      </c>
      <c r="E104" s="74">
        <v>1255</v>
      </c>
      <c r="F104" s="13" t="str">
        <f>+VLOOKUP(E104,Participants!$A$1:$F$798,2,FALSE)</f>
        <v>Levi Soriano-Clark</v>
      </c>
      <c r="G104" s="13" t="str">
        <f>+VLOOKUP(E104,Participants!$A$1:$F$798,4,FALSE)</f>
        <v>SSPP</v>
      </c>
      <c r="H104" s="13" t="str">
        <f>+VLOOKUP(E104,Participants!$A$1:$F$798,5,FALSE)</f>
        <v>Male</v>
      </c>
      <c r="I104" s="13">
        <f>+VLOOKUP(E104,Participants!$A$1:$F$798,3,FALSE)</f>
        <v>7</v>
      </c>
      <c r="J104" s="13" t="str">
        <f>+VLOOKUP(E104,Participants!$A$1:$G$798,7,FALSE)</f>
        <v>VARSITY Boys</v>
      </c>
      <c r="K104" s="53">
        <f t="shared" si="3"/>
        <v>9</v>
      </c>
      <c r="L104" s="13"/>
    </row>
    <row r="105" spans="1:12" ht="14.25" customHeight="1" x14ac:dyDescent="0.35">
      <c r="A105" s="79" t="s">
        <v>848</v>
      </c>
      <c r="B105" s="54">
        <v>14</v>
      </c>
      <c r="C105" s="143" t="s">
        <v>1147</v>
      </c>
      <c r="D105" s="54">
        <v>6</v>
      </c>
      <c r="E105" s="74">
        <v>729</v>
      </c>
      <c r="F105" s="13" t="str">
        <f>+VLOOKUP(E105,Participants!$A$1:$F$798,2,FALSE)</f>
        <v>Daniel Talerico</v>
      </c>
      <c r="G105" s="13" t="str">
        <f>+VLOOKUP(E105,Participants!$A$1:$F$798,4,FALSE)</f>
        <v>GAA</v>
      </c>
      <c r="H105" s="13" t="str">
        <f>+VLOOKUP(E105,Participants!$A$1:$F$798,5,FALSE)</f>
        <v>Male</v>
      </c>
      <c r="I105" s="13">
        <f>+VLOOKUP(E105,Participants!$A$1:$F$798,3,FALSE)</f>
        <v>7</v>
      </c>
      <c r="J105" s="13" t="str">
        <f>+VLOOKUP(E105,Participants!$A$1:$G$798,7,FALSE)</f>
        <v>VARSITY Boys</v>
      </c>
      <c r="K105" s="53">
        <f t="shared" si="3"/>
        <v>10</v>
      </c>
      <c r="L105" s="13"/>
    </row>
    <row r="106" spans="1:12" ht="14.25" customHeight="1" x14ac:dyDescent="0.35">
      <c r="A106" s="90"/>
      <c r="B106" s="58"/>
      <c r="C106" s="58"/>
      <c r="D106" s="58"/>
      <c r="E106" s="46"/>
    </row>
    <row r="107" spans="1:12" ht="14.25" customHeight="1" x14ac:dyDescent="0.35">
      <c r="A107" s="90"/>
      <c r="B107" s="58"/>
      <c r="C107" s="58"/>
      <c r="D107" s="58"/>
      <c r="E107" s="46"/>
    </row>
    <row r="108" spans="1:12" ht="14.25" customHeight="1" x14ac:dyDescent="0.35">
      <c r="A108" s="90"/>
      <c r="B108" s="58"/>
      <c r="C108" s="58"/>
      <c r="D108" s="58"/>
      <c r="E108" s="46"/>
    </row>
    <row r="109" spans="1:12" ht="14.25" customHeight="1" x14ac:dyDescent="0.35">
      <c r="A109" s="90"/>
      <c r="B109" s="58"/>
      <c r="C109" s="58"/>
      <c r="D109" s="58"/>
      <c r="E109" s="46"/>
    </row>
    <row r="110" spans="1:12" ht="14.25" customHeight="1" x14ac:dyDescent="0.35">
      <c r="A110" s="90"/>
      <c r="B110" s="58"/>
      <c r="C110" s="58"/>
      <c r="D110" s="58"/>
      <c r="E110" s="46"/>
    </row>
    <row r="111" spans="1:12" ht="14.25" customHeight="1" x14ac:dyDescent="0.35">
      <c r="A111" s="90"/>
      <c r="B111" s="58"/>
      <c r="C111" s="58"/>
      <c r="D111" s="58"/>
      <c r="E111" s="46"/>
    </row>
    <row r="112" spans="1:12" ht="14.25" customHeight="1" x14ac:dyDescent="0.25">
      <c r="E112" s="46"/>
    </row>
    <row r="113" spans="1:26" ht="14.25" customHeight="1" x14ac:dyDescent="0.25">
      <c r="E113" s="46"/>
    </row>
    <row r="114" spans="1:26" ht="14.25" customHeight="1" x14ac:dyDescent="0.25">
      <c r="E114" s="46"/>
    </row>
    <row r="115" spans="1:26" ht="14.25" customHeight="1" x14ac:dyDescent="0.25">
      <c r="E115" s="46"/>
    </row>
    <row r="116" spans="1:26" ht="14.25" customHeight="1" x14ac:dyDescent="0.25">
      <c r="E116" s="46"/>
    </row>
    <row r="117" spans="1:26" ht="14.25" customHeight="1" x14ac:dyDescent="0.25">
      <c r="B117" s="59" t="s">
        <v>8</v>
      </c>
      <c r="C117" s="59" t="s">
        <v>15</v>
      </c>
      <c r="D117" s="59" t="s">
        <v>18</v>
      </c>
      <c r="E117" s="138" t="s">
        <v>21</v>
      </c>
      <c r="F117" s="59" t="s">
        <v>24</v>
      </c>
      <c r="G117" s="59" t="s">
        <v>27</v>
      </c>
      <c r="H117" s="59" t="s">
        <v>30</v>
      </c>
      <c r="I117" s="59" t="s">
        <v>33</v>
      </c>
      <c r="J117" s="59" t="s">
        <v>36</v>
      </c>
      <c r="K117" s="59" t="s">
        <v>39</v>
      </c>
      <c r="L117" s="59" t="s">
        <v>42</v>
      </c>
      <c r="M117" s="59" t="s">
        <v>45</v>
      </c>
      <c r="N117" s="59" t="s">
        <v>48</v>
      </c>
      <c r="O117" s="59" t="s">
        <v>53</v>
      </c>
      <c r="P117" s="59" t="s">
        <v>56</v>
      </c>
      <c r="Q117" s="59" t="s">
        <v>59</v>
      </c>
      <c r="R117" s="59" t="s">
        <v>62</v>
      </c>
      <c r="S117" s="59" t="s">
        <v>65</v>
      </c>
      <c r="T117" s="59" t="s">
        <v>10</v>
      </c>
      <c r="U117" s="59" t="s">
        <v>70</v>
      </c>
      <c r="V117" s="59" t="s">
        <v>73</v>
      </c>
      <c r="W117" s="59" t="s">
        <v>76</v>
      </c>
      <c r="X117" s="59" t="s">
        <v>79</v>
      </c>
      <c r="Y117" s="59" t="s">
        <v>817</v>
      </c>
      <c r="Z117" s="60" t="s">
        <v>818</v>
      </c>
    </row>
    <row r="118" spans="1:26" ht="14.25" customHeight="1" x14ac:dyDescent="0.25">
      <c r="A118" s="7" t="s">
        <v>190</v>
      </c>
      <c r="B118" s="7">
        <f t="shared" ref="B118:K121" si="4">+SUMIFS($L$2:$L$105,$J$2:$J$105,$A118,$G$2:$G$105,B$117)</f>
        <v>4</v>
      </c>
      <c r="C118" s="7">
        <f t="shared" si="4"/>
        <v>0</v>
      </c>
      <c r="D118" s="7">
        <f t="shared" si="4"/>
        <v>0</v>
      </c>
      <c r="E118" s="46">
        <f t="shared" si="4"/>
        <v>0</v>
      </c>
      <c r="F118" s="7">
        <f t="shared" si="4"/>
        <v>9</v>
      </c>
      <c r="G118" s="7">
        <f t="shared" si="4"/>
        <v>0</v>
      </c>
      <c r="H118" s="7">
        <f t="shared" si="4"/>
        <v>0</v>
      </c>
      <c r="I118" s="7">
        <f t="shared" si="4"/>
        <v>0</v>
      </c>
      <c r="J118" s="7">
        <f t="shared" si="4"/>
        <v>0</v>
      </c>
      <c r="K118" s="7">
        <f t="shared" si="4"/>
        <v>0</v>
      </c>
      <c r="L118" s="7">
        <f t="shared" ref="L118:Y121" si="5">+SUMIFS($L$2:$L$105,$J$2:$J$105,$A118,$G$2:$G$105,L$117)</f>
        <v>0</v>
      </c>
      <c r="M118" s="7">
        <f t="shared" si="5"/>
        <v>0</v>
      </c>
      <c r="N118" s="7">
        <f t="shared" si="5"/>
        <v>0</v>
      </c>
      <c r="O118" s="7">
        <f t="shared" si="5"/>
        <v>0</v>
      </c>
      <c r="P118" s="7">
        <f t="shared" si="5"/>
        <v>1</v>
      </c>
      <c r="Q118" s="7">
        <f t="shared" si="5"/>
        <v>0</v>
      </c>
      <c r="R118" s="7">
        <f t="shared" si="5"/>
        <v>0</v>
      </c>
      <c r="S118" s="7">
        <f t="shared" si="5"/>
        <v>12</v>
      </c>
      <c r="T118" s="7">
        <f t="shared" si="5"/>
        <v>8</v>
      </c>
      <c r="U118" s="7">
        <f t="shared" si="5"/>
        <v>5</v>
      </c>
      <c r="V118" s="7">
        <f t="shared" si="5"/>
        <v>0</v>
      </c>
      <c r="W118" s="7">
        <f t="shared" si="5"/>
        <v>0</v>
      </c>
      <c r="X118" s="7">
        <f t="shared" si="5"/>
        <v>0</v>
      </c>
      <c r="Y118" s="7">
        <f t="shared" si="5"/>
        <v>0</v>
      </c>
      <c r="Z118" s="7">
        <f t="shared" ref="Z118:Z121" si="6">SUM(C118:Y118)</f>
        <v>35</v>
      </c>
    </row>
    <row r="119" spans="1:26" ht="14.25" customHeight="1" x14ac:dyDescent="0.25">
      <c r="A119" s="7" t="s">
        <v>207</v>
      </c>
      <c r="B119" s="7">
        <f t="shared" si="4"/>
        <v>0</v>
      </c>
      <c r="C119" s="7">
        <f t="shared" si="4"/>
        <v>0</v>
      </c>
      <c r="D119" s="7">
        <f t="shared" si="4"/>
        <v>0</v>
      </c>
      <c r="E119" s="46">
        <f t="shared" si="4"/>
        <v>0</v>
      </c>
      <c r="F119" s="7">
        <f t="shared" si="4"/>
        <v>7</v>
      </c>
      <c r="G119" s="7">
        <f t="shared" si="4"/>
        <v>0</v>
      </c>
      <c r="H119" s="7">
        <f t="shared" si="4"/>
        <v>0</v>
      </c>
      <c r="I119" s="7">
        <f t="shared" si="4"/>
        <v>0</v>
      </c>
      <c r="J119" s="7">
        <f t="shared" si="4"/>
        <v>0</v>
      </c>
      <c r="K119" s="7">
        <f t="shared" si="4"/>
        <v>19</v>
      </c>
      <c r="L119" s="7">
        <f t="shared" si="5"/>
        <v>0</v>
      </c>
      <c r="M119" s="7">
        <f t="shared" si="5"/>
        <v>8</v>
      </c>
      <c r="N119" s="7">
        <f t="shared" si="5"/>
        <v>0</v>
      </c>
      <c r="O119" s="7">
        <f t="shared" si="5"/>
        <v>5</v>
      </c>
      <c r="P119" s="7">
        <f t="shared" si="5"/>
        <v>0</v>
      </c>
      <c r="Q119" s="7">
        <f t="shared" si="5"/>
        <v>0</v>
      </c>
      <c r="R119" s="7">
        <f t="shared" si="5"/>
        <v>0</v>
      </c>
      <c r="S119" s="7">
        <f t="shared" si="5"/>
        <v>0</v>
      </c>
      <c r="T119" s="7">
        <f t="shared" si="5"/>
        <v>0</v>
      </c>
      <c r="U119" s="7">
        <f t="shared" si="5"/>
        <v>0</v>
      </c>
      <c r="V119" s="7">
        <f t="shared" si="5"/>
        <v>0</v>
      </c>
      <c r="W119" s="7">
        <f t="shared" si="5"/>
        <v>0</v>
      </c>
      <c r="X119" s="7">
        <f t="shared" si="5"/>
        <v>0</v>
      </c>
      <c r="Y119" s="7">
        <f t="shared" si="5"/>
        <v>0</v>
      </c>
      <c r="Z119" s="7">
        <f t="shared" si="6"/>
        <v>39</v>
      </c>
    </row>
    <row r="120" spans="1:26" ht="14.25" customHeight="1" x14ac:dyDescent="0.25">
      <c r="A120" s="7" t="s">
        <v>224</v>
      </c>
      <c r="B120" s="7">
        <f t="shared" si="4"/>
        <v>0</v>
      </c>
      <c r="C120" s="7">
        <f t="shared" si="4"/>
        <v>0</v>
      </c>
      <c r="D120" s="7">
        <f t="shared" si="4"/>
        <v>0</v>
      </c>
      <c r="E120" s="46">
        <f t="shared" si="4"/>
        <v>0</v>
      </c>
      <c r="F120" s="7">
        <f t="shared" si="4"/>
        <v>28</v>
      </c>
      <c r="G120" s="7">
        <f t="shared" si="4"/>
        <v>0</v>
      </c>
      <c r="H120" s="7">
        <f t="shared" si="4"/>
        <v>0</v>
      </c>
      <c r="I120" s="7">
        <f t="shared" si="4"/>
        <v>0</v>
      </c>
      <c r="J120" s="7">
        <f t="shared" si="4"/>
        <v>9</v>
      </c>
      <c r="K120" s="7">
        <f t="shared" si="4"/>
        <v>2</v>
      </c>
      <c r="L120" s="7">
        <f t="shared" si="5"/>
        <v>0</v>
      </c>
      <c r="M120" s="7">
        <f t="shared" si="5"/>
        <v>0</v>
      </c>
      <c r="N120" s="7">
        <f t="shared" si="5"/>
        <v>0</v>
      </c>
      <c r="O120" s="7">
        <f t="shared" si="5"/>
        <v>0</v>
      </c>
      <c r="P120" s="7">
        <f t="shared" si="5"/>
        <v>0</v>
      </c>
      <c r="Q120" s="7">
        <f t="shared" si="5"/>
        <v>0</v>
      </c>
      <c r="R120" s="7">
        <f t="shared" si="5"/>
        <v>0</v>
      </c>
      <c r="S120" s="7">
        <f t="shared" si="5"/>
        <v>0</v>
      </c>
      <c r="T120" s="7">
        <f t="shared" si="5"/>
        <v>0</v>
      </c>
      <c r="U120" s="7">
        <f t="shared" si="5"/>
        <v>0</v>
      </c>
      <c r="V120" s="7">
        <f t="shared" si="5"/>
        <v>0</v>
      </c>
      <c r="W120" s="7">
        <f t="shared" si="5"/>
        <v>0</v>
      </c>
      <c r="X120" s="7">
        <f t="shared" si="5"/>
        <v>0</v>
      </c>
      <c r="Y120" s="7">
        <f t="shared" si="5"/>
        <v>0</v>
      </c>
      <c r="Z120" s="7">
        <f t="shared" si="6"/>
        <v>39</v>
      </c>
    </row>
    <row r="121" spans="1:26" ht="14.25" customHeight="1" x14ac:dyDescent="0.25">
      <c r="A121" s="7" t="s">
        <v>819</v>
      </c>
      <c r="B121" s="7">
        <f t="shared" si="4"/>
        <v>3</v>
      </c>
      <c r="C121" s="7">
        <f t="shared" si="4"/>
        <v>0</v>
      </c>
      <c r="D121" s="7">
        <f t="shared" si="4"/>
        <v>0</v>
      </c>
      <c r="E121" s="46">
        <f t="shared" si="4"/>
        <v>0</v>
      </c>
      <c r="F121" s="7">
        <f t="shared" si="4"/>
        <v>0</v>
      </c>
      <c r="G121" s="7">
        <f t="shared" si="4"/>
        <v>0</v>
      </c>
      <c r="H121" s="7">
        <f t="shared" si="4"/>
        <v>0</v>
      </c>
      <c r="I121" s="7">
        <f t="shared" si="4"/>
        <v>0</v>
      </c>
      <c r="J121" s="7">
        <f t="shared" si="4"/>
        <v>6</v>
      </c>
      <c r="K121" s="7">
        <f t="shared" si="4"/>
        <v>10</v>
      </c>
      <c r="L121" s="7">
        <f t="shared" si="5"/>
        <v>0</v>
      </c>
      <c r="M121" s="7">
        <f t="shared" si="5"/>
        <v>11</v>
      </c>
      <c r="N121" s="7">
        <f t="shared" si="5"/>
        <v>0</v>
      </c>
      <c r="O121" s="7">
        <f t="shared" si="5"/>
        <v>9</v>
      </c>
      <c r="P121" s="7">
        <f t="shared" si="5"/>
        <v>0</v>
      </c>
      <c r="Q121" s="7">
        <f t="shared" si="5"/>
        <v>0</v>
      </c>
      <c r="R121" s="7">
        <f t="shared" si="5"/>
        <v>0</v>
      </c>
      <c r="S121" s="7">
        <f t="shared" si="5"/>
        <v>0</v>
      </c>
      <c r="T121" s="7">
        <f t="shared" si="5"/>
        <v>0</v>
      </c>
      <c r="U121" s="7">
        <f t="shared" si="5"/>
        <v>0</v>
      </c>
      <c r="V121" s="7">
        <f t="shared" si="5"/>
        <v>0</v>
      </c>
      <c r="W121" s="7">
        <f t="shared" si="5"/>
        <v>0</v>
      </c>
      <c r="X121" s="7">
        <f t="shared" si="5"/>
        <v>0</v>
      </c>
      <c r="Y121" s="7">
        <f t="shared" si="5"/>
        <v>0</v>
      </c>
      <c r="Z121" s="7">
        <f t="shared" si="6"/>
        <v>36</v>
      </c>
    </row>
    <row r="122" spans="1:26" ht="14.25" customHeight="1" x14ac:dyDescent="0.25">
      <c r="E122" s="46"/>
    </row>
    <row r="123" spans="1:26" ht="14.25" customHeight="1" x14ac:dyDescent="0.25">
      <c r="E123" s="46"/>
    </row>
    <row r="124" spans="1:26" ht="14.25" customHeight="1" x14ac:dyDescent="0.25">
      <c r="E124" s="46"/>
    </row>
    <row r="125" spans="1:26" ht="14.25" customHeight="1" x14ac:dyDescent="0.25">
      <c r="E125" s="46"/>
    </row>
    <row r="126" spans="1:26" ht="14.25" customHeight="1" x14ac:dyDescent="0.25">
      <c r="E126" s="46"/>
    </row>
    <row r="127" spans="1:26" ht="14.25" customHeight="1" x14ac:dyDescent="0.25">
      <c r="E127" s="46"/>
    </row>
    <row r="128" spans="1:26" ht="14.25" customHeight="1" x14ac:dyDescent="0.25">
      <c r="E128" s="46"/>
    </row>
    <row r="129" spans="5:5" ht="14.25" customHeight="1" x14ac:dyDescent="0.25">
      <c r="E129" s="46"/>
    </row>
    <row r="130" spans="5:5" ht="14.25" customHeight="1" x14ac:dyDescent="0.25">
      <c r="E130" s="46"/>
    </row>
    <row r="131" spans="5:5" ht="14.25" customHeight="1" x14ac:dyDescent="0.25">
      <c r="E131" s="46"/>
    </row>
    <row r="132" spans="5:5" ht="14.25" customHeight="1" x14ac:dyDescent="0.25">
      <c r="E132" s="46"/>
    </row>
    <row r="133" spans="5:5" ht="14.25" customHeight="1" x14ac:dyDescent="0.25">
      <c r="E133" s="46"/>
    </row>
    <row r="134" spans="5:5" ht="14.25" customHeight="1" x14ac:dyDescent="0.25">
      <c r="E134" s="46"/>
    </row>
    <row r="135" spans="5:5" ht="14.25" customHeight="1" x14ac:dyDescent="0.25">
      <c r="E135" s="46"/>
    </row>
    <row r="136" spans="5:5" ht="14.25" customHeight="1" x14ac:dyDescent="0.25">
      <c r="E136" s="46"/>
    </row>
    <row r="137" spans="5:5" ht="14.25" customHeight="1" x14ac:dyDescent="0.25">
      <c r="E137" s="46"/>
    </row>
    <row r="138" spans="5:5" ht="14.25" customHeight="1" x14ac:dyDescent="0.25">
      <c r="E138" s="46"/>
    </row>
    <row r="139" spans="5:5" ht="14.25" customHeight="1" x14ac:dyDescent="0.25">
      <c r="E139" s="46"/>
    </row>
    <row r="140" spans="5:5" ht="14.25" customHeight="1" x14ac:dyDescent="0.25">
      <c r="E140" s="46"/>
    </row>
    <row r="141" spans="5:5" ht="14.25" customHeight="1" x14ac:dyDescent="0.25">
      <c r="E141" s="46"/>
    </row>
    <row r="142" spans="5:5" ht="14.25" customHeight="1" x14ac:dyDescent="0.25">
      <c r="E142" s="46"/>
    </row>
    <row r="143" spans="5:5" ht="14.25" customHeight="1" x14ac:dyDescent="0.25">
      <c r="E143" s="46"/>
    </row>
    <row r="144" spans="5:5" ht="14.25" customHeight="1" x14ac:dyDescent="0.25">
      <c r="E144" s="46"/>
    </row>
    <row r="145" spans="5:5" ht="14.25" customHeight="1" x14ac:dyDescent="0.25">
      <c r="E145" s="46"/>
    </row>
    <row r="146" spans="5:5" ht="14.25" customHeight="1" x14ac:dyDescent="0.25">
      <c r="E146" s="46"/>
    </row>
    <row r="147" spans="5:5" ht="14.25" customHeight="1" x14ac:dyDescent="0.25">
      <c r="E147" s="46"/>
    </row>
    <row r="148" spans="5:5" ht="14.25" customHeight="1" x14ac:dyDescent="0.25">
      <c r="E148" s="46"/>
    </row>
    <row r="149" spans="5:5" ht="14.25" customHeight="1" x14ac:dyDescent="0.25">
      <c r="E149" s="46"/>
    </row>
    <row r="150" spans="5:5" ht="14.25" customHeight="1" x14ac:dyDescent="0.25">
      <c r="E150" s="46"/>
    </row>
    <row r="151" spans="5:5" ht="14.25" customHeight="1" x14ac:dyDescent="0.25">
      <c r="E151" s="46"/>
    </row>
    <row r="152" spans="5:5" ht="14.25" customHeight="1" x14ac:dyDescent="0.25">
      <c r="E152" s="46"/>
    </row>
    <row r="153" spans="5:5" ht="14.25" customHeight="1" x14ac:dyDescent="0.25">
      <c r="E153" s="46"/>
    </row>
    <row r="154" spans="5:5" ht="14.25" customHeight="1" x14ac:dyDescent="0.25">
      <c r="E154" s="46"/>
    </row>
    <row r="155" spans="5:5" ht="14.25" customHeight="1" x14ac:dyDescent="0.25">
      <c r="E155" s="46"/>
    </row>
    <row r="156" spans="5:5" ht="14.25" customHeight="1" x14ac:dyDescent="0.25">
      <c r="E156" s="46"/>
    </row>
    <row r="157" spans="5:5" ht="14.25" customHeight="1" x14ac:dyDescent="0.25">
      <c r="E157" s="46"/>
    </row>
    <row r="158" spans="5:5" ht="14.25" customHeight="1" x14ac:dyDescent="0.25">
      <c r="E158" s="46"/>
    </row>
    <row r="159" spans="5:5" ht="14.25" customHeight="1" x14ac:dyDescent="0.25">
      <c r="E159" s="46"/>
    </row>
    <row r="160" spans="5:5" ht="14.25" customHeight="1" x14ac:dyDescent="0.25">
      <c r="E160" s="46"/>
    </row>
    <row r="161" spans="5:5" ht="14.25" customHeight="1" x14ac:dyDescent="0.25">
      <c r="E161" s="46"/>
    </row>
    <row r="162" spans="5:5" ht="14.25" customHeight="1" x14ac:dyDescent="0.25">
      <c r="E162" s="46"/>
    </row>
    <row r="163" spans="5:5" ht="14.25" customHeight="1" x14ac:dyDescent="0.25">
      <c r="E163" s="46"/>
    </row>
    <row r="164" spans="5:5" ht="14.25" customHeight="1" x14ac:dyDescent="0.25">
      <c r="E164" s="46"/>
    </row>
    <row r="165" spans="5:5" ht="14.25" customHeight="1" x14ac:dyDescent="0.25">
      <c r="E165" s="46"/>
    </row>
    <row r="166" spans="5:5" ht="14.25" customHeight="1" x14ac:dyDescent="0.25">
      <c r="E166" s="46"/>
    </row>
    <row r="167" spans="5:5" ht="14.25" customHeight="1" x14ac:dyDescent="0.25">
      <c r="E167" s="46"/>
    </row>
    <row r="168" spans="5:5" ht="14.25" customHeight="1" x14ac:dyDescent="0.25">
      <c r="E168" s="46"/>
    </row>
    <row r="169" spans="5:5" ht="14.25" customHeight="1" x14ac:dyDescent="0.25">
      <c r="E169" s="46"/>
    </row>
    <row r="170" spans="5:5" ht="14.25" customHeight="1" x14ac:dyDescent="0.25">
      <c r="E170" s="46"/>
    </row>
    <row r="171" spans="5:5" ht="14.25" customHeight="1" x14ac:dyDescent="0.25">
      <c r="E171" s="46"/>
    </row>
    <row r="172" spans="5:5" ht="14.25" customHeight="1" x14ac:dyDescent="0.25">
      <c r="E172" s="46"/>
    </row>
    <row r="173" spans="5:5" ht="14.25" customHeight="1" x14ac:dyDescent="0.25">
      <c r="E173" s="46"/>
    </row>
    <row r="174" spans="5:5" ht="14.25" customHeight="1" x14ac:dyDescent="0.25">
      <c r="E174" s="46"/>
    </row>
    <row r="175" spans="5:5" ht="14.25" customHeight="1" x14ac:dyDescent="0.25">
      <c r="E175" s="46"/>
    </row>
    <row r="176" spans="5:5" ht="14.25" customHeight="1" x14ac:dyDescent="0.25">
      <c r="E176" s="46"/>
    </row>
    <row r="177" spans="5:5" ht="14.25" customHeight="1" x14ac:dyDescent="0.25">
      <c r="E177" s="46"/>
    </row>
    <row r="178" spans="5:5" ht="14.25" customHeight="1" x14ac:dyDescent="0.25">
      <c r="E178" s="46"/>
    </row>
    <row r="179" spans="5:5" ht="14.25" customHeight="1" x14ac:dyDescent="0.25">
      <c r="E179" s="46"/>
    </row>
    <row r="180" spans="5:5" ht="14.25" customHeight="1" x14ac:dyDescent="0.25">
      <c r="E180" s="46"/>
    </row>
    <row r="181" spans="5:5" ht="14.25" customHeight="1" x14ac:dyDescent="0.25">
      <c r="E181" s="46"/>
    </row>
    <row r="182" spans="5:5" ht="14.25" customHeight="1" x14ac:dyDescent="0.25">
      <c r="E182" s="46"/>
    </row>
    <row r="183" spans="5:5" ht="14.25" customHeight="1" x14ac:dyDescent="0.25">
      <c r="E183" s="46"/>
    </row>
    <row r="184" spans="5:5" ht="14.25" customHeight="1" x14ac:dyDescent="0.25">
      <c r="E184" s="46"/>
    </row>
    <row r="185" spans="5:5" ht="14.25" customHeight="1" x14ac:dyDescent="0.25">
      <c r="E185" s="46"/>
    </row>
    <row r="186" spans="5:5" ht="14.25" customHeight="1" x14ac:dyDescent="0.25">
      <c r="E186" s="46"/>
    </row>
    <row r="187" spans="5:5" ht="14.25" customHeight="1" x14ac:dyDescent="0.25">
      <c r="E187" s="46"/>
    </row>
    <row r="188" spans="5:5" ht="14.25" customHeight="1" x14ac:dyDescent="0.25">
      <c r="E188" s="46"/>
    </row>
    <row r="189" spans="5:5" ht="14.25" customHeight="1" x14ac:dyDescent="0.25">
      <c r="E189" s="46"/>
    </row>
    <row r="190" spans="5:5" ht="14.25" customHeight="1" x14ac:dyDescent="0.25">
      <c r="E190" s="46"/>
    </row>
    <row r="191" spans="5:5" ht="14.25" customHeight="1" x14ac:dyDescent="0.25">
      <c r="E191" s="46"/>
    </row>
    <row r="192" spans="5:5" ht="14.25" customHeight="1" x14ac:dyDescent="0.25">
      <c r="E192" s="46"/>
    </row>
    <row r="193" spans="5:5" ht="14.25" customHeight="1" x14ac:dyDescent="0.25">
      <c r="E193" s="46"/>
    </row>
    <row r="194" spans="5:5" ht="14.25" customHeight="1" x14ac:dyDescent="0.25">
      <c r="E194" s="46"/>
    </row>
    <row r="195" spans="5:5" ht="14.25" customHeight="1" x14ac:dyDescent="0.25">
      <c r="E195" s="46"/>
    </row>
    <row r="196" spans="5:5" ht="14.25" customHeight="1" x14ac:dyDescent="0.25">
      <c r="E196" s="46"/>
    </row>
    <row r="197" spans="5:5" ht="14.25" customHeight="1" x14ac:dyDescent="0.25">
      <c r="E197" s="46"/>
    </row>
    <row r="198" spans="5:5" ht="14.25" customHeight="1" x14ac:dyDescent="0.25">
      <c r="E198" s="46"/>
    </row>
    <row r="199" spans="5:5" ht="14.25" customHeight="1" x14ac:dyDescent="0.25">
      <c r="E199" s="46"/>
    </row>
    <row r="200" spans="5:5" ht="14.25" customHeight="1" x14ac:dyDescent="0.25">
      <c r="E200" s="46"/>
    </row>
    <row r="201" spans="5:5" ht="14.25" customHeight="1" x14ac:dyDescent="0.25">
      <c r="E201" s="46"/>
    </row>
    <row r="202" spans="5:5" ht="14.25" customHeight="1" x14ac:dyDescent="0.25">
      <c r="E202" s="46"/>
    </row>
    <row r="203" spans="5:5" ht="14.25" customHeight="1" x14ac:dyDescent="0.25">
      <c r="E203" s="46"/>
    </row>
    <row r="204" spans="5:5" ht="14.25" customHeight="1" x14ac:dyDescent="0.25">
      <c r="E204" s="46"/>
    </row>
    <row r="205" spans="5:5" ht="14.25" customHeight="1" x14ac:dyDescent="0.25">
      <c r="E205" s="46"/>
    </row>
    <row r="206" spans="5:5" ht="14.25" customHeight="1" x14ac:dyDescent="0.25">
      <c r="E206" s="46"/>
    </row>
    <row r="207" spans="5:5" ht="14.25" customHeight="1" x14ac:dyDescent="0.25">
      <c r="E207" s="46"/>
    </row>
    <row r="208" spans="5:5" ht="14.25" customHeight="1" x14ac:dyDescent="0.25">
      <c r="E208" s="46"/>
    </row>
    <row r="209" spans="5:5" ht="14.25" customHeight="1" x14ac:dyDescent="0.25">
      <c r="E209" s="46"/>
    </row>
    <row r="210" spans="5:5" ht="14.25" customHeight="1" x14ac:dyDescent="0.25">
      <c r="E210" s="46"/>
    </row>
    <row r="211" spans="5:5" ht="14.25" customHeight="1" x14ac:dyDescent="0.25">
      <c r="E211" s="46"/>
    </row>
    <row r="212" spans="5:5" ht="14.25" customHeight="1" x14ac:dyDescent="0.25">
      <c r="E212" s="46"/>
    </row>
    <row r="213" spans="5:5" ht="14.25" customHeight="1" x14ac:dyDescent="0.25">
      <c r="E213" s="46"/>
    </row>
    <row r="214" spans="5:5" ht="14.25" customHeight="1" x14ac:dyDescent="0.25">
      <c r="E214" s="46"/>
    </row>
    <row r="215" spans="5:5" ht="14.25" customHeight="1" x14ac:dyDescent="0.25">
      <c r="E215" s="46"/>
    </row>
    <row r="216" spans="5:5" ht="14.25" customHeight="1" x14ac:dyDescent="0.25">
      <c r="E216" s="46"/>
    </row>
    <row r="217" spans="5:5" ht="14.25" customHeight="1" x14ac:dyDescent="0.25">
      <c r="E217" s="46"/>
    </row>
    <row r="218" spans="5:5" ht="14.25" customHeight="1" x14ac:dyDescent="0.25">
      <c r="E218" s="46"/>
    </row>
    <row r="219" spans="5:5" ht="14.25" customHeight="1" x14ac:dyDescent="0.25">
      <c r="E219" s="46"/>
    </row>
    <row r="220" spans="5:5" ht="14.25" customHeight="1" x14ac:dyDescent="0.25">
      <c r="E220" s="46"/>
    </row>
    <row r="221" spans="5:5" ht="14.25" customHeight="1" x14ac:dyDescent="0.25">
      <c r="E221" s="46"/>
    </row>
    <row r="222" spans="5:5" ht="14.25" customHeight="1" x14ac:dyDescent="0.25">
      <c r="E222" s="46"/>
    </row>
    <row r="223" spans="5:5" ht="14.25" customHeight="1" x14ac:dyDescent="0.25">
      <c r="E223" s="46"/>
    </row>
    <row r="224" spans="5:5" ht="14.25" customHeight="1" x14ac:dyDescent="0.25">
      <c r="E224" s="46"/>
    </row>
    <row r="225" spans="5:5" ht="14.25" customHeight="1" x14ac:dyDescent="0.25">
      <c r="E225" s="46"/>
    </row>
    <row r="226" spans="5:5" ht="14.25" customHeight="1" x14ac:dyDescent="0.25">
      <c r="E226" s="46"/>
    </row>
    <row r="227" spans="5:5" ht="14.25" customHeight="1" x14ac:dyDescent="0.25">
      <c r="E227" s="46"/>
    </row>
    <row r="228" spans="5:5" ht="14.25" customHeight="1" x14ac:dyDescent="0.25">
      <c r="E228" s="46"/>
    </row>
    <row r="229" spans="5:5" ht="14.25" customHeight="1" x14ac:dyDescent="0.25">
      <c r="E229" s="46"/>
    </row>
    <row r="230" spans="5:5" ht="14.25" customHeight="1" x14ac:dyDescent="0.25">
      <c r="E230" s="46"/>
    </row>
    <row r="231" spans="5:5" ht="14.25" customHeight="1" x14ac:dyDescent="0.25">
      <c r="E231" s="46"/>
    </row>
    <row r="232" spans="5:5" ht="14.25" customHeight="1" x14ac:dyDescent="0.25">
      <c r="E232" s="46"/>
    </row>
    <row r="233" spans="5:5" ht="14.25" customHeight="1" x14ac:dyDescent="0.25">
      <c r="E233" s="46"/>
    </row>
    <row r="234" spans="5:5" ht="14.25" customHeight="1" x14ac:dyDescent="0.25">
      <c r="E234" s="46"/>
    </row>
    <row r="235" spans="5:5" ht="14.25" customHeight="1" x14ac:dyDescent="0.25">
      <c r="E235" s="46"/>
    </row>
    <row r="236" spans="5:5" ht="14.25" customHeight="1" x14ac:dyDescent="0.25">
      <c r="E236" s="46"/>
    </row>
    <row r="237" spans="5:5" ht="14.25" customHeight="1" x14ac:dyDescent="0.25">
      <c r="E237" s="46"/>
    </row>
    <row r="238" spans="5:5" ht="14.25" customHeight="1" x14ac:dyDescent="0.25">
      <c r="E238" s="46"/>
    </row>
    <row r="239" spans="5:5" ht="14.25" customHeight="1" x14ac:dyDescent="0.25">
      <c r="E239" s="46"/>
    </row>
    <row r="240" spans="5:5" ht="14.25" customHeight="1" x14ac:dyDescent="0.25">
      <c r="E240" s="46"/>
    </row>
    <row r="241" spans="5:5" ht="14.25" customHeight="1" x14ac:dyDescent="0.25">
      <c r="E241" s="46"/>
    </row>
    <row r="242" spans="5:5" ht="14.25" customHeight="1" x14ac:dyDescent="0.25">
      <c r="E242" s="46"/>
    </row>
    <row r="243" spans="5:5" ht="14.25" customHeight="1" x14ac:dyDescent="0.25">
      <c r="E243" s="46"/>
    </row>
    <row r="244" spans="5:5" ht="14.25" customHeight="1" x14ac:dyDescent="0.25">
      <c r="E244" s="46"/>
    </row>
    <row r="245" spans="5:5" ht="14.25" customHeight="1" x14ac:dyDescent="0.25">
      <c r="E245" s="46"/>
    </row>
    <row r="246" spans="5:5" ht="14.25" customHeight="1" x14ac:dyDescent="0.25">
      <c r="E246" s="46"/>
    </row>
    <row r="247" spans="5:5" ht="14.25" customHeight="1" x14ac:dyDescent="0.25">
      <c r="E247" s="46"/>
    </row>
    <row r="248" spans="5:5" ht="14.25" customHeight="1" x14ac:dyDescent="0.25">
      <c r="E248" s="46"/>
    </row>
    <row r="249" spans="5:5" ht="14.25" customHeight="1" x14ac:dyDescent="0.25">
      <c r="E249" s="46"/>
    </row>
    <row r="250" spans="5:5" ht="14.25" customHeight="1" x14ac:dyDescent="0.25">
      <c r="E250" s="46"/>
    </row>
    <row r="251" spans="5:5" ht="14.25" customHeight="1" x14ac:dyDescent="0.25">
      <c r="E251" s="46"/>
    </row>
    <row r="252" spans="5:5" ht="14.25" customHeight="1" x14ac:dyDescent="0.25">
      <c r="E252" s="46"/>
    </row>
    <row r="253" spans="5:5" ht="14.25" customHeight="1" x14ac:dyDescent="0.25">
      <c r="E253" s="46"/>
    </row>
    <row r="254" spans="5:5" ht="14.25" customHeight="1" x14ac:dyDescent="0.25">
      <c r="E254" s="46"/>
    </row>
    <row r="255" spans="5:5" ht="14.25" customHeight="1" x14ac:dyDescent="0.25">
      <c r="E255" s="46"/>
    </row>
    <row r="256" spans="5:5" ht="14.25" customHeight="1" x14ac:dyDescent="0.25">
      <c r="E256" s="46"/>
    </row>
    <row r="257" spans="5:5" ht="14.25" customHeight="1" x14ac:dyDescent="0.25">
      <c r="E257" s="46"/>
    </row>
    <row r="258" spans="5:5" ht="14.25" customHeight="1" x14ac:dyDescent="0.25">
      <c r="E258" s="46"/>
    </row>
    <row r="259" spans="5:5" ht="14.25" customHeight="1" x14ac:dyDescent="0.25">
      <c r="E259" s="46"/>
    </row>
    <row r="260" spans="5:5" ht="14.25" customHeight="1" x14ac:dyDescent="0.25">
      <c r="E260" s="46"/>
    </row>
    <row r="261" spans="5:5" ht="14.25" customHeight="1" x14ac:dyDescent="0.25">
      <c r="E261" s="46"/>
    </row>
    <row r="262" spans="5:5" ht="14.25" customHeight="1" x14ac:dyDescent="0.25">
      <c r="E262" s="46"/>
    </row>
    <row r="263" spans="5:5" ht="14.25" customHeight="1" x14ac:dyDescent="0.25">
      <c r="E263" s="46"/>
    </row>
    <row r="264" spans="5:5" ht="14.25" customHeight="1" x14ac:dyDescent="0.25">
      <c r="E264" s="46"/>
    </row>
    <row r="265" spans="5:5" ht="14.25" customHeight="1" x14ac:dyDescent="0.25">
      <c r="E265" s="46"/>
    </row>
    <row r="266" spans="5:5" ht="14.25" customHeight="1" x14ac:dyDescent="0.25">
      <c r="E266" s="46"/>
    </row>
    <row r="267" spans="5:5" ht="14.25" customHeight="1" x14ac:dyDescent="0.25">
      <c r="E267" s="46"/>
    </row>
    <row r="268" spans="5:5" ht="14.25" customHeight="1" x14ac:dyDescent="0.25">
      <c r="E268" s="46"/>
    </row>
    <row r="269" spans="5:5" ht="14.25" customHeight="1" x14ac:dyDescent="0.25">
      <c r="E269" s="46"/>
    </row>
    <row r="270" spans="5:5" ht="14.25" customHeight="1" x14ac:dyDescent="0.25">
      <c r="E270" s="46"/>
    </row>
    <row r="271" spans="5:5" ht="14.25" customHeight="1" x14ac:dyDescent="0.25">
      <c r="E271" s="46"/>
    </row>
    <row r="272" spans="5:5" ht="14.25" customHeight="1" x14ac:dyDescent="0.25">
      <c r="E272" s="46"/>
    </row>
    <row r="273" spans="5:5" ht="14.25" customHeight="1" x14ac:dyDescent="0.25">
      <c r="E273" s="46"/>
    </row>
    <row r="274" spans="5:5" ht="14.25" customHeight="1" x14ac:dyDescent="0.25">
      <c r="E274" s="46"/>
    </row>
    <row r="275" spans="5:5" ht="14.25" customHeight="1" x14ac:dyDescent="0.25">
      <c r="E275" s="46"/>
    </row>
    <row r="276" spans="5:5" ht="14.25" customHeight="1" x14ac:dyDescent="0.25">
      <c r="E276" s="46"/>
    </row>
    <row r="277" spans="5:5" ht="14.25" customHeight="1" x14ac:dyDescent="0.25">
      <c r="E277" s="46"/>
    </row>
    <row r="278" spans="5:5" ht="14.25" customHeight="1" x14ac:dyDescent="0.25">
      <c r="E278" s="46"/>
    </row>
    <row r="279" spans="5:5" ht="14.25" customHeight="1" x14ac:dyDescent="0.25">
      <c r="E279" s="46"/>
    </row>
    <row r="280" spans="5:5" ht="14.25" customHeight="1" x14ac:dyDescent="0.25">
      <c r="E280" s="46"/>
    </row>
    <row r="281" spans="5:5" ht="14.25" customHeight="1" x14ac:dyDescent="0.25">
      <c r="E281" s="46"/>
    </row>
    <row r="282" spans="5:5" ht="14.25" customHeight="1" x14ac:dyDescent="0.25">
      <c r="E282" s="46"/>
    </row>
    <row r="283" spans="5:5" ht="14.25" customHeight="1" x14ac:dyDescent="0.25">
      <c r="E283" s="46"/>
    </row>
    <row r="284" spans="5:5" ht="14.25" customHeight="1" x14ac:dyDescent="0.25">
      <c r="E284" s="46"/>
    </row>
    <row r="285" spans="5:5" ht="14.25" customHeight="1" x14ac:dyDescent="0.25">
      <c r="E285" s="46"/>
    </row>
    <row r="286" spans="5:5" ht="14.25" customHeight="1" x14ac:dyDescent="0.25">
      <c r="E286" s="46"/>
    </row>
    <row r="287" spans="5:5" ht="14.25" customHeight="1" x14ac:dyDescent="0.25">
      <c r="E287" s="46"/>
    </row>
    <row r="288" spans="5:5" ht="14.25" customHeight="1" x14ac:dyDescent="0.25">
      <c r="E288" s="46"/>
    </row>
    <row r="289" spans="5:5" ht="14.25" customHeight="1" x14ac:dyDescent="0.25">
      <c r="E289" s="46"/>
    </row>
    <row r="290" spans="5:5" ht="14.25" customHeight="1" x14ac:dyDescent="0.25">
      <c r="E290" s="46"/>
    </row>
    <row r="291" spans="5:5" ht="14.25" customHeight="1" x14ac:dyDescent="0.25">
      <c r="E291" s="46"/>
    </row>
    <row r="292" spans="5:5" ht="14.25" customHeight="1" x14ac:dyDescent="0.25">
      <c r="E292" s="46"/>
    </row>
    <row r="293" spans="5:5" ht="14.25" customHeight="1" x14ac:dyDescent="0.25">
      <c r="E293" s="46"/>
    </row>
    <row r="294" spans="5:5" ht="14.25" customHeight="1" x14ac:dyDescent="0.25">
      <c r="E294" s="46"/>
    </row>
    <row r="295" spans="5:5" ht="14.25" customHeight="1" x14ac:dyDescent="0.25">
      <c r="E295" s="46"/>
    </row>
    <row r="296" spans="5:5" ht="14.25" customHeight="1" x14ac:dyDescent="0.25">
      <c r="E296" s="46"/>
    </row>
    <row r="297" spans="5:5" ht="14.25" customHeight="1" x14ac:dyDescent="0.25">
      <c r="E297" s="46"/>
    </row>
    <row r="298" spans="5:5" ht="14.25" customHeight="1" x14ac:dyDescent="0.25">
      <c r="E298" s="46"/>
    </row>
    <row r="299" spans="5:5" ht="14.25" customHeight="1" x14ac:dyDescent="0.25">
      <c r="E299" s="46"/>
    </row>
    <row r="300" spans="5:5" ht="14.25" customHeight="1" x14ac:dyDescent="0.25">
      <c r="E300" s="46"/>
    </row>
    <row r="301" spans="5:5" ht="14.25" customHeight="1" x14ac:dyDescent="0.25">
      <c r="E301" s="46"/>
    </row>
    <row r="302" spans="5:5" ht="14.25" customHeight="1" x14ac:dyDescent="0.25">
      <c r="E302" s="46"/>
    </row>
    <row r="303" spans="5:5" ht="14.25" customHeight="1" x14ac:dyDescent="0.25">
      <c r="E303" s="46"/>
    </row>
    <row r="304" spans="5:5" ht="14.25" customHeight="1" x14ac:dyDescent="0.25">
      <c r="E304" s="46"/>
    </row>
    <row r="305" spans="5:5" ht="14.25" customHeight="1" x14ac:dyDescent="0.25">
      <c r="E305" s="46"/>
    </row>
    <row r="306" spans="5:5" ht="14.25" customHeight="1" x14ac:dyDescent="0.25">
      <c r="E306" s="46"/>
    </row>
    <row r="307" spans="5:5" ht="14.25" customHeight="1" x14ac:dyDescent="0.25">
      <c r="E307" s="46"/>
    </row>
    <row r="308" spans="5:5" ht="14.25" customHeight="1" x14ac:dyDescent="0.25">
      <c r="E308" s="46"/>
    </row>
    <row r="309" spans="5:5" ht="14.25" customHeight="1" x14ac:dyDescent="0.25">
      <c r="E309" s="46"/>
    </row>
    <row r="310" spans="5:5" ht="14.25" customHeight="1" x14ac:dyDescent="0.25">
      <c r="E310" s="46"/>
    </row>
    <row r="311" spans="5:5" ht="14.25" customHeight="1" x14ac:dyDescent="0.25">
      <c r="E311" s="46"/>
    </row>
    <row r="312" spans="5:5" ht="14.25" customHeight="1" x14ac:dyDescent="0.25">
      <c r="E312" s="46"/>
    </row>
    <row r="313" spans="5:5" ht="14.25" customHeight="1" x14ac:dyDescent="0.25">
      <c r="E313" s="46"/>
    </row>
    <row r="314" spans="5:5" ht="14.25" customHeight="1" x14ac:dyDescent="0.25">
      <c r="E314" s="46"/>
    </row>
    <row r="315" spans="5:5" ht="14.25" customHeight="1" x14ac:dyDescent="0.25">
      <c r="E315" s="46"/>
    </row>
    <row r="316" spans="5:5" ht="14.25" customHeight="1" x14ac:dyDescent="0.25">
      <c r="E316" s="46"/>
    </row>
    <row r="317" spans="5:5" ht="14.25" customHeight="1" x14ac:dyDescent="0.25">
      <c r="E317" s="46"/>
    </row>
    <row r="318" spans="5:5" ht="14.25" customHeight="1" x14ac:dyDescent="0.25">
      <c r="E318" s="46"/>
    </row>
    <row r="319" spans="5:5" ht="14.25" customHeight="1" x14ac:dyDescent="0.25">
      <c r="E319" s="46"/>
    </row>
    <row r="320" spans="5:5" ht="14.25" customHeight="1" x14ac:dyDescent="0.25">
      <c r="E320" s="46"/>
    </row>
    <row r="321" spans="5:5" ht="14.25" customHeight="1" x14ac:dyDescent="0.25">
      <c r="E321" s="46"/>
    </row>
    <row r="322" spans="5:5" ht="15.75" customHeight="1" x14ac:dyDescent="0.25"/>
    <row r="323" spans="5:5" ht="15.75" customHeight="1" x14ac:dyDescent="0.25"/>
    <row r="324" spans="5:5" ht="15.75" customHeight="1" x14ac:dyDescent="0.25"/>
    <row r="325" spans="5:5" ht="15.75" customHeight="1" x14ac:dyDescent="0.25"/>
    <row r="326" spans="5:5" ht="15.75" customHeight="1" x14ac:dyDescent="0.25"/>
    <row r="327" spans="5:5" ht="15.75" customHeight="1" x14ac:dyDescent="0.25"/>
    <row r="328" spans="5:5" ht="15.75" customHeight="1" x14ac:dyDescent="0.25"/>
    <row r="329" spans="5:5" ht="15.75" customHeight="1" x14ac:dyDescent="0.25"/>
    <row r="330" spans="5:5" ht="15.75" customHeight="1" x14ac:dyDescent="0.25"/>
    <row r="331" spans="5:5" ht="15.75" customHeight="1" x14ac:dyDescent="0.25"/>
    <row r="332" spans="5:5" ht="15.75" customHeight="1" x14ac:dyDescent="0.25"/>
    <row r="333" spans="5:5" ht="15.75" customHeight="1" x14ac:dyDescent="0.25"/>
    <row r="334" spans="5:5" ht="15.75" customHeight="1" x14ac:dyDescent="0.25"/>
    <row r="335" spans="5:5" ht="15.75" customHeight="1" x14ac:dyDescent="0.25"/>
    <row r="336" spans="5:5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</sheetData>
  <sortState xmlns:xlrd2="http://schemas.microsoft.com/office/spreadsheetml/2017/richdata2" ref="B91:L105">
    <sortCondition ref="C91:C105"/>
  </sortState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/>
  </sheetPr>
  <dimension ref="A1:AA767"/>
  <sheetViews>
    <sheetView workbookViewId="0">
      <pane ySplit="1" topLeftCell="A2" activePane="bottomLeft" state="frozen"/>
      <selection pane="bottomLeft" activeCell="E1" sqref="E1:E1048576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style="139" customWidth="1"/>
    <col min="6" max="6" width="21.7109375" customWidth="1"/>
    <col min="7" max="7" width="14.140625" customWidth="1"/>
    <col min="8" max="9" width="8.42578125" customWidth="1"/>
    <col min="10" max="10" width="13.7109375" customWidth="1"/>
    <col min="11" max="27" width="8.42578125" customWidth="1"/>
  </cols>
  <sheetData>
    <row r="1" spans="1:27" ht="14.25" customHeight="1" x14ac:dyDescent="0.35">
      <c r="A1" s="91" t="s">
        <v>849</v>
      </c>
      <c r="B1" s="91" t="s">
        <v>810</v>
      </c>
      <c r="C1" s="91" t="s">
        <v>811</v>
      </c>
      <c r="D1" s="91" t="s">
        <v>812</v>
      </c>
      <c r="E1" s="156" t="s">
        <v>813</v>
      </c>
      <c r="F1" s="91" t="s">
        <v>1</v>
      </c>
      <c r="G1" s="91" t="s">
        <v>3</v>
      </c>
      <c r="H1" s="91" t="s">
        <v>814</v>
      </c>
      <c r="I1" s="91" t="s">
        <v>2</v>
      </c>
      <c r="J1" s="91" t="s">
        <v>5</v>
      </c>
      <c r="K1" s="91" t="s">
        <v>815</v>
      </c>
      <c r="L1" s="91" t="s">
        <v>816</v>
      </c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1:27" ht="14.25" customHeight="1" x14ac:dyDescent="0.35">
      <c r="A2" s="93" t="s">
        <v>849</v>
      </c>
      <c r="B2" s="54">
        <v>3</v>
      </c>
      <c r="C2" s="54">
        <v>35.590000000000003</v>
      </c>
      <c r="D2" s="54">
        <v>8</v>
      </c>
      <c r="E2" s="74">
        <v>1433</v>
      </c>
      <c r="F2" s="13" t="str">
        <f>+VLOOKUP(E2,Participants!$A$1:$F$798,2,FALSE)</f>
        <v>Tommy Heisel</v>
      </c>
      <c r="G2" s="13" t="str">
        <f>+VLOOKUP(E2,Participants!$A$1:$F$798,4,FALSE)</f>
        <v>GRE</v>
      </c>
      <c r="H2" s="13" t="str">
        <f>+VLOOKUP(E2,Participants!$A$1:$F$798,5,FALSE)</f>
        <v>Male</v>
      </c>
      <c r="I2" s="13">
        <f>+VLOOKUP(E2,Participants!$A$1:$F$798,3,FALSE)</f>
        <v>5</v>
      </c>
      <c r="J2" s="13" t="str">
        <f>+VLOOKUP(E2,Participants!$A$1:$G$798,7,FALSE)</f>
        <v>JV Boys</v>
      </c>
      <c r="K2" s="13">
        <v>1</v>
      </c>
      <c r="L2" s="13">
        <v>10</v>
      </c>
    </row>
    <row r="3" spans="1:27" ht="14.25" customHeight="1" x14ac:dyDescent="0.35">
      <c r="A3" s="93" t="s">
        <v>849</v>
      </c>
      <c r="B3" s="54">
        <v>3</v>
      </c>
      <c r="C3" s="54">
        <v>37.21</v>
      </c>
      <c r="D3" s="54">
        <v>2</v>
      </c>
      <c r="E3" s="74">
        <v>1102</v>
      </c>
      <c r="F3" s="13" t="str">
        <f>+VLOOKUP(E3,Participants!$A$1:$F$798,2,FALSE)</f>
        <v>Robbie Singer</v>
      </c>
      <c r="G3" s="13" t="str">
        <f>+VLOOKUP(E3,Participants!$A$1:$F$798,4,FALSE)</f>
        <v>KIL</v>
      </c>
      <c r="H3" s="13" t="str">
        <f>+VLOOKUP(E3,Participants!$A$1:$F$798,5,FALSE)</f>
        <v>Male</v>
      </c>
      <c r="I3" s="13">
        <f>+VLOOKUP(E3,Participants!$A$1:$F$798,3,FALSE)</f>
        <v>5</v>
      </c>
      <c r="J3" s="13" t="str">
        <f>+VLOOKUP(E3,Participants!$A$1:$G$798,7,FALSE)</f>
        <v>JV Boys</v>
      </c>
      <c r="K3" s="13">
        <f>K2+1</f>
        <v>2</v>
      </c>
      <c r="L3" s="13">
        <v>8</v>
      </c>
    </row>
    <row r="4" spans="1:27" ht="14.25" customHeight="1" x14ac:dyDescent="0.35">
      <c r="A4" s="93" t="s">
        <v>849</v>
      </c>
      <c r="B4" s="54">
        <v>3</v>
      </c>
      <c r="C4" s="54">
        <v>39.06</v>
      </c>
      <c r="D4" s="54">
        <v>6</v>
      </c>
      <c r="E4" s="74">
        <v>1099</v>
      </c>
      <c r="F4" s="13" t="str">
        <f>+VLOOKUP(E4,Participants!$A$1:$F$798,2,FALSE)</f>
        <v>Colin Pilla</v>
      </c>
      <c r="G4" s="13" t="str">
        <f>+VLOOKUP(E4,Participants!$A$1:$F$798,4,FALSE)</f>
        <v>KIL</v>
      </c>
      <c r="H4" s="13" t="str">
        <f>+VLOOKUP(E4,Participants!$A$1:$F$798,5,FALSE)</f>
        <v>Male</v>
      </c>
      <c r="I4" s="13">
        <f>+VLOOKUP(E4,Participants!$A$1:$F$798,3,FALSE)</f>
        <v>6</v>
      </c>
      <c r="J4" s="13" t="str">
        <f>+VLOOKUP(E4,Participants!$A$1:$G$798,7,FALSE)</f>
        <v>JV Boys</v>
      </c>
      <c r="K4" s="13">
        <f t="shared" ref="K4:K7" si="0">K3+1</f>
        <v>3</v>
      </c>
      <c r="L4" s="13">
        <v>6</v>
      </c>
    </row>
    <row r="5" spans="1:27" ht="14.25" customHeight="1" x14ac:dyDescent="0.35">
      <c r="A5" s="93" t="s">
        <v>849</v>
      </c>
      <c r="B5" s="54">
        <v>3</v>
      </c>
      <c r="C5" s="54">
        <v>41.02</v>
      </c>
      <c r="D5" s="54">
        <v>4</v>
      </c>
      <c r="E5" s="74">
        <v>716</v>
      </c>
      <c r="F5" s="13" t="str">
        <f>+VLOOKUP(E5,Participants!$A$1:$F$798,2,FALSE)</f>
        <v>Daniel Proch</v>
      </c>
      <c r="G5" s="13" t="str">
        <f>+VLOOKUP(E5,Participants!$A$1:$F$798,4,FALSE)</f>
        <v>GAA</v>
      </c>
      <c r="H5" s="13" t="str">
        <f>+VLOOKUP(E5,Participants!$A$1:$F$798,5,FALSE)</f>
        <v>Male</v>
      </c>
      <c r="I5" s="13">
        <f>+VLOOKUP(E5,Participants!$A$1:$F$798,3,FALSE)</f>
        <v>6</v>
      </c>
      <c r="J5" s="13" t="str">
        <f>+VLOOKUP(E5,Participants!$A$1:$G$798,7,FALSE)</f>
        <v>JV BOYS</v>
      </c>
      <c r="K5" s="13">
        <f t="shared" si="0"/>
        <v>4</v>
      </c>
      <c r="L5" s="13">
        <v>5</v>
      </c>
    </row>
    <row r="6" spans="1:27" ht="14.25" customHeight="1" x14ac:dyDescent="0.35">
      <c r="A6" s="93" t="s">
        <v>849</v>
      </c>
      <c r="B6" s="54">
        <v>4</v>
      </c>
      <c r="C6" s="54">
        <v>42.46</v>
      </c>
      <c r="D6" s="54">
        <v>2</v>
      </c>
      <c r="E6" s="74">
        <v>611</v>
      </c>
      <c r="F6" s="13" t="str">
        <f>+VLOOKUP(E6,Participants!$A$1:$F$798,2,FALSE)</f>
        <v>Liam Greene</v>
      </c>
      <c r="G6" s="13" t="str">
        <f>+VLOOKUP(E6,Participants!$A$1:$F$798,4,FALSE)</f>
        <v>BFS</v>
      </c>
      <c r="H6" s="13" t="str">
        <f>+VLOOKUP(E6,Participants!$A$1:$F$798,5,FALSE)</f>
        <v>Male</v>
      </c>
      <c r="I6" s="13">
        <f>+VLOOKUP(E6,Participants!$A$1:$F$798,3,FALSE)</f>
        <v>5</v>
      </c>
      <c r="J6" s="13" t="str">
        <f>+VLOOKUP(E6,Participants!$A$1:$G$798,7,FALSE)</f>
        <v>JV BOYS</v>
      </c>
      <c r="K6" s="13">
        <f t="shared" si="0"/>
        <v>5</v>
      </c>
      <c r="L6" s="13">
        <v>4</v>
      </c>
    </row>
    <row r="7" spans="1:27" ht="14.25" customHeight="1" x14ac:dyDescent="0.35">
      <c r="A7" s="93" t="s">
        <v>849</v>
      </c>
      <c r="B7" s="54">
        <v>4</v>
      </c>
      <c r="C7" s="54">
        <v>46.77</v>
      </c>
      <c r="D7" s="54">
        <v>4</v>
      </c>
      <c r="E7" s="74">
        <v>1101</v>
      </c>
      <c r="F7" s="13" t="str">
        <f>+VLOOKUP(E7,Participants!$A$1:$F$798,2,FALSE)</f>
        <v>Michael Scaltz</v>
      </c>
      <c r="G7" s="13" t="str">
        <f>+VLOOKUP(E7,Participants!$A$1:$F$798,4,FALSE)</f>
        <v>KIL</v>
      </c>
      <c r="H7" s="13" t="str">
        <f>+VLOOKUP(E7,Participants!$A$1:$F$798,5,FALSE)</f>
        <v>Male</v>
      </c>
      <c r="I7" s="13">
        <f>+VLOOKUP(E7,Participants!$A$1:$F$798,3,FALSE)</f>
        <v>5</v>
      </c>
      <c r="J7" s="13" t="str">
        <f>+VLOOKUP(E7,Participants!$A$1:$G$798,7,FALSE)</f>
        <v>JV Boys</v>
      </c>
      <c r="K7" s="13">
        <f t="shared" si="0"/>
        <v>6</v>
      </c>
      <c r="L7" s="13">
        <v>3</v>
      </c>
    </row>
    <row r="8" spans="1:27" ht="14.25" customHeight="1" x14ac:dyDescent="0.35">
      <c r="A8" s="93"/>
      <c r="B8" s="54"/>
      <c r="C8" s="54"/>
      <c r="D8" s="54"/>
      <c r="E8" s="74"/>
      <c r="F8" s="13"/>
      <c r="G8" s="13"/>
      <c r="H8" s="13"/>
      <c r="I8" s="13"/>
      <c r="J8" s="13"/>
      <c r="K8" s="13"/>
      <c r="L8" s="13"/>
    </row>
    <row r="9" spans="1:27" ht="14.25" customHeight="1" x14ac:dyDescent="0.35">
      <c r="A9" s="93" t="s">
        <v>849</v>
      </c>
      <c r="B9" s="54">
        <v>1</v>
      </c>
      <c r="C9" s="54">
        <v>37.090000000000003</v>
      </c>
      <c r="D9" s="54">
        <v>8</v>
      </c>
      <c r="E9" s="74">
        <v>607</v>
      </c>
      <c r="F9" s="13" t="str">
        <f>+VLOOKUP(E9,Participants!$A$1:$F$798,2,FALSE)</f>
        <v>Jocelyn Miller</v>
      </c>
      <c r="G9" s="13" t="str">
        <f>+VLOOKUP(E9,Participants!$A$1:$F$798,4,FALSE)</f>
        <v>BFS</v>
      </c>
      <c r="H9" s="13" t="str">
        <f>+VLOOKUP(E9,Participants!$A$1:$F$798,5,FALSE)</f>
        <v>Female</v>
      </c>
      <c r="I9" s="13">
        <f>+VLOOKUP(E9,Participants!$A$1:$F$798,3,FALSE)</f>
        <v>6</v>
      </c>
      <c r="J9" s="13" t="str">
        <f>+VLOOKUP(E9,Participants!$A$1:$G$798,7,FALSE)</f>
        <v>JV GIRLS</v>
      </c>
      <c r="K9" s="13">
        <v>1</v>
      </c>
      <c r="L9" s="13">
        <v>10</v>
      </c>
    </row>
    <row r="10" spans="1:27" ht="14.25" customHeight="1" x14ac:dyDescent="0.35">
      <c r="A10" s="93" t="s">
        <v>849</v>
      </c>
      <c r="B10" s="54">
        <v>1</v>
      </c>
      <c r="C10" s="54">
        <v>38.56</v>
      </c>
      <c r="D10" s="54">
        <v>2</v>
      </c>
      <c r="E10" s="74">
        <v>1081</v>
      </c>
      <c r="F10" s="13" t="str">
        <f>+VLOOKUP(E10,Participants!$A$1:$F$798,2,FALSE)</f>
        <v>Hannah Kaminski</v>
      </c>
      <c r="G10" s="13" t="str">
        <f>+VLOOKUP(E10,Participants!$A$1:$F$798,4,FALSE)</f>
        <v>KIL</v>
      </c>
      <c r="H10" s="13" t="str">
        <f>+VLOOKUP(E10,Participants!$A$1:$F$798,5,FALSE)</f>
        <v>Female</v>
      </c>
      <c r="I10" s="13">
        <f>+VLOOKUP(E10,Participants!$A$1:$F$798,3,FALSE)</f>
        <v>6</v>
      </c>
      <c r="J10" s="13" t="str">
        <f>+VLOOKUP(E10,Participants!$A$1:$G$798,7,FALSE)</f>
        <v>JV Girls</v>
      </c>
      <c r="K10" s="13">
        <v>2</v>
      </c>
      <c r="L10" s="13">
        <v>8</v>
      </c>
    </row>
    <row r="11" spans="1:27" ht="14.25" customHeight="1" x14ac:dyDescent="0.35">
      <c r="A11" s="93" t="s">
        <v>849</v>
      </c>
      <c r="B11" s="54">
        <v>2</v>
      </c>
      <c r="C11" s="54">
        <v>39.22</v>
      </c>
      <c r="D11" s="54">
        <v>2</v>
      </c>
      <c r="E11" s="74">
        <v>1088</v>
      </c>
      <c r="F11" s="13" t="str">
        <f>+VLOOKUP(E11,Participants!$A$1:$F$798,2,FALSE)</f>
        <v>Stella Suisham</v>
      </c>
      <c r="G11" s="13" t="str">
        <f>+VLOOKUP(E11,Participants!$A$1:$F$798,4,FALSE)</f>
        <v>KIL</v>
      </c>
      <c r="H11" s="13" t="str">
        <f>+VLOOKUP(E11,Participants!$A$1:$F$798,5,FALSE)</f>
        <v>Female</v>
      </c>
      <c r="I11" s="13">
        <f>+VLOOKUP(E11,Participants!$A$1:$F$798,3,FALSE)</f>
        <v>6</v>
      </c>
      <c r="J11" s="13" t="str">
        <f>+VLOOKUP(E11,Participants!$A$1:$G$798,7,FALSE)</f>
        <v>JV Girls</v>
      </c>
      <c r="K11" s="13">
        <v>3</v>
      </c>
      <c r="L11" s="13">
        <v>6</v>
      </c>
    </row>
    <row r="12" spans="1:27" ht="14.25" customHeight="1" x14ac:dyDescent="0.35">
      <c r="A12" s="93" t="s">
        <v>849</v>
      </c>
      <c r="B12" s="54">
        <v>1</v>
      </c>
      <c r="C12" s="54">
        <v>39.74</v>
      </c>
      <c r="D12" s="54">
        <v>4</v>
      </c>
      <c r="E12" s="74">
        <v>762</v>
      </c>
      <c r="F12" s="13" t="str">
        <f>+VLOOKUP(E12,Participants!$A$1:$F$798,2,FALSE)</f>
        <v>Isla Spinelli</v>
      </c>
      <c r="G12" s="13" t="str">
        <f>+VLOOKUP(E12,Participants!$A$1:$F$798,4,FALSE)</f>
        <v>GAA</v>
      </c>
      <c r="H12" s="13" t="str">
        <f>+VLOOKUP(E12,Participants!$A$1:$F$798,5,FALSE)</f>
        <v>Female</v>
      </c>
      <c r="I12" s="13">
        <f>+VLOOKUP(E12,Participants!$A$1:$F$798,3,FALSE)</f>
        <v>6</v>
      </c>
      <c r="J12" s="13" t="str">
        <f>+VLOOKUP(E12,Participants!$A$1:$G$798,7,FALSE)</f>
        <v>JV GIRLS</v>
      </c>
      <c r="K12" s="13">
        <v>4</v>
      </c>
      <c r="L12" s="13">
        <v>5</v>
      </c>
    </row>
    <row r="13" spans="1:27" ht="14.25" customHeight="1" x14ac:dyDescent="0.35">
      <c r="A13" s="93" t="s">
        <v>849</v>
      </c>
      <c r="B13" s="54">
        <v>2</v>
      </c>
      <c r="C13" s="54">
        <v>42.02</v>
      </c>
      <c r="D13" s="54">
        <v>4</v>
      </c>
      <c r="E13" s="74">
        <v>1012</v>
      </c>
      <c r="F13" s="13" t="str">
        <f>+VLOOKUP(E13,Participants!$A$1:$F$798,2,FALSE)</f>
        <v>Maggie Mahony</v>
      </c>
      <c r="G13" s="13" t="str">
        <f>+VLOOKUP(E13,Participants!$A$1:$F$798,4,FALSE)</f>
        <v>HCA</v>
      </c>
      <c r="H13" s="13" t="str">
        <f>+VLOOKUP(E13,Participants!$A$1:$F$798,5,FALSE)</f>
        <v>Female</v>
      </c>
      <c r="I13" s="13">
        <f>+VLOOKUP(E13,Participants!$A$1:$F$798,3,FALSE)</f>
        <v>6</v>
      </c>
      <c r="J13" s="13" t="str">
        <f>+VLOOKUP(E13,Participants!$A$1:$G$798,7,FALSE)</f>
        <v>JV Girls</v>
      </c>
      <c r="K13" s="13">
        <v>5</v>
      </c>
      <c r="L13" s="13">
        <v>4</v>
      </c>
    </row>
    <row r="14" spans="1:27" ht="14.25" customHeight="1" x14ac:dyDescent="0.35">
      <c r="A14" s="93" t="s">
        <v>849</v>
      </c>
      <c r="B14" s="54">
        <v>1</v>
      </c>
      <c r="C14" s="54">
        <v>43.5</v>
      </c>
      <c r="D14" s="54">
        <v>6</v>
      </c>
      <c r="E14" s="74">
        <v>165</v>
      </c>
      <c r="F14" s="13" t="str">
        <f>+VLOOKUP(E14,Participants!$A$1:$F$798,2,FALSE)</f>
        <v>Maggie Pyle</v>
      </c>
      <c r="G14" s="13" t="str">
        <f>+VLOOKUP(E14,Participants!$A$1:$F$798,4,FALSE)</f>
        <v>NCA</v>
      </c>
      <c r="H14" s="13" t="str">
        <f>+VLOOKUP(E14,Participants!$A$1:$F$798,5,FALSE)</f>
        <v>Female</v>
      </c>
      <c r="I14" s="13">
        <f>+VLOOKUP(E14,Participants!$A$1:$F$798,3,FALSE)</f>
        <v>5</v>
      </c>
      <c r="J14" s="13" t="str">
        <f>+VLOOKUP(E14,Participants!$A$1:$G$798,7,FALSE)</f>
        <v>JV Girls</v>
      </c>
      <c r="K14" s="13">
        <v>6</v>
      </c>
      <c r="L14" s="13">
        <v>3</v>
      </c>
    </row>
    <row r="15" spans="1:27" ht="14.25" customHeight="1" x14ac:dyDescent="0.35">
      <c r="A15" s="93" t="s">
        <v>849</v>
      </c>
      <c r="B15" s="54">
        <v>2</v>
      </c>
      <c r="C15" s="54">
        <v>47.47</v>
      </c>
      <c r="D15" s="54">
        <v>6</v>
      </c>
      <c r="E15" s="74">
        <v>1080</v>
      </c>
      <c r="F15" s="13" t="str">
        <f>+VLOOKUP(E15,Participants!$A$1:$F$798,2,FALSE)</f>
        <v>Avery Hunt</v>
      </c>
      <c r="G15" s="13" t="str">
        <f>+VLOOKUP(E15,Participants!$A$1:$F$798,4,FALSE)</f>
        <v>KIL</v>
      </c>
      <c r="H15" s="13" t="str">
        <f>+VLOOKUP(E15,Participants!$A$1:$F$798,5,FALSE)</f>
        <v>Female</v>
      </c>
      <c r="I15" s="13">
        <f>+VLOOKUP(E15,Participants!$A$1:$F$798,3,FALSE)</f>
        <v>6</v>
      </c>
      <c r="J15" s="13" t="str">
        <f>+VLOOKUP(E15,Participants!$A$1:$G$798,7,FALSE)</f>
        <v>JV Girls</v>
      </c>
      <c r="K15" s="13">
        <v>7</v>
      </c>
      <c r="L15" s="13">
        <v>2</v>
      </c>
    </row>
    <row r="16" spans="1:27" ht="14.25" customHeight="1" x14ac:dyDescent="0.35">
      <c r="A16" s="93" t="s">
        <v>849</v>
      </c>
      <c r="B16" s="54">
        <v>2</v>
      </c>
      <c r="C16" s="54">
        <v>48.93</v>
      </c>
      <c r="D16" s="54">
        <v>8</v>
      </c>
      <c r="E16" s="74">
        <v>1011</v>
      </c>
      <c r="F16" s="13" t="str">
        <f>+VLOOKUP(E16,Participants!$A$1:$F$798,2,FALSE)</f>
        <v>Madeline Worgul</v>
      </c>
      <c r="G16" s="13" t="str">
        <f>+VLOOKUP(E16,Participants!$A$1:$F$798,4,FALSE)</f>
        <v>HCA</v>
      </c>
      <c r="H16" s="13" t="str">
        <f>+VLOOKUP(E16,Participants!$A$1:$F$798,5,FALSE)</f>
        <v>Female</v>
      </c>
      <c r="I16" s="13">
        <f>+VLOOKUP(E16,Participants!$A$1:$F$798,3,FALSE)</f>
        <v>6</v>
      </c>
      <c r="J16" s="13" t="str">
        <f>+VLOOKUP(E16,Participants!$A$1:$G$798,7,FALSE)</f>
        <v>JV Girls</v>
      </c>
      <c r="K16" s="13">
        <v>8</v>
      </c>
      <c r="L16" s="13">
        <v>1</v>
      </c>
    </row>
    <row r="17" spans="1:12" ht="14.25" customHeight="1" x14ac:dyDescent="0.35">
      <c r="A17" s="93"/>
      <c r="B17" s="54"/>
      <c r="C17" s="54"/>
      <c r="D17" s="54"/>
      <c r="E17" s="74"/>
      <c r="F17" s="13"/>
      <c r="G17" s="13"/>
      <c r="H17" s="13"/>
      <c r="I17" s="13"/>
      <c r="J17" s="13"/>
      <c r="K17" s="13"/>
      <c r="L17" s="13"/>
    </row>
    <row r="18" spans="1:12" ht="14.25" customHeight="1" x14ac:dyDescent="0.35">
      <c r="A18" s="93" t="s">
        <v>849</v>
      </c>
      <c r="B18" s="54">
        <v>9</v>
      </c>
      <c r="C18" s="54">
        <v>32.380000000000003</v>
      </c>
      <c r="D18" s="54">
        <v>2</v>
      </c>
      <c r="E18" s="74">
        <v>670</v>
      </c>
      <c r="F18" s="13" t="str">
        <f>+VLOOKUP(E18,Participants!$A$1:$F$798,2,FALSE)</f>
        <v>Michael Pierro</v>
      </c>
      <c r="G18" s="13" t="str">
        <f>+VLOOKUP(E18,Participants!$A$1:$F$798,4,FALSE)</f>
        <v>BFS</v>
      </c>
      <c r="H18" s="13" t="str">
        <f>+VLOOKUP(E18,Participants!$A$1:$F$798,5,FALSE)</f>
        <v>Male</v>
      </c>
      <c r="I18" s="13">
        <f>+VLOOKUP(E18,Participants!$A$1:$F$798,3,FALSE)</f>
        <v>8</v>
      </c>
      <c r="J18" s="13" t="str">
        <f>+VLOOKUP(E18,Participants!$A$1:$G$798,7,FALSE)</f>
        <v>VARSITY Boys</v>
      </c>
      <c r="K18" s="13">
        <v>1</v>
      </c>
      <c r="L18" s="13">
        <v>10</v>
      </c>
    </row>
    <row r="19" spans="1:12" ht="14.25" customHeight="1" x14ac:dyDescent="0.35">
      <c r="A19" s="93" t="s">
        <v>849</v>
      </c>
      <c r="B19" s="54">
        <v>9</v>
      </c>
      <c r="C19" s="54">
        <v>37.880000000000003</v>
      </c>
      <c r="D19" s="54">
        <v>4</v>
      </c>
      <c r="E19" s="74">
        <v>734</v>
      </c>
      <c r="F19" s="13" t="str">
        <f>+VLOOKUP(E19,Participants!$A$1:$F$798,2,FALSE)</f>
        <v>Nathan Anglum</v>
      </c>
      <c r="G19" s="13" t="str">
        <f>+VLOOKUP(E19,Participants!$A$1:$F$798,4,FALSE)</f>
        <v>GAA</v>
      </c>
      <c r="H19" s="13" t="str">
        <f>+VLOOKUP(E19,Participants!$A$1:$F$798,5,FALSE)</f>
        <v>Male</v>
      </c>
      <c r="I19" s="13">
        <f>+VLOOKUP(E19,Participants!$A$1:$F$798,3,FALSE)</f>
        <v>8</v>
      </c>
      <c r="J19" s="13" t="str">
        <f>+VLOOKUP(E19,Participants!$A$1:$G$798,7,FALSE)</f>
        <v>VARSITY Boys</v>
      </c>
      <c r="K19" s="13">
        <v>2</v>
      </c>
      <c r="L19" s="13">
        <v>8</v>
      </c>
    </row>
    <row r="20" spans="1:12" ht="14.25" customHeight="1" x14ac:dyDescent="0.35">
      <c r="A20" s="93" t="s">
        <v>849</v>
      </c>
      <c r="B20" s="54">
        <v>10</v>
      </c>
      <c r="C20" s="54">
        <v>39.590000000000003</v>
      </c>
      <c r="D20" s="54">
        <v>2</v>
      </c>
      <c r="E20" s="74">
        <v>1124</v>
      </c>
      <c r="F20" s="13" t="str">
        <f>+VLOOKUP(E20,Participants!$A$1:$F$798,2,FALSE)</f>
        <v>Thomas Baier</v>
      </c>
      <c r="G20" s="13" t="str">
        <f>+VLOOKUP(E20,Participants!$A$1:$F$798,4,FALSE)</f>
        <v>KIL</v>
      </c>
      <c r="H20" s="13" t="str">
        <f>+VLOOKUP(E20,Participants!$A$1:$F$798,5,FALSE)</f>
        <v>Male</v>
      </c>
      <c r="I20" s="13">
        <f>+VLOOKUP(E20,Participants!$A$1:$F$798,3,FALSE)</f>
        <v>7</v>
      </c>
      <c r="J20" s="13" t="str">
        <f>+VLOOKUP(E20,Participants!$A$1:$G$798,7,FALSE)</f>
        <v>VARSITY Boys</v>
      </c>
      <c r="K20" s="13">
        <v>3</v>
      </c>
      <c r="L20" s="13">
        <v>6</v>
      </c>
    </row>
    <row r="21" spans="1:12" ht="14.25" customHeight="1" x14ac:dyDescent="0.35">
      <c r="A21" s="93" t="s">
        <v>849</v>
      </c>
      <c r="B21" s="54">
        <v>10</v>
      </c>
      <c r="C21" s="54">
        <v>46.72</v>
      </c>
      <c r="D21" s="54">
        <v>4</v>
      </c>
      <c r="E21" s="74">
        <v>660</v>
      </c>
      <c r="F21" s="13" t="str">
        <f>+VLOOKUP(E21,Participants!$A$1:$F$798,2,FALSE)</f>
        <v>Zachary Lehman</v>
      </c>
      <c r="G21" s="13" t="str">
        <f>+VLOOKUP(E21,Participants!$A$1:$F$798,4,FALSE)</f>
        <v>BFS</v>
      </c>
      <c r="H21" s="13" t="str">
        <f>+VLOOKUP(E21,Participants!$A$1:$F$798,5,FALSE)</f>
        <v>Male</v>
      </c>
      <c r="I21" s="13">
        <f>+VLOOKUP(E21,Participants!$A$1:$F$798,3,FALSE)</f>
        <v>7</v>
      </c>
      <c r="J21" s="13" t="str">
        <f>+VLOOKUP(E21,Participants!$A$1:$G$798,7,FALSE)</f>
        <v>VARSITY Boys</v>
      </c>
      <c r="K21" s="13">
        <v>4</v>
      </c>
      <c r="L21" s="13">
        <v>5</v>
      </c>
    </row>
    <row r="22" spans="1:12" ht="14.25" customHeight="1" x14ac:dyDescent="0.35">
      <c r="A22" s="93" t="s">
        <v>849</v>
      </c>
      <c r="B22" s="54">
        <v>9</v>
      </c>
      <c r="C22" s="54">
        <v>47.94</v>
      </c>
      <c r="D22" s="54">
        <v>6</v>
      </c>
      <c r="E22" s="74">
        <v>1029</v>
      </c>
      <c r="F22" s="13" t="str">
        <f>+VLOOKUP(E22,Participants!$A$1:$F$798,2,FALSE)</f>
        <v>Joseph Meissner</v>
      </c>
      <c r="G22" s="13" t="str">
        <f>+VLOOKUP(E22,Participants!$A$1:$F$798,4,FALSE)</f>
        <v>HCA</v>
      </c>
      <c r="H22" s="13" t="str">
        <f>+VLOOKUP(E22,Participants!$A$1:$F$798,5,FALSE)</f>
        <v>Male</v>
      </c>
      <c r="I22" s="13">
        <f>+VLOOKUP(E22,Participants!$A$1:$F$798,3,FALSE)</f>
        <v>7</v>
      </c>
      <c r="J22" s="13" t="str">
        <f>+VLOOKUP(E22,Participants!$A$1:$G$798,7,FALSE)</f>
        <v>VARSITY Boys</v>
      </c>
      <c r="K22" s="13">
        <v>5</v>
      </c>
      <c r="L22" s="13">
        <v>4</v>
      </c>
    </row>
    <row r="23" spans="1:12" ht="14.25" customHeight="1" x14ac:dyDescent="0.35">
      <c r="A23" s="93"/>
      <c r="B23" s="54"/>
      <c r="C23" s="54"/>
      <c r="D23" s="54"/>
      <c r="E23" s="74"/>
      <c r="F23" s="13"/>
      <c r="G23" s="13"/>
      <c r="H23" s="13"/>
      <c r="I23" s="13"/>
      <c r="J23" s="13"/>
      <c r="K23" s="13"/>
      <c r="L23" s="13"/>
    </row>
    <row r="24" spans="1:12" ht="14.25" customHeight="1" x14ac:dyDescent="0.35">
      <c r="A24" s="93" t="s">
        <v>849</v>
      </c>
      <c r="B24" s="54">
        <v>5</v>
      </c>
      <c r="C24" s="54">
        <v>33.19</v>
      </c>
      <c r="D24" s="54">
        <v>8</v>
      </c>
      <c r="E24" s="74">
        <v>632</v>
      </c>
      <c r="F24" s="13" t="str">
        <f>+VLOOKUP(E24,Participants!$A$1:$F$798,2,FALSE)</f>
        <v>Claire Karsman</v>
      </c>
      <c r="G24" s="13" t="str">
        <f>+VLOOKUP(E24,Participants!$A$1:$F$798,4,FALSE)</f>
        <v>BFS</v>
      </c>
      <c r="H24" s="13" t="str">
        <f>+VLOOKUP(E24,Participants!$A$1:$F$798,5,FALSE)</f>
        <v>Female</v>
      </c>
      <c r="I24" s="13">
        <f>+VLOOKUP(E24,Participants!$A$1:$F$798,3,FALSE)</f>
        <v>7</v>
      </c>
      <c r="J24" s="13" t="str">
        <f>+VLOOKUP(E24,Participants!$A$1:$G$798,7,FALSE)</f>
        <v>VARSITY GIRLS</v>
      </c>
      <c r="K24" s="13">
        <v>1</v>
      </c>
      <c r="L24" s="13">
        <v>10</v>
      </c>
    </row>
    <row r="25" spans="1:12" ht="14.25" customHeight="1" x14ac:dyDescent="0.35">
      <c r="A25" s="93" t="s">
        <v>849</v>
      </c>
      <c r="B25" s="54">
        <v>5</v>
      </c>
      <c r="C25" s="54">
        <v>34</v>
      </c>
      <c r="D25" s="54">
        <v>4</v>
      </c>
      <c r="E25" s="74">
        <v>1121</v>
      </c>
      <c r="F25" s="13" t="str">
        <f>+VLOOKUP(E25,Participants!$A$1:$F$798,2,FALSE)</f>
        <v>Chloe Summerville</v>
      </c>
      <c r="G25" s="13" t="str">
        <f>+VLOOKUP(E25,Participants!$A$1:$F$798,4,FALSE)</f>
        <v>KIL</v>
      </c>
      <c r="H25" s="13" t="str">
        <f>+VLOOKUP(E25,Participants!$A$1:$F$798,5,FALSE)</f>
        <v>Female</v>
      </c>
      <c r="I25" s="13">
        <f>+VLOOKUP(E25,Participants!$A$1:$F$798,3,FALSE)</f>
        <v>8</v>
      </c>
      <c r="J25" s="13" t="str">
        <f>+VLOOKUP(E25,Participants!$A$1:$G$798,7,FALSE)</f>
        <v>Varsity Girls</v>
      </c>
      <c r="K25" s="13">
        <f t="shared" ref="K25:K38" si="1">K24+1</f>
        <v>2</v>
      </c>
      <c r="L25" s="13">
        <v>8</v>
      </c>
    </row>
    <row r="26" spans="1:12" ht="14.25" customHeight="1" x14ac:dyDescent="0.35">
      <c r="A26" s="93" t="s">
        <v>849</v>
      </c>
      <c r="B26" s="54">
        <v>5</v>
      </c>
      <c r="C26" s="54">
        <v>35.159999999999997</v>
      </c>
      <c r="D26" s="54">
        <v>2</v>
      </c>
      <c r="E26" s="74">
        <v>983</v>
      </c>
      <c r="F26" s="13" t="str">
        <f>+VLOOKUP(E26,Participants!$A$1:$F$798,2,FALSE)</f>
        <v>Maggie Killian</v>
      </c>
      <c r="G26" s="13" t="str">
        <f>+VLOOKUP(E26,Participants!$A$1:$F$798,4,FALSE)</f>
        <v>SJS</v>
      </c>
      <c r="H26" s="13" t="str">
        <f>+VLOOKUP(E26,Participants!$A$1:$F$798,5,FALSE)</f>
        <v>Female</v>
      </c>
      <c r="I26" s="13">
        <f>+VLOOKUP(E26,Participants!$A$1:$F$798,3,FALSE)</f>
        <v>8</v>
      </c>
      <c r="J26" s="13" t="str">
        <f>+VLOOKUP(E26,Participants!$A$1:$G$798,7,FALSE)</f>
        <v>Varsity Girls</v>
      </c>
      <c r="K26" s="13">
        <f t="shared" si="1"/>
        <v>3</v>
      </c>
      <c r="L26" s="13">
        <v>6</v>
      </c>
    </row>
    <row r="27" spans="1:12" ht="14.25" customHeight="1" x14ac:dyDescent="0.35">
      <c r="A27" s="93" t="s">
        <v>849</v>
      </c>
      <c r="B27" s="54">
        <v>8</v>
      </c>
      <c r="C27" s="54">
        <v>35.659999999999997</v>
      </c>
      <c r="D27" s="54">
        <v>4</v>
      </c>
      <c r="E27" s="74">
        <v>631</v>
      </c>
      <c r="F27" s="13" t="str">
        <f>+VLOOKUP(E27,Participants!$A$1:$F$798,2,FALSE)</f>
        <v>Morgan Kane</v>
      </c>
      <c r="G27" s="13" t="str">
        <f>+VLOOKUP(E27,Participants!$A$1:$F$798,4,FALSE)</f>
        <v>BFS</v>
      </c>
      <c r="H27" s="13" t="str">
        <f>+VLOOKUP(E27,Participants!$A$1:$F$798,5,FALSE)</f>
        <v>Female</v>
      </c>
      <c r="I27" s="13">
        <f>+VLOOKUP(E27,Participants!$A$1:$F$798,3,FALSE)</f>
        <v>7</v>
      </c>
      <c r="J27" s="13" t="str">
        <f>+VLOOKUP(E27,Participants!$A$1:$G$798,7,FALSE)</f>
        <v>VARSITY GIRLS</v>
      </c>
      <c r="K27" s="13">
        <f t="shared" si="1"/>
        <v>4</v>
      </c>
      <c r="L27" s="13">
        <v>5</v>
      </c>
    </row>
    <row r="28" spans="1:12" ht="14.25" customHeight="1" x14ac:dyDescent="0.35">
      <c r="A28" s="93" t="s">
        <v>849</v>
      </c>
      <c r="B28" s="54">
        <v>8</v>
      </c>
      <c r="C28" s="54">
        <v>35.661000000000001</v>
      </c>
      <c r="D28" s="54">
        <v>6</v>
      </c>
      <c r="E28" s="74">
        <v>774</v>
      </c>
      <c r="F28" s="13" t="str">
        <f>+VLOOKUP(E28,Participants!$A$1:$F$798,2,FALSE)</f>
        <v>Alana Sheffer</v>
      </c>
      <c r="G28" s="13" t="str">
        <f>+VLOOKUP(E28,Participants!$A$1:$F$798,4,FALSE)</f>
        <v>GAA</v>
      </c>
      <c r="H28" s="13" t="str">
        <f>+VLOOKUP(E28,Participants!$A$1:$F$798,5,FALSE)</f>
        <v>Female</v>
      </c>
      <c r="I28" s="13">
        <f>+VLOOKUP(E28,Participants!$A$1:$F$798,3,FALSE)</f>
        <v>8</v>
      </c>
      <c r="J28" s="13" t="str">
        <f>+VLOOKUP(E28,Participants!$A$1:$G$798,7,FALSE)</f>
        <v>VARSITY GIRLS</v>
      </c>
      <c r="K28" s="13">
        <f t="shared" si="1"/>
        <v>5</v>
      </c>
      <c r="L28" s="13">
        <v>4</v>
      </c>
    </row>
    <row r="29" spans="1:12" ht="14.25" customHeight="1" x14ac:dyDescent="0.35">
      <c r="A29" s="93" t="s">
        <v>849</v>
      </c>
      <c r="B29" s="54">
        <v>7</v>
      </c>
      <c r="C29" s="54">
        <v>38.46</v>
      </c>
      <c r="D29" s="54">
        <v>2</v>
      </c>
      <c r="E29" s="74">
        <v>628</v>
      </c>
      <c r="F29" s="13" t="str">
        <f>+VLOOKUP(E29,Participants!$A$1:$F$798,2,FALSE)</f>
        <v>Elena Farrah</v>
      </c>
      <c r="G29" s="13" t="str">
        <f>+VLOOKUP(E29,Participants!$A$1:$F$798,4,FALSE)</f>
        <v>BFS</v>
      </c>
      <c r="H29" s="13" t="str">
        <f>+VLOOKUP(E29,Participants!$A$1:$F$798,5,FALSE)</f>
        <v>Female</v>
      </c>
      <c r="I29" s="13">
        <f>+VLOOKUP(E29,Participants!$A$1:$F$798,3,FALSE)</f>
        <v>7</v>
      </c>
      <c r="J29" s="13" t="str">
        <f>+VLOOKUP(E29,Participants!$A$1:$G$798,7,FALSE)</f>
        <v>VARSITY GIRLS</v>
      </c>
      <c r="K29" s="13">
        <f t="shared" si="1"/>
        <v>6</v>
      </c>
      <c r="L29" s="13">
        <v>3</v>
      </c>
    </row>
    <row r="30" spans="1:12" ht="14.25" customHeight="1" x14ac:dyDescent="0.35">
      <c r="A30" s="93" t="s">
        <v>849</v>
      </c>
      <c r="B30" s="54">
        <v>6</v>
      </c>
      <c r="C30" s="54">
        <v>38.619999999999997</v>
      </c>
      <c r="D30" s="54">
        <v>6</v>
      </c>
      <c r="E30" s="74">
        <v>652</v>
      </c>
      <c r="F30" s="13" t="str">
        <f>+VLOOKUP(E30,Participants!$A$1:$F$798,2,FALSE)</f>
        <v>Annie Puhalla</v>
      </c>
      <c r="G30" s="13" t="str">
        <f>+VLOOKUP(E30,Participants!$A$1:$F$798,4,FALSE)</f>
        <v>BFS</v>
      </c>
      <c r="H30" s="13" t="str">
        <f>+VLOOKUP(E30,Participants!$A$1:$F$798,5,FALSE)</f>
        <v>Female</v>
      </c>
      <c r="I30" s="13">
        <f>+VLOOKUP(E30,Participants!$A$1:$F$798,3,FALSE)</f>
        <v>8</v>
      </c>
      <c r="J30" s="13" t="str">
        <f>+VLOOKUP(E30,Participants!$A$1:$G$798,7,FALSE)</f>
        <v>VARSITY GIRLS</v>
      </c>
      <c r="K30" s="13">
        <f t="shared" si="1"/>
        <v>7</v>
      </c>
      <c r="L30" s="13">
        <v>2</v>
      </c>
    </row>
    <row r="31" spans="1:12" ht="14.25" customHeight="1" x14ac:dyDescent="0.35">
      <c r="A31" s="93" t="s">
        <v>849</v>
      </c>
      <c r="B31" s="54">
        <v>5</v>
      </c>
      <c r="C31" s="54">
        <v>38.909999999999997</v>
      </c>
      <c r="D31" s="54">
        <v>6</v>
      </c>
      <c r="E31" s="74">
        <v>1024</v>
      </c>
      <c r="F31" s="13" t="str">
        <f>+VLOOKUP(E31,Participants!$A$1:$F$798,2,FALSE)</f>
        <v>Keally Zickefoose</v>
      </c>
      <c r="G31" s="13" t="str">
        <f>+VLOOKUP(E31,Participants!$A$1:$F$798,4,FALSE)</f>
        <v>HCA</v>
      </c>
      <c r="H31" s="13" t="str">
        <f>+VLOOKUP(E31,Participants!$A$1:$F$798,5,FALSE)</f>
        <v>Female</v>
      </c>
      <c r="I31" s="13">
        <f>+VLOOKUP(E31,Participants!$A$1:$F$798,3,FALSE)</f>
        <v>7</v>
      </c>
      <c r="J31" s="13" t="str">
        <f>+VLOOKUP(E31,Participants!$A$1:$G$798,7,FALSE)</f>
        <v>Varsity Girls</v>
      </c>
      <c r="K31" s="13">
        <f t="shared" si="1"/>
        <v>8</v>
      </c>
      <c r="L31" s="13">
        <v>1</v>
      </c>
    </row>
    <row r="32" spans="1:12" ht="14.25" customHeight="1" x14ac:dyDescent="0.35">
      <c r="A32" s="93" t="s">
        <v>849</v>
      </c>
      <c r="B32" s="54">
        <v>7</v>
      </c>
      <c r="C32" s="54">
        <v>39.119999999999997</v>
      </c>
      <c r="D32" s="54">
        <v>6</v>
      </c>
      <c r="E32" s="74">
        <v>635</v>
      </c>
      <c r="F32" s="13" t="str">
        <f>+VLOOKUP(E32,Participants!$A$1:$F$798,2,FALSE)</f>
        <v>Katie Miller</v>
      </c>
      <c r="G32" s="13" t="str">
        <f>+VLOOKUP(E32,Participants!$A$1:$F$798,4,FALSE)</f>
        <v>BFS</v>
      </c>
      <c r="H32" s="13" t="str">
        <f>+VLOOKUP(E32,Participants!$A$1:$F$798,5,FALSE)</f>
        <v>Female</v>
      </c>
      <c r="I32" s="13">
        <f>+VLOOKUP(E32,Participants!$A$1:$F$798,3,FALSE)</f>
        <v>7</v>
      </c>
      <c r="J32" s="13" t="str">
        <f>+VLOOKUP(E32,Participants!$A$1:$G$798,7,FALSE)</f>
        <v>VARSITY GIRLS</v>
      </c>
      <c r="K32" s="13">
        <f t="shared" si="1"/>
        <v>9</v>
      </c>
      <c r="L32" s="13"/>
    </row>
    <row r="33" spans="1:26" ht="14.25" customHeight="1" x14ac:dyDescent="0.35">
      <c r="A33" s="93" t="s">
        <v>849</v>
      </c>
      <c r="B33" s="54">
        <v>6</v>
      </c>
      <c r="C33" s="54">
        <v>39.18</v>
      </c>
      <c r="D33" s="54">
        <v>2</v>
      </c>
      <c r="E33" s="74">
        <v>1104</v>
      </c>
      <c r="F33" s="13" t="str">
        <f>+VLOOKUP(E33,Participants!$A$1:$F$798,2,FALSE)</f>
        <v>Kaitlyn Abel</v>
      </c>
      <c r="G33" s="13" t="str">
        <f>+VLOOKUP(E33,Participants!$A$1:$F$798,4,FALSE)</f>
        <v>KIL</v>
      </c>
      <c r="H33" s="13" t="str">
        <f>+VLOOKUP(E33,Participants!$A$1:$F$798,5,FALSE)</f>
        <v>Female</v>
      </c>
      <c r="I33" s="13">
        <f>+VLOOKUP(E33,Participants!$A$1:$F$798,3,FALSE)</f>
        <v>8</v>
      </c>
      <c r="J33" s="13" t="str">
        <f>+VLOOKUP(E33,Participants!$A$1:$G$798,7,FALSE)</f>
        <v>Varsity Girls</v>
      </c>
      <c r="K33" s="13">
        <f t="shared" si="1"/>
        <v>10</v>
      </c>
      <c r="L33" s="13"/>
    </row>
    <row r="34" spans="1:26" ht="14.25" customHeight="1" x14ac:dyDescent="0.35">
      <c r="A34" s="93" t="s">
        <v>849</v>
      </c>
      <c r="B34" s="54">
        <v>7</v>
      </c>
      <c r="C34" s="54">
        <v>41.65</v>
      </c>
      <c r="D34" s="54">
        <v>4</v>
      </c>
      <c r="E34" s="74">
        <v>639</v>
      </c>
      <c r="F34" s="13" t="str">
        <f>+VLOOKUP(E34,Participants!$A$1:$F$798,2,FALSE)</f>
        <v>Emma Schweikert</v>
      </c>
      <c r="G34" s="13" t="str">
        <f>+VLOOKUP(E34,Participants!$A$1:$F$798,4,FALSE)</f>
        <v>BFS</v>
      </c>
      <c r="H34" s="13" t="str">
        <f>+VLOOKUP(E34,Participants!$A$1:$F$798,5,FALSE)</f>
        <v>Female</v>
      </c>
      <c r="I34" s="13">
        <f>+VLOOKUP(E34,Participants!$A$1:$F$798,3,FALSE)</f>
        <v>7</v>
      </c>
      <c r="J34" s="13" t="str">
        <f>+VLOOKUP(E34,Participants!$A$1:$G$798,7,FALSE)</f>
        <v>VARSITY GIRLS</v>
      </c>
      <c r="K34" s="13">
        <f t="shared" si="1"/>
        <v>11</v>
      </c>
      <c r="L34" s="13"/>
    </row>
    <row r="35" spans="1:26" ht="14.25" customHeight="1" x14ac:dyDescent="0.35">
      <c r="A35" s="93" t="s">
        <v>849</v>
      </c>
      <c r="B35" s="54">
        <v>8</v>
      </c>
      <c r="C35" s="54">
        <v>42.84</v>
      </c>
      <c r="D35" s="54">
        <v>2</v>
      </c>
      <c r="E35" s="74">
        <v>633</v>
      </c>
      <c r="F35" s="13" t="str">
        <f>+VLOOKUP(E35,Participants!$A$1:$F$798,2,FALSE)</f>
        <v>Allison Kiley</v>
      </c>
      <c r="G35" s="13" t="str">
        <f>+VLOOKUP(E35,Participants!$A$1:$F$798,4,FALSE)</f>
        <v>BFS</v>
      </c>
      <c r="H35" s="13" t="str">
        <f>+VLOOKUP(E35,Participants!$A$1:$F$798,5,FALSE)</f>
        <v>Female</v>
      </c>
      <c r="I35" s="13">
        <f>+VLOOKUP(E35,Participants!$A$1:$F$798,3,FALSE)</f>
        <v>7</v>
      </c>
      <c r="J35" s="13" t="str">
        <f>+VLOOKUP(E35,Participants!$A$1:$G$798,7,FALSE)</f>
        <v>VARSITY GIRLS</v>
      </c>
      <c r="K35" s="13">
        <f t="shared" si="1"/>
        <v>12</v>
      </c>
      <c r="L35" s="13"/>
    </row>
    <row r="36" spans="1:26" ht="14.25" customHeight="1" x14ac:dyDescent="0.35">
      <c r="A36" s="93" t="s">
        <v>849</v>
      </c>
      <c r="B36" s="54">
        <v>6</v>
      </c>
      <c r="C36" s="54">
        <v>43.02</v>
      </c>
      <c r="D36" s="54">
        <v>8</v>
      </c>
      <c r="E36" s="74">
        <v>1020</v>
      </c>
      <c r="F36" s="13" t="str">
        <f>+VLOOKUP(E36,Participants!$A$1:$F$798,2,FALSE)</f>
        <v>Abby Diamond</v>
      </c>
      <c r="G36" s="13" t="str">
        <f>+VLOOKUP(E36,Participants!$A$1:$F$798,4,FALSE)</f>
        <v>HCA</v>
      </c>
      <c r="H36" s="13" t="str">
        <f>+VLOOKUP(E36,Participants!$A$1:$F$798,5,FALSE)</f>
        <v>Female</v>
      </c>
      <c r="I36" s="13">
        <f>+VLOOKUP(E36,Participants!$A$1:$F$798,3,FALSE)</f>
        <v>7</v>
      </c>
      <c r="J36" s="13" t="str">
        <f>+VLOOKUP(E36,Participants!$A$1:$G$798,7,FALSE)</f>
        <v>Varsity Girls</v>
      </c>
      <c r="K36" s="13">
        <f t="shared" si="1"/>
        <v>13</v>
      </c>
      <c r="L36" s="13"/>
    </row>
    <row r="37" spans="1:26" ht="14.25" customHeight="1" x14ac:dyDescent="0.35">
      <c r="A37" s="93" t="s">
        <v>849</v>
      </c>
      <c r="B37" s="54">
        <v>6</v>
      </c>
      <c r="C37" s="54">
        <v>43.18</v>
      </c>
      <c r="D37" s="54">
        <v>4</v>
      </c>
      <c r="E37" s="74">
        <v>765</v>
      </c>
      <c r="F37" s="13" t="str">
        <f>+VLOOKUP(E37,Participants!$A$1:$F$798,2,FALSE)</f>
        <v>Eden Franc</v>
      </c>
      <c r="G37" s="13" t="str">
        <f>+VLOOKUP(E37,Participants!$A$1:$F$798,4,FALSE)</f>
        <v>GAA</v>
      </c>
      <c r="H37" s="13" t="str">
        <f>+VLOOKUP(E37,Participants!$A$1:$F$798,5,FALSE)</f>
        <v>Female</v>
      </c>
      <c r="I37" s="13">
        <f>+VLOOKUP(E37,Participants!$A$1:$F$798,3,FALSE)</f>
        <v>7</v>
      </c>
      <c r="J37" s="13" t="str">
        <f>+VLOOKUP(E37,Participants!$A$1:$G$798,7,FALSE)</f>
        <v>VARSITY GIRLS</v>
      </c>
      <c r="K37" s="13">
        <f t="shared" si="1"/>
        <v>14</v>
      </c>
      <c r="L37" s="13"/>
    </row>
    <row r="38" spans="1:26" ht="14.25" customHeight="1" x14ac:dyDescent="0.35">
      <c r="A38" s="93" t="s">
        <v>849</v>
      </c>
      <c r="B38" s="54">
        <v>7</v>
      </c>
      <c r="C38" s="54">
        <v>45.02</v>
      </c>
      <c r="D38" s="54">
        <v>8</v>
      </c>
      <c r="E38" s="74">
        <v>1025</v>
      </c>
      <c r="F38" s="13" t="str">
        <f>+VLOOKUP(E38,Participants!$A$1:$F$798,2,FALSE)</f>
        <v>Kelsey Kulifay</v>
      </c>
      <c r="G38" s="13" t="str">
        <f>+VLOOKUP(E38,Participants!$A$1:$F$798,4,FALSE)</f>
        <v>HCA</v>
      </c>
      <c r="H38" s="13" t="str">
        <f>+VLOOKUP(E38,Participants!$A$1:$F$798,5,FALSE)</f>
        <v>Female</v>
      </c>
      <c r="I38" s="13">
        <f>+VLOOKUP(E38,Participants!$A$1:$F$798,3,FALSE)</f>
        <v>7</v>
      </c>
      <c r="J38" s="13" t="str">
        <f>+VLOOKUP(E38,Participants!$A$1:$G$798,7,FALSE)</f>
        <v>Varsity Girls</v>
      </c>
      <c r="K38" s="13">
        <f t="shared" si="1"/>
        <v>15</v>
      </c>
      <c r="L38" s="13"/>
    </row>
    <row r="39" spans="1:26" ht="14.25" customHeight="1" x14ac:dyDescent="0.35">
      <c r="A39" s="93"/>
      <c r="B39" s="54"/>
      <c r="C39" s="54"/>
      <c r="D39" s="54"/>
      <c r="E39" s="74"/>
      <c r="F39" s="13"/>
      <c r="G39" s="13"/>
      <c r="H39" s="13"/>
      <c r="I39" s="13"/>
      <c r="J39" s="13"/>
      <c r="K39" s="13"/>
      <c r="L39" s="13"/>
    </row>
    <row r="40" spans="1:26" ht="14.25" customHeight="1" x14ac:dyDescent="0.35">
      <c r="A40" s="93"/>
      <c r="B40" s="54"/>
      <c r="C40" s="54"/>
      <c r="D40" s="54"/>
      <c r="E40" s="74"/>
      <c r="F40" s="13"/>
      <c r="G40" s="13"/>
      <c r="H40" s="13"/>
      <c r="I40" s="13"/>
      <c r="J40" s="13"/>
      <c r="K40" s="13"/>
      <c r="L40" s="13"/>
    </row>
    <row r="41" spans="1:26" ht="14.25" customHeight="1" x14ac:dyDescent="0.25">
      <c r="E41" s="46"/>
    </row>
    <row r="42" spans="1:26" ht="14.25" customHeight="1" x14ac:dyDescent="0.25">
      <c r="E42" s="46"/>
    </row>
    <row r="43" spans="1:26" ht="14.25" customHeight="1" x14ac:dyDescent="0.25">
      <c r="B43" s="59" t="s">
        <v>8</v>
      </c>
      <c r="C43" s="59" t="s">
        <v>15</v>
      </c>
      <c r="D43" s="59" t="s">
        <v>18</v>
      </c>
      <c r="E43" s="138" t="s">
        <v>21</v>
      </c>
      <c r="F43" s="59" t="s">
        <v>24</v>
      </c>
      <c r="G43" s="59" t="s">
        <v>27</v>
      </c>
      <c r="H43" s="59" t="s">
        <v>30</v>
      </c>
      <c r="I43" s="59" t="s">
        <v>33</v>
      </c>
      <c r="J43" s="59" t="s">
        <v>36</v>
      </c>
      <c r="K43" s="59" t="s">
        <v>39</v>
      </c>
      <c r="L43" s="59" t="s">
        <v>42</v>
      </c>
      <c r="M43" s="59" t="s">
        <v>45</v>
      </c>
      <c r="N43" s="59" t="s">
        <v>48</v>
      </c>
      <c r="O43" s="59" t="s">
        <v>53</v>
      </c>
      <c r="P43" s="59" t="s">
        <v>56</v>
      </c>
      <c r="Q43" s="59" t="s">
        <v>59</v>
      </c>
      <c r="R43" s="59" t="s">
        <v>62</v>
      </c>
      <c r="S43" s="59" t="s">
        <v>65</v>
      </c>
      <c r="T43" s="59" t="s">
        <v>10</v>
      </c>
      <c r="U43" s="59" t="s">
        <v>70</v>
      </c>
      <c r="V43" s="59" t="s">
        <v>73</v>
      </c>
      <c r="W43" s="59" t="s">
        <v>76</v>
      </c>
      <c r="X43" s="59" t="s">
        <v>79</v>
      </c>
      <c r="Y43" s="59" t="s">
        <v>817</v>
      </c>
      <c r="Z43" s="60" t="s">
        <v>818</v>
      </c>
    </row>
    <row r="44" spans="1:26" ht="14.25" customHeight="1" x14ac:dyDescent="0.25">
      <c r="A44" s="7" t="s">
        <v>190</v>
      </c>
      <c r="B44" s="7">
        <f t="shared" ref="B44:K47" si="2">+SUMIFS($L$2:$L$40,$J$2:$J$40,$A44,$G$2:$G$40,B$43)</f>
        <v>0</v>
      </c>
      <c r="C44" s="7">
        <f t="shared" si="2"/>
        <v>0</v>
      </c>
      <c r="D44" s="7">
        <f t="shared" si="2"/>
        <v>0</v>
      </c>
      <c r="E44" s="46">
        <f t="shared" si="2"/>
        <v>0</v>
      </c>
      <c r="F44" s="7">
        <f t="shared" si="2"/>
        <v>10</v>
      </c>
      <c r="G44" s="7">
        <f t="shared" si="2"/>
        <v>0</v>
      </c>
      <c r="H44" s="7">
        <f t="shared" si="2"/>
        <v>0</v>
      </c>
      <c r="I44" s="7">
        <f t="shared" si="2"/>
        <v>0</v>
      </c>
      <c r="J44" s="7">
        <f t="shared" si="2"/>
        <v>5</v>
      </c>
      <c r="K44" s="7">
        <f t="shared" si="2"/>
        <v>0</v>
      </c>
      <c r="L44" s="7">
        <f t="shared" ref="L44:Y47" si="3">+SUMIFS($L$2:$L$40,$J$2:$J$40,$A44,$G$2:$G$40,L$43)</f>
        <v>0</v>
      </c>
      <c r="M44" s="7">
        <f t="shared" si="3"/>
        <v>0</v>
      </c>
      <c r="N44" s="7">
        <f t="shared" si="3"/>
        <v>0</v>
      </c>
      <c r="O44" s="7">
        <f t="shared" si="3"/>
        <v>16</v>
      </c>
      <c r="P44" s="7">
        <f t="shared" si="3"/>
        <v>5</v>
      </c>
      <c r="Q44" s="7">
        <f t="shared" si="3"/>
        <v>0</v>
      </c>
      <c r="R44" s="7">
        <f t="shared" si="3"/>
        <v>0</v>
      </c>
      <c r="S44" s="7">
        <f t="shared" si="3"/>
        <v>0</v>
      </c>
      <c r="T44" s="7">
        <f t="shared" si="3"/>
        <v>3</v>
      </c>
      <c r="U44" s="7">
        <f t="shared" si="3"/>
        <v>0</v>
      </c>
      <c r="V44" s="7">
        <f t="shared" si="3"/>
        <v>0</v>
      </c>
      <c r="W44" s="7">
        <f t="shared" si="3"/>
        <v>0</v>
      </c>
      <c r="X44" s="7">
        <f t="shared" si="3"/>
        <v>0</v>
      </c>
      <c r="Y44" s="7">
        <f t="shared" si="3"/>
        <v>0</v>
      </c>
      <c r="Z44" s="7">
        <f t="shared" ref="Z44:Z47" si="4">SUM(C44:Y44)</f>
        <v>39</v>
      </c>
    </row>
    <row r="45" spans="1:26" ht="14.25" customHeight="1" x14ac:dyDescent="0.25">
      <c r="A45" s="7" t="s">
        <v>207</v>
      </c>
      <c r="B45" s="7">
        <f t="shared" si="2"/>
        <v>0</v>
      </c>
      <c r="C45" s="7">
        <f t="shared" si="2"/>
        <v>0</v>
      </c>
      <c r="D45" s="7">
        <f t="shared" si="2"/>
        <v>0</v>
      </c>
      <c r="E45" s="46">
        <f t="shared" si="2"/>
        <v>0</v>
      </c>
      <c r="F45" s="7">
        <f t="shared" si="2"/>
        <v>4</v>
      </c>
      <c r="G45" s="7">
        <f t="shared" si="2"/>
        <v>0</v>
      </c>
      <c r="H45" s="7">
        <f t="shared" si="2"/>
        <v>0</v>
      </c>
      <c r="I45" s="7">
        <f t="shared" si="2"/>
        <v>0</v>
      </c>
      <c r="J45" s="7">
        <f t="shared" si="2"/>
        <v>5</v>
      </c>
      <c r="K45" s="7">
        <f t="shared" si="2"/>
        <v>10</v>
      </c>
      <c r="L45" s="7">
        <f t="shared" si="3"/>
        <v>0</v>
      </c>
      <c r="M45" s="7">
        <f t="shared" si="3"/>
        <v>0</v>
      </c>
      <c r="N45" s="7">
        <f t="shared" si="3"/>
        <v>0</v>
      </c>
      <c r="O45" s="7">
        <f t="shared" si="3"/>
        <v>17</v>
      </c>
      <c r="P45" s="7">
        <f t="shared" si="3"/>
        <v>0</v>
      </c>
      <c r="Q45" s="7">
        <f t="shared" si="3"/>
        <v>0</v>
      </c>
      <c r="R45" s="7">
        <f t="shared" si="3"/>
        <v>0</v>
      </c>
      <c r="S45" s="7">
        <f t="shared" si="3"/>
        <v>0</v>
      </c>
      <c r="T45" s="7">
        <f t="shared" si="3"/>
        <v>0</v>
      </c>
      <c r="U45" s="7">
        <f t="shared" si="3"/>
        <v>0</v>
      </c>
      <c r="V45" s="7">
        <f t="shared" si="3"/>
        <v>0</v>
      </c>
      <c r="W45" s="7">
        <f t="shared" si="3"/>
        <v>0</v>
      </c>
      <c r="X45" s="7">
        <f t="shared" si="3"/>
        <v>0</v>
      </c>
      <c r="Y45" s="7">
        <f t="shared" si="3"/>
        <v>0</v>
      </c>
      <c r="Z45" s="7">
        <f t="shared" si="4"/>
        <v>36</v>
      </c>
    </row>
    <row r="46" spans="1:26" ht="14.25" customHeight="1" x14ac:dyDescent="0.25">
      <c r="A46" s="7" t="s">
        <v>224</v>
      </c>
      <c r="B46" s="7">
        <f t="shared" si="2"/>
        <v>0</v>
      </c>
      <c r="C46" s="7">
        <f t="shared" si="2"/>
        <v>0</v>
      </c>
      <c r="D46" s="7">
        <f t="shared" si="2"/>
        <v>0</v>
      </c>
      <c r="E46" s="46">
        <f t="shared" si="2"/>
        <v>0</v>
      </c>
      <c r="F46" s="7">
        <f t="shared" si="2"/>
        <v>20</v>
      </c>
      <c r="G46" s="7">
        <f t="shared" si="2"/>
        <v>0</v>
      </c>
      <c r="H46" s="7">
        <f t="shared" si="2"/>
        <v>0</v>
      </c>
      <c r="I46" s="7">
        <f t="shared" si="2"/>
        <v>0</v>
      </c>
      <c r="J46" s="7">
        <f t="shared" si="2"/>
        <v>4</v>
      </c>
      <c r="K46" s="7">
        <f t="shared" si="2"/>
        <v>0</v>
      </c>
      <c r="L46" s="7">
        <f t="shared" si="3"/>
        <v>0</v>
      </c>
      <c r="M46" s="7">
        <f t="shared" si="3"/>
        <v>6</v>
      </c>
      <c r="N46" s="7">
        <f t="shared" si="3"/>
        <v>0</v>
      </c>
      <c r="O46" s="7">
        <f t="shared" si="3"/>
        <v>8</v>
      </c>
      <c r="P46" s="7">
        <f t="shared" si="3"/>
        <v>1</v>
      </c>
      <c r="Q46" s="7">
        <f t="shared" si="3"/>
        <v>0</v>
      </c>
      <c r="R46" s="7">
        <f t="shared" si="3"/>
        <v>0</v>
      </c>
      <c r="S46" s="7">
        <f t="shared" si="3"/>
        <v>0</v>
      </c>
      <c r="T46" s="7">
        <f t="shared" si="3"/>
        <v>0</v>
      </c>
      <c r="U46" s="7">
        <f t="shared" si="3"/>
        <v>0</v>
      </c>
      <c r="V46" s="7">
        <f t="shared" si="3"/>
        <v>0</v>
      </c>
      <c r="W46" s="7">
        <f t="shared" si="3"/>
        <v>0</v>
      </c>
      <c r="X46" s="7">
        <f t="shared" si="3"/>
        <v>0</v>
      </c>
      <c r="Y46" s="7">
        <f t="shared" si="3"/>
        <v>0</v>
      </c>
      <c r="Z46" s="7">
        <f t="shared" si="4"/>
        <v>39</v>
      </c>
    </row>
    <row r="47" spans="1:26" ht="14.25" customHeight="1" x14ac:dyDescent="0.25">
      <c r="A47" s="7" t="s">
        <v>819</v>
      </c>
      <c r="B47" s="7">
        <f t="shared" si="2"/>
        <v>0</v>
      </c>
      <c r="C47" s="7">
        <f t="shared" si="2"/>
        <v>0</v>
      </c>
      <c r="D47" s="7">
        <f t="shared" si="2"/>
        <v>0</v>
      </c>
      <c r="E47" s="46">
        <f t="shared" si="2"/>
        <v>0</v>
      </c>
      <c r="F47" s="7">
        <f t="shared" si="2"/>
        <v>15</v>
      </c>
      <c r="G47" s="7">
        <f t="shared" si="2"/>
        <v>0</v>
      </c>
      <c r="H47" s="7">
        <f t="shared" si="2"/>
        <v>0</v>
      </c>
      <c r="I47" s="7">
        <f t="shared" si="2"/>
        <v>0</v>
      </c>
      <c r="J47" s="7">
        <f t="shared" si="2"/>
        <v>8</v>
      </c>
      <c r="K47" s="7">
        <f t="shared" si="2"/>
        <v>0</v>
      </c>
      <c r="L47" s="7">
        <f t="shared" si="3"/>
        <v>0</v>
      </c>
      <c r="M47" s="7">
        <f t="shared" si="3"/>
        <v>0</v>
      </c>
      <c r="N47" s="7">
        <f t="shared" si="3"/>
        <v>0</v>
      </c>
      <c r="O47" s="7">
        <f t="shared" si="3"/>
        <v>6</v>
      </c>
      <c r="P47" s="7">
        <f t="shared" si="3"/>
        <v>4</v>
      </c>
      <c r="Q47" s="7">
        <f t="shared" si="3"/>
        <v>0</v>
      </c>
      <c r="R47" s="7">
        <f t="shared" si="3"/>
        <v>0</v>
      </c>
      <c r="S47" s="7">
        <f t="shared" si="3"/>
        <v>0</v>
      </c>
      <c r="T47" s="7">
        <f t="shared" si="3"/>
        <v>0</v>
      </c>
      <c r="U47" s="7">
        <f t="shared" si="3"/>
        <v>0</v>
      </c>
      <c r="V47" s="7">
        <f t="shared" si="3"/>
        <v>0</v>
      </c>
      <c r="W47" s="7">
        <f t="shared" si="3"/>
        <v>0</v>
      </c>
      <c r="X47" s="7">
        <f t="shared" si="3"/>
        <v>0</v>
      </c>
      <c r="Y47" s="7">
        <f t="shared" si="3"/>
        <v>0</v>
      </c>
      <c r="Z47" s="7">
        <f t="shared" si="4"/>
        <v>33</v>
      </c>
    </row>
    <row r="48" spans="1:26" ht="14.25" customHeight="1" x14ac:dyDescent="0.25">
      <c r="E48" s="46"/>
    </row>
    <row r="49" spans="5:5" ht="14.25" customHeight="1" x14ac:dyDescent="0.25">
      <c r="E49" s="46"/>
    </row>
    <row r="50" spans="5:5" ht="14.25" customHeight="1" x14ac:dyDescent="0.25">
      <c r="E50" s="46"/>
    </row>
    <row r="51" spans="5:5" ht="14.25" customHeight="1" x14ac:dyDescent="0.25">
      <c r="E51" s="46"/>
    </row>
    <row r="52" spans="5:5" ht="14.25" customHeight="1" x14ac:dyDescent="0.25">
      <c r="E52" s="46"/>
    </row>
    <row r="53" spans="5:5" ht="14.25" customHeight="1" x14ac:dyDescent="0.25">
      <c r="E53" s="46"/>
    </row>
    <row r="54" spans="5:5" ht="14.25" customHeight="1" x14ac:dyDescent="0.25">
      <c r="E54" s="46"/>
    </row>
    <row r="55" spans="5:5" ht="14.25" customHeight="1" x14ac:dyDescent="0.25">
      <c r="E55" s="46"/>
    </row>
    <row r="56" spans="5:5" ht="14.25" customHeight="1" x14ac:dyDescent="0.25">
      <c r="E56" s="46"/>
    </row>
    <row r="57" spans="5:5" ht="14.25" customHeight="1" x14ac:dyDescent="0.25">
      <c r="E57" s="46"/>
    </row>
    <row r="58" spans="5:5" ht="14.25" customHeight="1" x14ac:dyDescent="0.25">
      <c r="E58" s="46"/>
    </row>
    <row r="59" spans="5:5" ht="14.25" customHeight="1" x14ac:dyDescent="0.25">
      <c r="E59" s="46"/>
    </row>
    <row r="60" spans="5:5" ht="14.25" customHeight="1" x14ac:dyDescent="0.25">
      <c r="E60" s="46"/>
    </row>
    <row r="61" spans="5:5" ht="14.25" customHeight="1" x14ac:dyDescent="0.25">
      <c r="E61" s="46"/>
    </row>
    <row r="62" spans="5:5" ht="14.25" customHeight="1" x14ac:dyDescent="0.25">
      <c r="E62" s="46"/>
    </row>
    <row r="63" spans="5:5" ht="14.25" customHeight="1" x14ac:dyDescent="0.25">
      <c r="E63" s="46"/>
    </row>
    <row r="64" spans="5:5" ht="14.25" customHeight="1" x14ac:dyDescent="0.25">
      <c r="E64" s="46"/>
    </row>
    <row r="65" spans="5:5" ht="14.25" customHeight="1" x14ac:dyDescent="0.25">
      <c r="E65" s="46"/>
    </row>
    <row r="66" spans="5:5" ht="14.25" customHeight="1" x14ac:dyDescent="0.25">
      <c r="E66" s="46"/>
    </row>
    <row r="67" spans="5:5" ht="14.25" customHeight="1" x14ac:dyDescent="0.25">
      <c r="E67" s="46"/>
    </row>
    <row r="68" spans="5:5" ht="14.25" customHeight="1" x14ac:dyDescent="0.25">
      <c r="E68" s="46"/>
    </row>
    <row r="69" spans="5:5" ht="14.25" customHeight="1" x14ac:dyDescent="0.25">
      <c r="E69" s="46"/>
    </row>
    <row r="70" spans="5:5" ht="14.25" customHeight="1" x14ac:dyDescent="0.25">
      <c r="E70" s="46"/>
    </row>
    <row r="71" spans="5:5" ht="14.25" customHeight="1" x14ac:dyDescent="0.25">
      <c r="E71" s="46"/>
    </row>
    <row r="72" spans="5:5" ht="14.25" customHeight="1" x14ac:dyDescent="0.25">
      <c r="E72" s="46"/>
    </row>
    <row r="73" spans="5:5" ht="14.25" customHeight="1" x14ac:dyDescent="0.25">
      <c r="E73" s="46"/>
    </row>
    <row r="74" spans="5:5" ht="14.25" customHeight="1" x14ac:dyDescent="0.25">
      <c r="E74" s="46"/>
    </row>
    <row r="75" spans="5:5" ht="14.25" customHeight="1" x14ac:dyDescent="0.25">
      <c r="E75" s="46"/>
    </row>
    <row r="76" spans="5:5" ht="14.25" customHeight="1" x14ac:dyDescent="0.25">
      <c r="E76" s="46"/>
    </row>
    <row r="77" spans="5:5" ht="14.25" customHeight="1" x14ac:dyDescent="0.25">
      <c r="E77" s="46"/>
    </row>
    <row r="78" spans="5:5" ht="14.25" customHeight="1" x14ac:dyDescent="0.25">
      <c r="E78" s="46"/>
    </row>
    <row r="79" spans="5:5" ht="14.25" customHeight="1" x14ac:dyDescent="0.25">
      <c r="E79" s="46"/>
    </row>
    <row r="80" spans="5:5" ht="14.25" customHeight="1" x14ac:dyDescent="0.25">
      <c r="E80" s="46"/>
    </row>
    <row r="81" spans="5:5" ht="14.25" customHeight="1" x14ac:dyDescent="0.25">
      <c r="E81" s="46"/>
    </row>
    <row r="82" spans="5:5" ht="14.25" customHeight="1" x14ac:dyDescent="0.25">
      <c r="E82" s="46"/>
    </row>
    <row r="83" spans="5:5" ht="14.25" customHeight="1" x14ac:dyDescent="0.25">
      <c r="E83" s="46"/>
    </row>
    <row r="84" spans="5:5" ht="14.25" customHeight="1" x14ac:dyDescent="0.25">
      <c r="E84" s="46"/>
    </row>
    <row r="85" spans="5:5" ht="14.25" customHeight="1" x14ac:dyDescent="0.25">
      <c r="E85" s="46"/>
    </row>
    <row r="86" spans="5:5" ht="14.25" customHeight="1" x14ac:dyDescent="0.25">
      <c r="E86" s="46"/>
    </row>
    <row r="87" spans="5:5" ht="14.25" customHeight="1" x14ac:dyDescent="0.25">
      <c r="E87" s="46"/>
    </row>
    <row r="88" spans="5:5" ht="14.25" customHeight="1" x14ac:dyDescent="0.25">
      <c r="E88" s="46"/>
    </row>
    <row r="89" spans="5:5" ht="14.25" customHeight="1" x14ac:dyDescent="0.25">
      <c r="E89" s="46"/>
    </row>
    <row r="90" spans="5:5" ht="14.25" customHeight="1" x14ac:dyDescent="0.25">
      <c r="E90" s="46"/>
    </row>
    <row r="91" spans="5:5" ht="14.25" customHeight="1" x14ac:dyDescent="0.25">
      <c r="E91" s="46"/>
    </row>
    <row r="92" spans="5:5" ht="14.25" customHeight="1" x14ac:dyDescent="0.25">
      <c r="E92" s="46"/>
    </row>
    <row r="93" spans="5:5" ht="14.25" customHeight="1" x14ac:dyDescent="0.25">
      <c r="E93" s="46"/>
    </row>
    <row r="94" spans="5:5" ht="14.25" customHeight="1" x14ac:dyDescent="0.25">
      <c r="E94" s="46"/>
    </row>
    <row r="95" spans="5:5" ht="14.25" customHeight="1" x14ac:dyDescent="0.25">
      <c r="E95" s="46"/>
    </row>
    <row r="96" spans="5:5" ht="14.25" customHeight="1" x14ac:dyDescent="0.25">
      <c r="E96" s="46"/>
    </row>
    <row r="97" spans="5:5" ht="14.25" customHeight="1" x14ac:dyDescent="0.25">
      <c r="E97" s="46"/>
    </row>
    <row r="98" spans="5:5" ht="14.25" customHeight="1" x14ac:dyDescent="0.25">
      <c r="E98" s="46"/>
    </row>
    <row r="99" spans="5:5" ht="14.25" customHeight="1" x14ac:dyDescent="0.25">
      <c r="E99" s="46"/>
    </row>
    <row r="100" spans="5:5" ht="14.25" customHeight="1" x14ac:dyDescent="0.25">
      <c r="E100" s="46"/>
    </row>
    <row r="101" spans="5:5" ht="14.25" customHeight="1" x14ac:dyDescent="0.25">
      <c r="E101" s="46"/>
    </row>
    <row r="102" spans="5:5" ht="14.25" customHeight="1" x14ac:dyDescent="0.25">
      <c r="E102" s="46"/>
    </row>
    <row r="103" spans="5:5" ht="14.25" customHeight="1" x14ac:dyDescent="0.25">
      <c r="E103" s="46"/>
    </row>
    <row r="104" spans="5:5" ht="14.25" customHeight="1" x14ac:dyDescent="0.25">
      <c r="E104" s="46"/>
    </row>
    <row r="105" spans="5:5" ht="14.25" customHeight="1" x14ac:dyDescent="0.25">
      <c r="E105" s="46"/>
    </row>
    <row r="106" spans="5:5" ht="14.25" customHeight="1" x14ac:dyDescent="0.25">
      <c r="E106" s="46"/>
    </row>
    <row r="107" spans="5:5" ht="14.25" customHeight="1" x14ac:dyDescent="0.25">
      <c r="E107" s="46"/>
    </row>
    <row r="108" spans="5:5" ht="14.25" customHeight="1" x14ac:dyDescent="0.25">
      <c r="E108" s="46"/>
    </row>
    <row r="109" spans="5:5" ht="14.25" customHeight="1" x14ac:dyDescent="0.25">
      <c r="E109" s="46"/>
    </row>
    <row r="110" spans="5:5" ht="14.25" customHeight="1" x14ac:dyDescent="0.25">
      <c r="E110" s="46"/>
    </row>
    <row r="111" spans="5:5" ht="14.25" customHeight="1" x14ac:dyDescent="0.25">
      <c r="E111" s="46"/>
    </row>
    <row r="112" spans="5:5" ht="14.25" customHeight="1" x14ac:dyDescent="0.25">
      <c r="E112" s="46"/>
    </row>
    <row r="113" spans="5:5" ht="14.25" customHeight="1" x14ac:dyDescent="0.25">
      <c r="E113" s="46"/>
    </row>
    <row r="114" spans="5:5" ht="14.25" customHeight="1" x14ac:dyDescent="0.25">
      <c r="E114" s="46"/>
    </row>
    <row r="115" spans="5:5" ht="14.25" customHeight="1" x14ac:dyDescent="0.25">
      <c r="E115" s="46"/>
    </row>
    <row r="116" spans="5:5" ht="14.25" customHeight="1" x14ac:dyDescent="0.25">
      <c r="E116" s="46"/>
    </row>
    <row r="117" spans="5:5" ht="14.25" customHeight="1" x14ac:dyDescent="0.25">
      <c r="E117" s="46"/>
    </row>
    <row r="118" spans="5:5" ht="14.25" customHeight="1" x14ac:dyDescent="0.25">
      <c r="E118" s="46"/>
    </row>
    <row r="119" spans="5:5" ht="14.25" customHeight="1" x14ac:dyDescent="0.25">
      <c r="E119" s="46"/>
    </row>
    <row r="120" spans="5:5" ht="14.25" customHeight="1" x14ac:dyDescent="0.25">
      <c r="E120" s="46"/>
    </row>
    <row r="121" spans="5:5" ht="14.25" customHeight="1" x14ac:dyDescent="0.25">
      <c r="E121" s="46"/>
    </row>
    <row r="122" spans="5:5" ht="14.25" customHeight="1" x14ac:dyDescent="0.25">
      <c r="E122" s="46"/>
    </row>
    <row r="123" spans="5:5" ht="14.25" customHeight="1" x14ac:dyDescent="0.25">
      <c r="E123" s="46"/>
    </row>
    <row r="124" spans="5:5" ht="14.25" customHeight="1" x14ac:dyDescent="0.25">
      <c r="E124" s="46"/>
    </row>
    <row r="125" spans="5:5" ht="14.25" customHeight="1" x14ac:dyDescent="0.25">
      <c r="E125" s="46"/>
    </row>
    <row r="126" spans="5:5" ht="14.25" customHeight="1" x14ac:dyDescent="0.25">
      <c r="E126" s="46"/>
    </row>
    <row r="127" spans="5:5" ht="14.25" customHeight="1" x14ac:dyDescent="0.25">
      <c r="E127" s="46"/>
    </row>
    <row r="128" spans="5:5" ht="14.25" customHeight="1" x14ac:dyDescent="0.25">
      <c r="E128" s="46"/>
    </row>
    <row r="129" spans="5:5" ht="14.25" customHeight="1" x14ac:dyDescent="0.25">
      <c r="E129" s="46"/>
    </row>
    <row r="130" spans="5:5" ht="14.25" customHeight="1" x14ac:dyDescent="0.25">
      <c r="E130" s="46"/>
    </row>
    <row r="131" spans="5:5" ht="14.25" customHeight="1" x14ac:dyDescent="0.25">
      <c r="E131" s="46"/>
    </row>
    <row r="132" spans="5:5" ht="14.25" customHeight="1" x14ac:dyDescent="0.25">
      <c r="E132" s="46"/>
    </row>
    <row r="133" spans="5:5" ht="14.25" customHeight="1" x14ac:dyDescent="0.25">
      <c r="E133" s="46"/>
    </row>
    <row r="134" spans="5:5" ht="14.25" customHeight="1" x14ac:dyDescent="0.25">
      <c r="E134" s="46"/>
    </row>
    <row r="135" spans="5:5" ht="14.25" customHeight="1" x14ac:dyDescent="0.25">
      <c r="E135" s="46"/>
    </row>
    <row r="136" spans="5:5" ht="14.25" customHeight="1" x14ac:dyDescent="0.25">
      <c r="E136" s="46"/>
    </row>
    <row r="137" spans="5:5" ht="14.25" customHeight="1" x14ac:dyDescent="0.25">
      <c r="E137" s="46"/>
    </row>
    <row r="138" spans="5:5" ht="14.25" customHeight="1" x14ac:dyDescent="0.25">
      <c r="E138" s="46"/>
    </row>
    <row r="139" spans="5:5" ht="14.25" customHeight="1" x14ac:dyDescent="0.25">
      <c r="E139" s="46"/>
    </row>
    <row r="140" spans="5:5" ht="14.25" customHeight="1" x14ac:dyDescent="0.25">
      <c r="E140" s="46"/>
    </row>
    <row r="141" spans="5:5" ht="14.25" customHeight="1" x14ac:dyDescent="0.25">
      <c r="E141" s="46"/>
    </row>
    <row r="142" spans="5:5" ht="14.25" customHeight="1" x14ac:dyDescent="0.25">
      <c r="E142" s="46"/>
    </row>
    <row r="143" spans="5:5" ht="14.25" customHeight="1" x14ac:dyDescent="0.25">
      <c r="E143" s="46"/>
    </row>
    <row r="144" spans="5:5" ht="14.25" customHeight="1" x14ac:dyDescent="0.25">
      <c r="E144" s="46"/>
    </row>
    <row r="145" spans="5:5" ht="14.25" customHeight="1" x14ac:dyDescent="0.25">
      <c r="E145" s="46"/>
    </row>
    <row r="146" spans="5:5" ht="14.25" customHeight="1" x14ac:dyDescent="0.25">
      <c r="E146" s="46"/>
    </row>
    <row r="147" spans="5:5" ht="14.25" customHeight="1" x14ac:dyDescent="0.25">
      <c r="E147" s="46"/>
    </row>
    <row r="148" spans="5:5" ht="14.25" customHeight="1" x14ac:dyDescent="0.25">
      <c r="E148" s="46"/>
    </row>
    <row r="149" spans="5:5" ht="14.25" customHeight="1" x14ac:dyDescent="0.25">
      <c r="E149" s="46"/>
    </row>
    <row r="150" spans="5:5" ht="14.25" customHeight="1" x14ac:dyDescent="0.25">
      <c r="E150" s="46"/>
    </row>
    <row r="151" spans="5:5" ht="14.25" customHeight="1" x14ac:dyDescent="0.25">
      <c r="E151" s="46"/>
    </row>
    <row r="152" spans="5:5" ht="14.25" customHeight="1" x14ac:dyDescent="0.25">
      <c r="E152" s="46"/>
    </row>
    <row r="153" spans="5:5" ht="14.25" customHeight="1" x14ac:dyDescent="0.25">
      <c r="E153" s="46"/>
    </row>
    <row r="154" spans="5:5" ht="14.25" customHeight="1" x14ac:dyDescent="0.25">
      <c r="E154" s="46"/>
    </row>
    <row r="155" spans="5:5" ht="14.25" customHeight="1" x14ac:dyDescent="0.25">
      <c r="E155" s="46"/>
    </row>
    <row r="156" spans="5:5" ht="14.25" customHeight="1" x14ac:dyDescent="0.25">
      <c r="E156" s="46"/>
    </row>
    <row r="157" spans="5:5" ht="14.25" customHeight="1" x14ac:dyDescent="0.25">
      <c r="E157" s="46"/>
    </row>
    <row r="158" spans="5:5" ht="14.25" customHeight="1" x14ac:dyDescent="0.25">
      <c r="E158" s="46"/>
    </row>
    <row r="159" spans="5:5" ht="14.25" customHeight="1" x14ac:dyDescent="0.25">
      <c r="E159" s="46"/>
    </row>
    <row r="160" spans="5:5" ht="14.25" customHeight="1" x14ac:dyDescent="0.25">
      <c r="E160" s="46"/>
    </row>
    <row r="161" spans="5:5" ht="14.25" customHeight="1" x14ac:dyDescent="0.25">
      <c r="E161" s="46"/>
    </row>
    <row r="162" spans="5:5" ht="14.25" customHeight="1" x14ac:dyDescent="0.25">
      <c r="E162" s="46"/>
    </row>
    <row r="163" spans="5:5" ht="14.25" customHeight="1" x14ac:dyDescent="0.25">
      <c r="E163" s="46"/>
    </row>
    <row r="164" spans="5:5" ht="14.25" customHeight="1" x14ac:dyDescent="0.25">
      <c r="E164" s="46"/>
    </row>
    <row r="165" spans="5:5" ht="14.25" customHeight="1" x14ac:dyDescent="0.25">
      <c r="E165" s="46"/>
    </row>
    <row r="166" spans="5:5" ht="14.25" customHeight="1" x14ac:dyDescent="0.25">
      <c r="E166" s="46"/>
    </row>
    <row r="167" spans="5:5" ht="14.25" customHeight="1" x14ac:dyDescent="0.25">
      <c r="E167" s="46"/>
    </row>
    <row r="168" spans="5:5" ht="14.25" customHeight="1" x14ac:dyDescent="0.25">
      <c r="E168" s="46"/>
    </row>
    <row r="169" spans="5:5" ht="14.25" customHeight="1" x14ac:dyDescent="0.25">
      <c r="E169" s="46"/>
    </row>
    <row r="170" spans="5:5" ht="14.25" customHeight="1" x14ac:dyDescent="0.25">
      <c r="E170" s="46"/>
    </row>
    <row r="171" spans="5:5" ht="14.25" customHeight="1" x14ac:dyDescent="0.25">
      <c r="E171" s="46"/>
    </row>
    <row r="172" spans="5:5" ht="14.25" customHeight="1" x14ac:dyDescent="0.25">
      <c r="E172" s="46"/>
    </row>
    <row r="173" spans="5:5" ht="14.25" customHeight="1" x14ac:dyDescent="0.25">
      <c r="E173" s="46"/>
    </row>
    <row r="174" spans="5:5" ht="14.25" customHeight="1" x14ac:dyDescent="0.25">
      <c r="E174" s="46"/>
    </row>
    <row r="175" spans="5:5" ht="14.25" customHeight="1" x14ac:dyDescent="0.25">
      <c r="E175" s="46"/>
    </row>
    <row r="176" spans="5:5" ht="14.25" customHeight="1" x14ac:dyDescent="0.25">
      <c r="E176" s="46"/>
    </row>
    <row r="177" spans="5:5" ht="14.25" customHeight="1" x14ac:dyDescent="0.25">
      <c r="E177" s="46"/>
    </row>
    <row r="178" spans="5:5" ht="14.25" customHeight="1" x14ac:dyDescent="0.25">
      <c r="E178" s="46"/>
    </row>
    <row r="179" spans="5:5" ht="14.25" customHeight="1" x14ac:dyDescent="0.25">
      <c r="E179" s="46"/>
    </row>
    <row r="180" spans="5:5" ht="14.25" customHeight="1" x14ac:dyDescent="0.25">
      <c r="E180" s="46"/>
    </row>
    <row r="181" spans="5:5" ht="14.25" customHeight="1" x14ac:dyDescent="0.25">
      <c r="E181" s="46"/>
    </row>
    <row r="182" spans="5:5" ht="14.25" customHeight="1" x14ac:dyDescent="0.25">
      <c r="E182" s="46"/>
    </row>
    <row r="183" spans="5:5" ht="14.25" customHeight="1" x14ac:dyDescent="0.25">
      <c r="E183" s="46"/>
    </row>
    <row r="184" spans="5:5" ht="14.25" customHeight="1" x14ac:dyDescent="0.25">
      <c r="E184" s="46"/>
    </row>
    <row r="185" spans="5:5" ht="14.25" customHeight="1" x14ac:dyDescent="0.25">
      <c r="E185" s="46"/>
    </row>
    <row r="186" spans="5:5" ht="14.25" customHeight="1" x14ac:dyDescent="0.25">
      <c r="E186" s="46"/>
    </row>
    <row r="187" spans="5:5" ht="14.25" customHeight="1" x14ac:dyDescent="0.25">
      <c r="E187" s="46"/>
    </row>
    <row r="188" spans="5:5" ht="14.25" customHeight="1" x14ac:dyDescent="0.25">
      <c r="E188" s="46"/>
    </row>
    <row r="189" spans="5:5" ht="14.25" customHeight="1" x14ac:dyDescent="0.25">
      <c r="E189" s="46"/>
    </row>
    <row r="190" spans="5:5" ht="14.25" customHeight="1" x14ac:dyDescent="0.25">
      <c r="E190" s="46"/>
    </row>
    <row r="191" spans="5:5" ht="14.25" customHeight="1" x14ac:dyDescent="0.25">
      <c r="E191" s="46"/>
    </row>
    <row r="192" spans="5:5" ht="14.25" customHeight="1" x14ac:dyDescent="0.25">
      <c r="E192" s="46"/>
    </row>
    <row r="193" spans="5:5" ht="14.25" customHeight="1" x14ac:dyDescent="0.25">
      <c r="E193" s="46"/>
    </row>
    <row r="194" spans="5:5" ht="14.25" customHeight="1" x14ac:dyDescent="0.25">
      <c r="E194" s="46"/>
    </row>
    <row r="195" spans="5:5" ht="14.25" customHeight="1" x14ac:dyDescent="0.25">
      <c r="E195" s="46"/>
    </row>
    <row r="196" spans="5:5" ht="14.25" customHeight="1" x14ac:dyDescent="0.25">
      <c r="E196" s="46"/>
    </row>
    <row r="197" spans="5:5" ht="14.25" customHeight="1" x14ac:dyDescent="0.25">
      <c r="E197" s="46"/>
    </row>
    <row r="198" spans="5:5" ht="14.25" customHeight="1" x14ac:dyDescent="0.25">
      <c r="E198" s="46"/>
    </row>
    <row r="199" spans="5:5" ht="14.25" customHeight="1" x14ac:dyDescent="0.25">
      <c r="E199" s="46"/>
    </row>
    <row r="200" spans="5:5" ht="14.25" customHeight="1" x14ac:dyDescent="0.25">
      <c r="E200" s="46"/>
    </row>
    <row r="201" spans="5:5" ht="14.25" customHeight="1" x14ac:dyDescent="0.25">
      <c r="E201" s="46"/>
    </row>
    <row r="202" spans="5:5" ht="14.25" customHeight="1" x14ac:dyDescent="0.25">
      <c r="E202" s="46"/>
    </row>
    <row r="203" spans="5:5" ht="14.25" customHeight="1" x14ac:dyDescent="0.25">
      <c r="E203" s="46"/>
    </row>
    <row r="204" spans="5:5" ht="14.25" customHeight="1" x14ac:dyDescent="0.25">
      <c r="E204" s="46"/>
    </row>
    <row r="205" spans="5:5" ht="14.25" customHeight="1" x14ac:dyDescent="0.25">
      <c r="E205" s="46"/>
    </row>
    <row r="206" spans="5:5" ht="14.25" customHeight="1" x14ac:dyDescent="0.25">
      <c r="E206" s="46"/>
    </row>
    <row r="207" spans="5:5" ht="14.25" customHeight="1" x14ac:dyDescent="0.25">
      <c r="E207" s="46"/>
    </row>
    <row r="208" spans="5:5" ht="14.25" customHeight="1" x14ac:dyDescent="0.25">
      <c r="E208" s="46"/>
    </row>
    <row r="209" spans="5:5" ht="14.25" customHeight="1" x14ac:dyDescent="0.25">
      <c r="E209" s="46"/>
    </row>
    <row r="210" spans="5:5" ht="14.25" customHeight="1" x14ac:dyDescent="0.25">
      <c r="E210" s="46"/>
    </row>
    <row r="211" spans="5:5" ht="14.25" customHeight="1" x14ac:dyDescent="0.25">
      <c r="E211" s="46"/>
    </row>
    <row r="212" spans="5:5" ht="14.25" customHeight="1" x14ac:dyDescent="0.25">
      <c r="E212" s="46"/>
    </row>
    <row r="213" spans="5:5" ht="14.25" customHeight="1" x14ac:dyDescent="0.25">
      <c r="E213" s="46"/>
    </row>
    <row r="214" spans="5:5" ht="14.25" customHeight="1" x14ac:dyDescent="0.25">
      <c r="E214" s="46"/>
    </row>
    <row r="215" spans="5:5" ht="14.25" customHeight="1" x14ac:dyDescent="0.25">
      <c r="E215" s="46"/>
    </row>
    <row r="216" spans="5:5" ht="14.25" customHeight="1" x14ac:dyDescent="0.25">
      <c r="E216" s="46"/>
    </row>
    <row r="217" spans="5:5" ht="14.25" customHeight="1" x14ac:dyDescent="0.25">
      <c r="E217" s="46"/>
    </row>
    <row r="218" spans="5:5" ht="14.25" customHeight="1" x14ac:dyDescent="0.25">
      <c r="E218" s="46"/>
    </row>
    <row r="219" spans="5:5" ht="14.25" customHeight="1" x14ac:dyDescent="0.25">
      <c r="E219" s="46"/>
    </row>
    <row r="220" spans="5:5" ht="14.25" customHeight="1" x14ac:dyDescent="0.25">
      <c r="E220" s="46"/>
    </row>
    <row r="221" spans="5:5" ht="14.25" customHeight="1" x14ac:dyDescent="0.25">
      <c r="E221" s="46"/>
    </row>
    <row r="222" spans="5:5" ht="14.25" customHeight="1" x14ac:dyDescent="0.25">
      <c r="E222" s="46"/>
    </row>
    <row r="223" spans="5:5" ht="14.25" customHeight="1" x14ac:dyDescent="0.25">
      <c r="E223" s="46"/>
    </row>
    <row r="224" spans="5:5" ht="14.25" customHeight="1" x14ac:dyDescent="0.25">
      <c r="E224" s="46"/>
    </row>
    <row r="225" spans="5:5" ht="14.25" customHeight="1" x14ac:dyDescent="0.25">
      <c r="E225" s="46"/>
    </row>
    <row r="226" spans="5:5" ht="14.25" customHeight="1" x14ac:dyDescent="0.25">
      <c r="E226" s="46"/>
    </row>
    <row r="227" spans="5:5" ht="14.25" customHeight="1" x14ac:dyDescent="0.25">
      <c r="E227" s="46"/>
    </row>
    <row r="228" spans="5:5" ht="14.25" customHeight="1" x14ac:dyDescent="0.25">
      <c r="E228" s="46"/>
    </row>
    <row r="229" spans="5:5" ht="14.25" customHeight="1" x14ac:dyDescent="0.25">
      <c r="E229" s="46"/>
    </row>
    <row r="230" spans="5:5" ht="14.25" customHeight="1" x14ac:dyDescent="0.25">
      <c r="E230" s="46"/>
    </row>
    <row r="231" spans="5:5" ht="14.25" customHeight="1" x14ac:dyDescent="0.25">
      <c r="E231" s="46"/>
    </row>
    <row r="232" spans="5:5" ht="14.25" customHeight="1" x14ac:dyDescent="0.25">
      <c r="E232" s="46"/>
    </row>
    <row r="233" spans="5:5" ht="14.25" customHeight="1" x14ac:dyDescent="0.25">
      <c r="E233" s="46"/>
    </row>
    <row r="234" spans="5:5" ht="14.25" customHeight="1" x14ac:dyDescent="0.25">
      <c r="E234" s="46"/>
    </row>
    <row r="235" spans="5:5" ht="14.25" customHeight="1" x14ac:dyDescent="0.25">
      <c r="E235" s="46"/>
    </row>
    <row r="236" spans="5:5" ht="14.25" customHeight="1" x14ac:dyDescent="0.25">
      <c r="E236" s="46"/>
    </row>
    <row r="237" spans="5:5" ht="14.25" customHeight="1" x14ac:dyDescent="0.25">
      <c r="E237" s="46"/>
    </row>
    <row r="238" spans="5:5" ht="14.25" customHeight="1" x14ac:dyDescent="0.25">
      <c r="E238" s="46"/>
    </row>
    <row r="239" spans="5:5" ht="14.25" customHeight="1" x14ac:dyDescent="0.25">
      <c r="E239" s="46"/>
    </row>
    <row r="240" spans="5:5" ht="14.25" customHeight="1" x14ac:dyDescent="0.25">
      <c r="E240" s="46"/>
    </row>
    <row r="241" spans="5:5" ht="14.25" customHeight="1" x14ac:dyDescent="0.25">
      <c r="E241" s="46"/>
    </row>
    <row r="242" spans="5:5" ht="14.25" customHeight="1" x14ac:dyDescent="0.25">
      <c r="E242" s="46"/>
    </row>
    <row r="243" spans="5:5" ht="14.25" customHeight="1" x14ac:dyDescent="0.25">
      <c r="E243" s="46"/>
    </row>
    <row r="244" spans="5:5" ht="14.25" customHeight="1" x14ac:dyDescent="0.25">
      <c r="E244" s="46"/>
    </row>
    <row r="245" spans="5:5" ht="14.25" customHeight="1" x14ac:dyDescent="0.25">
      <c r="E245" s="46"/>
    </row>
    <row r="246" spans="5:5" ht="14.25" customHeight="1" x14ac:dyDescent="0.25">
      <c r="E246" s="46"/>
    </row>
    <row r="247" spans="5:5" ht="14.25" customHeight="1" x14ac:dyDescent="0.25">
      <c r="E247" s="46"/>
    </row>
    <row r="248" spans="5:5" ht="14.25" customHeight="1" x14ac:dyDescent="0.25"/>
    <row r="249" spans="5:5" ht="14.25" customHeight="1" x14ac:dyDescent="0.25"/>
    <row r="250" spans="5:5" ht="14.25" customHeight="1" x14ac:dyDescent="0.25"/>
    <row r="251" spans="5:5" ht="14.25" customHeight="1" x14ac:dyDescent="0.25"/>
    <row r="252" spans="5:5" ht="14.25" customHeight="1" x14ac:dyDescent="0.25"/>
    <row r="253" spans="5:5" ht="14.25" customHeight="1" x14ac:dyDescent="0.25"/>
    <row r="254" spans="5:5" ht="14.25" customHeight="1" x14ac:dyDescent="0.25"/>
    <row r="255" spans="5:5" ht="14.25" customHeight="1" x14ac:dyDescent="0.25"/>
    <row r="256" spans="5:5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</sheetData>
  <sortState xmlns:xlrd2="http://schemas.microsoft.com/office/spreadsheetml/2017/richdata2" ref="A24:L38">
    <sortCondition ref="C24:C38"/>
  </sortState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79998168889431442"/>
  </sheetPr>
  <dimension ref="A1:AA915"/>
  <sheetViews>
    <sheetView workbookViewId="0">
      <pane ySplit="1" topLeftCell="A53" activePane="bottomLeft" state="frozen"/>
      <selection pane="bottomLeft" activeCell="F46" sqref="F46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style="139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7" width="8.42578125" customWidth="1"/>
  </cols>
  <sheetData>
    <row r="1" spans="1:27" ht="14.25" customHeight="1" x14ac:dyDescent="0.35">
      <c r="A1" s="89" t="s">
        <v>850</v>
      </c>
      <c r="B1" s="89" t="s">
        <v>810</v>
      </c>
      <c r="C1" s="89" t="s">
        <v>811</v>
      </c>
      <c r="D1" s="89" t="s">
        <v>812</v>
      </c>
      <c r="E1" s="153" t="s">
        <v>813</v>
      </c>
      <c r="F1" s="89" t="s">
        <v>1</v>
      </c>
      <c r="G1" s="89" t="s">
        <v>3</v>
      </c>
      <c r="H1" s="89" t="s">
        <v>814</v>
      </c>
      <c r="I1" s="89" t="s">
        <v>2</v>
      </c>
      <c r="J1" s="89" t="s">
        <v>5</v>
      </c>
      <c r="K1" s="89" t="s">
        <v>815</v>
      </c>
      <c r="L1" s="89" t="s">
        <v>816</v>
      </c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</row>
    <row r="2" spans="1:27" ht="14.25" customHeight="1" x14ac:dyDescent="0.35">
      <c r="A2" s="79" t="s">
        <v>850</v>
      </c>
      <c r="B2" s="54">
        <v>1</v>
      </c>
      <c r="C2" s="143" t="s">
        <v>1148</v>
      </c>
      <c r="D2" s="76"/>
      <c r="E2" s="74">
        <v>166</v>
      </c>
      <c r="F2" s="13" t="str">
        <f>+VLOOKUP(E2,Participants!$A$1:$F$798,2,FALSE)</f>
        <v>Ellie Green</v>
      </c>
      <c r="G2" s="13" t="str">
        <f>+VLOOKUP(E2,Participants!$A$1:$F$798,4,FALSE)</f>
        <v>NCA</v>
      </c>
      <c r="H2" s="13" t="str">
        <f>+VLOOKUP(E2,Participants!$A$1:$F$798,5,FALSE)</f>
        <v>Female</v>
      </c>
      <c r="I2" s="13">
        <f>+VLOOKUP(E2,Participants!$A$1:$F$798,3,FALSE)</f>
        <v>6</v>
      </c>
      <c r="J2" s="13" t="str">
        <f>+VLOOKUP(E2,Participants!$A$1:$G$798,7,FALSE)</f>
        <v>JV Girls</v>
      </c>
      <c r="K2" s="13">
        <v>1</v>
      </c>
      <c r="L2" s="13">
        <v>10</v>
      </c>
    </row>
    <row r="3" spans="1:27" ht="14.25" customHeight="1" x14ac:dyDescent="0.35">
      <c r="A3" s="79" t="s">
        <v>850</v>
      </c>
      <c r="B3" s="54">
        <v>1</v>
      </c>
      <c r="C3" s="143" t="s">
        <v>1149</v>
      </c>
      <c r="D3" s="76"/>
      <c r="E3" s="74">
        <v>1009</v>
      </c>
      <c r="F3" s="13" t="str">
        <f>+VLOOKUP(E3,Participants!$A$1:$F$798,2,FALSE)</f>
        <v>Brigid Joyce</v>
      </c>
      <c r="G3" s="13" t="str">
        <f>+VLOOKUP(E3,Participants!$A$1:$F$798,4,FALSE)</f>
        <v>HCA</v>
      </c>
      <c r="H3" s="13" t="str">
        <f>+VLOOKUP(E3,Participants!$A$1:$F$798,5,FALSE)</f>
        <v>Female</v>
      </c>
      <c r="I3" s="13">
        <f>+VLOOKUP(E3,Participants!$A$1:$F$798,3,FALSE)</f>
        <v>6</v>
      </c>
      <c r="J3" s="13" t="str">
        <f>+VLOOKUP(E3,Participants!$A$1:$G$798,7,FALSE)</f>
        <v>JV Girls</v>
      </c>
      <c r="K3" s="13">
        <f>K2+1</f>
        <v>2</v>
      </c>
      <c r="L3" s="13">
        <v>8</v>
      </c>
    </row>
    <row r="4" spans="1:27" ht="14.25" customHeight="1" x14ac:dyDescent="0.35">
      <c r="A4" s="79" t="s">
        <v>850</v>
      </c>
      <c r="B4" s="54">
        <v>1</v>
      </c>
      <c r="C4" s="143" t="s">
        <v>1150</v>
      </c>
      <c r="D4" s="76"/>
      <c r="E4" s="74">
        <v>603</v>
      </c>
      <c r="F4" s="13" t="str">
        <f>+VLOOKUP(E4,Participants!$A$1:$F$798,2,FALSE)</f>
        <v>Maria Hiserodt</v>
      </c>
      <c r="G4" s="13" t="str">
        <f>+VLOOKUP(E4,Participants!$A$1:$F$798,4,FALSE)</f>
        <v>BFS</v>
      </c>
      <c r="H4" s="13" t="str">
        <f>+VLOOKUP(E4,Participants!$A$1:$F$798,5,FALSE)</f>
        <v>Female</v>
      </c>
      <c r="I4" s="13">
        <f>+VLOOKUP(E4,Participants!$A$1:$F$798,3,FALSE)</f>
        <v>6</v>
      </c>
      <c r="J4" s="13" t="str">
        <f>+VLOOKUP(E4,Participants!$A$1:$G$798,7,FALSE)</f>
        <v>JV GIRLS</v>
      </c>
      <c r="K4" s="13">
        <f t="shared" ref="K4:K12" si="0">K3+1</f>
        <v>3</v>
      </c>
      <c r="L4" s="13">
        <v>6</v>
      </c>
    </row>
    <row r="5" spans="1:27" ht="14.25" customHeight="1" x14ac:dyDescent="0.35">
      <c r="A5" s="79" t="s">
        <v>850</v>
      </c>
      <c r="B5" s="54">
        <v>1</v>
      </c>
      <c r="C5" s="143" t="s">
        <v>1151</v>
      </c>
      <c r="D5" s="76"/>
      <c r="E5" s="74">
        <v>1224</v>
      </c>
      <c r="F5" s="13" t="str">
        <f>+VLOOKUP(E5,Participants!$A$1:$F$798,2,FALSE)</f>
        <v>Sophia Catanzarite</v>
      </c>
      <c r="G5" s="13" t="str">
        <f>+VLOOKUP(E5,Participants!$A$1:$F$798,4,FALSE)</f>
        <v>OLF</v>
      </c>
      <c r="H5" s="13" t="str">
        <f>+VLOOKUP(E5,Participants!$A$1:$F$798,5,FALSE)</f>
        <v>Female</v>
      </c>
      <c r="I5" s="13">
        <f>+VLOOKUP(E5,Participants!$A$1:$F$798,3,FALSE)</f>
        <v>6</v>
      </c>
      <c r="J5" s="13" t="str">
        <f>+VLOOKUP(E5,Participants!$A$1:$G$798,7,FALSE)</f>
        <v>JV Girls</v>
      </c>
      <c r="K5" s="13">
        <f t="shared" si="0"/>
        <v>4</v>
      </c>
      <c r="L5" s="13">
        <v>5</v>
      </c>
    </row>
    <row r="6" spans="1:27" ht="14.25" customHeight="1" x14ac:dyDescent="0.35">
      <c r="A6" s="79" t="s">
        <v>850</v>
      </c>
      <c r="B6" s="54">
        <v>1</v>
      </c>
      <c r="C6" s="143" t="s">
        <v>1152</v>
      </c>
      <c r="D6" s="76"/>
      <c r="E6" s="74">
        <v>1084</v>
      </c>
      <c r="F6" s="13" t="str">
        <f>+VLOOKUP(E6,Participants!$A$1:$F$798,2,FALSE)</f>
        <v>Rowan Mondi</v>
      </c>
      <c r="G6" s="13" t="str">
        <f>+VLOOKUP(E6,Participants!$A$1:$F$798,4,FALSE)</f>
        <v>KIL</v>
      </c>
      <c r="H6" s="13" t="str">
        <f>+VLOOKUP(E6,Participants!$A$1:$F$798,5,FALSE)</f>
        <v>Female</v>
      </c>
      <c r="I6" s="13">
        <f>+VLOOKUP(E6,Participants!$A$1:$F$798,3,FALSE)</f>
        <v>6</v>
      </c>
      <c r="J6" s="13" t="str">
        <f>+VLOOKUP(E6,Participants!$A$1:$G$798,7,FALSE)</f>
        <v>JV Girls</v>
      </c>
      <c r="K6" s="13">
        <f t="shared" si="0"/>
        <v>5</v>
      </c>
      <c r="L6" s="13">
        <v>4</v>
      </c>
    </row>
    <row r="7" spans="1:27" ht="14.25" customHeight="1" x14ac:dyDescent="0.35">
      <c r="A7" s="79" t="s">
        <v>850</v>
      </c>
      <c r="B7" s="54">
        <v>1</v>
      </c>
      <c r="C7" s="143" t="s">
        <v>1153</v>
      </c>
      <c r="D7" s="76"/>
      <c r="E7" s="74">
        <v>756</v>
      </c>
      <c r="F7" s="13" t="str">
        <f>+VLOOKUP(E7,Participants!$A$1:$F$798,2,FALSE)</f>
        <v>Julia Fuchs</v>
      </c>
      <c r="G7" s="13" t="str">
        <f>+VLOOKUP(E7,Participants!$A$1:$F$798,4,FALSE)</f>
        <v>GAA</v>
      </c>
      <c r="H7" s="13" t="str">
        <f>+VLOOKUP(E7,Participants!$A$1:$F$798,5,FALSE)</f>
        <v>Female</v>
      </c>
      <c r="I7" s="13">
        <f>+VLOOKUP(E7,Participants!$A$1:$F$798,3,FALSE)</f>
        <v>5</v>
      </c>
      <c r="J7" s="13" t="str">
        <f>+VLOOKUP(E7,Participants!$A$1:$G$798,7,FALSE)</f>
        <v>JV GIRLS</v>
      </c>
      <c r="K7" s="13">
        <f t="shared" si="0"/>
        <v>6</v>
      </c>
      <c r="L7" s="13">
        <v>3</v>
      </c>
    </row>
    <row r="8" spans="1:27" ht="14.25" customHeight="1" x14ac:dyDescent="0.35">
      <c r="A8" s="79" t="s">
        <v>850</v>
      </c>
      <c r="B8" s="54">
        <v>1</v>
      </c>
      <c r="C8" s="143" t="s">
        <v>1154</v>
      </c>
      <c r="D8" s="76"/>
      <c r="E8" s="74">
        <v>1338</v>
      </c>
      <c r="F8" s="13" t="str">
        <f>+VLOOKUP(E8,Participants!$A$1:$F$798,2,FALSE)</f>
        <v>Claire Burch</v>
      </c>
      <c r="G8" s="13" t="str">
        <f>+VLOOKUP(E8,Participants!$A$1:$F$798,4,FALSE)</f>
        <v>AAC</v>
      </c>
      <c r="H8" s="13" t="str">
        <f>+VLOOKUP(E8,Participants!$A$1:$F$798,5,FALSE)</f>
        <v>Female</v>
      </c>
      <c r="I8" s="13">
        <f>+VLOOKUP(E8,Participants!$A$1:$F$798,3,FALSE)</f>
        <v>6</v>
      </c>
      <c r="J8" s="13" t="str">
        <f>+VLOOKUP(E8,Participants!$A$1:$G$798,7,FALSE)</f>
        <v>JV Girls</v>
      </c>
      <c r="K8" s="13">
        <f t="shared" si="0"/>
        <v>7</v>
      </c>
      <c r="L8" s="13">
        <v>2</v>
      </c>
    </row>
    <row r="9" spans="1:27" ht="14.25" customHeight="1" x14ac:dyDescent="0.35">
      <c r="A9" s="79" t="s">
        <v>850</v>
      </c>
      <c r="B9" s="54">
        <v>1</v>
      </c>
      <c r="C9" s="143" t="s">
        <v>1155</v>
      </c>
      <c r="D9" s="76"/>
      <c r="E9" s="74">
        <v>604</v>
      </c>
      <c r="F9" s="13" t="str">
        <f>+VLOOKUP(E9,Participants!$A$1:$F$798,2,FALSE)</f>
        <v>Katelyn Jacobs</v>
      </c>
      <c r="G9" s="13" t="str">
        <f>+VLOOKUP(E9,Participants!$A$1:$F$798,4,FALSE)</f>
        <v>BFS</v>
      </c>
      <c r="H9" s="13" t="str">
        <f>+VLOOKUP(E9,Participants!$A$1:$F$798,5,FALSE)</f>
        <v>Female</v>
      </c>
      <c r="I9" s="13">
        <f>+VLOOKUP(E9,Participants!$A$1:$F$798,3,FALSE)</f>
        <v>6</v>
      </c>
      <c r="J9" s="13" t="str">
        <f>+VLOOKUP(E9,Participants!$A$1:$G$798,7,FALSE)</f>
        <v>JV GIRLS</v>
      </c>
      <c r="K9" s="13">
        <f t="shared" si="0"/>
        <v>8</v>
      </c>
      <c r="L9" s="13">
        <v>1</v>
      </c>
    </row>
    <row r="10" spans="1:27" ht="14.25" customHeight="1" x14ac:dyDescent="0.35">
      <c r="A10" s="79" t="s">
        <v>850</v>
      </c>
      <c r="B10" s="54">
        <v>1</v>
      </c>
      <c r="C10" s="143" t="s">
        <v>1156</v>
      </c>
      <c r="D10" s="76"/>
      <c r="E10" s="74">
        <v>1227</v>
      </c>
      <c r="F10" s="13" t="str">
        <f>+VLOOKUP(E10,Participants!$A$1:$F$798,2,FALSE)</f>
        <v>Taylor Rigby</v>
      </c>
      <c r="G10" s="13" t="str">
        <f>+VLOOKUP(E10,Participants!$A$1:$F$798,4,FALSE)</f>
        <v>OLF</v>
      </c>
      <c r="H10" s="13" t="str">
        <f>+VLOOKUP(E10,Participants!$A$1:$F$798,5,FALSE)</f>
        <v>Female</v>
      </c>
      <c r="I10" s="13">
        <f>+VLOOKUP(E10,Participants!$A$1:$F$798,3,FALSE)</f>
        <v>5</v>
      </c>
      <c r="J10" s="13" t="str">
        <f>+VLOOKUP(E10,Participants!$A$1:$G$798,7,FALSE)</f>
        <v>JV Girls</v>
      </c>
      <c r="K10" s="13">
        <f t="shared" si="0"/>
        <v>9</v>
      </c>
      <c r="L10" s="13"/>
    </row>
    <row r="11" spans="1:27" ht="14.25" customHeight="1" x14ac:dyDescent="0.35">
      <c r="A11" s="79" t="s">
        <v>850</v>
      </c>
      <c r="B11" s="54">
        <v>1</v>
      </c>
      <c r="C11" s="143" t="s">
        <v>1157</v>
      </c>
      <c r="D11" s="76"/>
      <c r="E11" s="74">
        <v>1428</v>
      </c>
      <c r="F11" s="13" t="str">
        <f>+VLOOKUP(E11,Participants!$A$1:$F$798,2,FALSE)</f>
        <v>Chloe Boosel</v>
      </c>
      <c r="G11" s="13" t="str">
        <f>+VLOOKUP(E11,Participants!$A$1:$F$798,4,FALSE)</f>
        <v>GRE</v>
      </c>
      <c r="H11" s="13" t="str">
        <f>+VLOOKUP(E11,Participants!$A$1:$F$798,5,FALSE)</f>
        <v>Female</v>
      </c>
      <c r="I11" s="13">
        <f>+VLOOKUP(E11,Participants!$A$1:$F$798,3,FALSE)</f>
        <v>6</v>
      </c>
      <c r="J11" s="13" t="str">
        <f>+VLOOKUP(E11,Participants!$A$1:$G$798,7,FALSE)</f>
        <v>JV Girls</v>
      </c>
      <c r="K11" s="13">
        <f t="shared" si="0"/>
        <v>10</v>
      </c>
      <c r="L11" s="13"/>
    </row>
    <row r="12" spans="1:27" ht="14.25" customHeight="1" x14ac:dyDescent="0.35">
      <c r="A12" s="79" t="s">
        <v>850</v>
      </c>
      <c r="B12" s="54">
        <v>1</v>
      </c>
      <c r="C12" s="143" t="s">
        <v>1158</v>
      </c>
      <c r="D12" s="76"/>
      <c r="E12" s="74">
        <v>165</v>
      </c>
      <c r="F12" s="13" t="str">
        <f>+VLOOKUP(E12,Participants!$A$1:$F$798,2,FALSE)</f>
        <v>Maggie Pyle</v>
      </c>
      <c r="G12" s="13" t="str">
        <f>+VLOOKUP(E12,Participants!$A$1:$F$798,4,FALSE)</f>
        <v>NCA</v>
      </c>
      <c r="H12" s="13" t="str">
        <f>+VLOOKUP(E12,Participants!$A$1:$F$798,5,FALSE)</f>
        <v>Female</v>
      </c>
      <c r="I12" s="13">
        <f>+VLOOKUP(E12,Participants!$A$1:$F$798,3,FALSE)</f>
        <v>5</v>
      </c>
      <c r="J12" s="13" t="str">
        <f>+VLOOKUP(E12,Participants!$A$1:$G$798,7,FALSE)</f>
        <v>JV Girls</v>
      </c>
      <c r="K12" s="13">
        <f t="shared" si="0"/>
        <v>11</v>
      </c>
      <c r="L12" s="13"/>
    </row>
    <row r="13" spans="1:27" ht="14.25" customHeight="1" x14ac:dyDescent="0.35">
      <c r="A13" s="79"/>
      <c r="B13" s="54"/>
      <c r="C13" s="54"/>
      <c r="D13" s="76"/>
      <c r="E13" s="74"/>
      <c r="F13" s="13"/>
      <c r="G13" s="13"/>
      <c r="H13" s="13"/>
      <c r="I13" s="13"/>
      <c r="J13" s="13"/>
      <c r="K13" s="13"/>
      <c r="L13" s="13"/>
    </row>
    <row r="14" spans="1:27" ht="14.25" customHeight="1" x14ac:dyDescent="0.35">
      <c r="A14" s="79" t="s">
        <v>850</v>
      </c>
      <c r="B14" s="54">
        <v>1</v>
      </c>
      <c r="C14" s="143" t="s">
        <v>1159</v>
      </c>
      <c r="D14" s="76"/>
      <c r="E14" s="74">
        <v>978</v>
      </c>
      <c r="F14" s="13" t="str">
        <f>+VLOOKUP(E14,Participants!$A$1:$F$798,2,FALSE)</f>
        <v>Ian Hamilton</v>
      </c>
      <c r="G14" s="13" t="str">
        <f>+VLOOKUP(E14,Participants!$A$1:$F$798,4,FALSE)</f>
        <v>SJS</v>
      </c>
      <c r="H14" s="13" t="str">
        <f>+VLOOKUP(E14,Participants!$A$1:$F$798,5,FALSE)</f>
        <v>Male</v>
      </c>
      <c r="I14" s="13">
        <f>+VLOOKUP(E14,Participants!$A$1:$F$798,3,FALSE)</f>
        <v>5</v>
      </c>
      <c r="J14" s="13" t="str">
        <f>+VLOOKUP(E14,Participants!$A$1:$G$798,7,FALSE)</f>
        <v>JV Boys</v>
      </c>
      <c r="K14" s="13">
        <v>1</v>
      </c>
      <c r="L14" s="13">
        <v>10</v>
      </c>
    </row>
    <row r="15" spans="1:27" ht="14.25" customHeight="1" x14ac:dyDescent="0.35">
      <c r="A15" s="79" t="s">
        <v>850</v>
      </c>
      <c r="B15" s="54">
        <v>1</v>
      </c>
      <c r="C15" s="143" t="s">
        <v>1160</v>
      </c>
      <c r="D15" s="76"/>
      <c r="E15" s="74">
        <v>1439</v>
      </c>
      <c r="F15" s="13" t="str">
        <f>+VLOOKUP(E15,Participants!$A$1:$F$798,2,FALSE)</f>
        <v>Gabe Urban</v>
      </c>
      <c r="G15" s="13" t="str">
        <f>+VLOOKUP(E15,Participants!$A$1:$F$798,4,FALSE)</f>
        <v>GRE</v>
      </c>
      <c r="H15" s="13" t="str">
        <f>+VLOOKUP(E15,Participants!$A$1:$F$798,5,FALSE)</f>
        <v>Male</v>
      </c>
      <c r="I15" s="13">
        <f>+VLOOKUP(E15,Participants!$A$1:$F$798,3,FALSE)</f>
        <v>5</v>
      </c>
      <c r="J15" s="13" t="str">
        <f>+VLOOKUP(E15,Participants!$A$1:$G$798,7,FALSE)</f>
        <v>JV Boys</v>
      </c>
      <c r="K15" s="13">
        <f>K14+1</f>
        <v>2</v>
      </c>
      <c r="L15" s="13">
        <v>8</v>
      </c>
    </row>
    <row r="16" spans="1:27" ht="14.25" customHeight="1" x14ac:dyDescent="0.35">
      <c r="A16" s="79" t="s">
        <v>850</v>
      </c>
      <c r="B16" s="54">
        <v>1</v>
      </c>
      <c r="C16" s="143" t="s">
        <v>1161</v>
      </c>
      <c r="D16" s="76"/>
      <c r="E16" s="74">
        <v>1017</v>
      </c>
      <c r="F16" s="13" t="str">
        <f>+VLOOKUP(E16,Participants!$A$1:$F$798,2,FALSE)</f>
        <v>Eamon Duffy</v>
      </c>
      <c r="G16" s="13" t="str">
        <f>+VLOOKUP(E16,Participants!$A$1:$F$798,4,FALSE)</f>
        <v>HCA</v>
      </c>
      <c r="H16" s="13" t="str">
        <f>+VLOOKUP(E16,Participants!$A$1:$F$798,5,FALSE)</f>
        <v>Male</v>
      </c>
      <c r="I16" s="13">
        <f>+VLOOKUP(E16,Participants!$A$1:$F$798,3,FALSE)</f>
        <v>6</v>
      </c>
      <c r="J16" s="13" t="str">
        <f>+VLOOKUP(E16,Participants!$A$1:$G$798,7,FALSE)</f>
        <v>JV Boys</v>
      </c>
      <c r="K16" s="13">
        <f t="shared" ref="K16:K37" si="1">K15+1</f>
        <v>3</v>
      </c>
      <c r="L16" s="13">
        <v>6</v>
      </c>
    </row>
    <row r="17" spans="1:12" ht="14.25" customHeight="1" x14ac:dyDescent="0.35">
      <c r="A17" s="79" t="s">
        <v>850</v>
      </c>
      <c r="B17" s="54">
        <v>1</v>
      </c>
      <c r="C17" s="143" t="s">
        <v>1162</v>
      </c>
      <c r="D17" s="76"/>
      <c r="E17" s="74">
        <v>977</v>
      </c>
      <c r="F17" s="13" t="str">
        <f>+VLOOKUP(E17,Participants!$A$1:$F$798,2,FALSE)</f>
        <v>Asa Grubbs</v>
      </c>
      <c r="G17" s="13" t="str">
        <f>+VLOOKUP(E17,Participants!$A$1:$F$798,4,FALSE)</f>
        <v>SJS</v>
      </c>
      <c r="H17" s="13" t="str">
        <f>+VLOOKUP(E17,Participants!$A$1:$F$798,5,FALSE)</f>
        <v>Male</v>
      </c>
      <c r="I17" s="13">
        <f>+VLOOKUP(E17,Participants!$A$1:$F$798,3,FALSE)</f>
        <v>5</v>
      </c>
      <c r="J17" s="13" t="str">
        <f>+VLOOKUP(E17,Participants!$A$1:$G$798,7,FALSE)</f>
        <v>JV Boys</v>
      </c>
      <c r="K17" s="13">
        <f t="shared" si="1"/>
        <v>4</v>
      </c>
      <c r="L17" s="13">
        <v>5</v>
      </c>
    </row>
    <row r="18" spans="1:12" ht="14.25" customHeight="1" x14ac:dyDescent="0.35">
      <c r="A18" s="79" t="s">
        <v>850</v>
      </c>
      <c r="B18" s="54">
        <v>1</v>
      </c>
      <c r="C18" s="143" t="s">
        <v>1163</v>
      </c>
      <c r="D18" s="76"/>
      <c r="E18" s="74">
        <v>1103</v>
      </c>
      <c r="F18" s="13" t="str">
        <f>+VLOOKUP(E18,Participants!$A$1:$F$798,2,FALSE)</f>
        <v>Lucas Stewart</v>
      </c>
      <c r="G18" s="13" t="str">
        <f>+VLOOKUP(E18,Participants!$A$1:$F$798,4,FALSE)</f>
        <v>KIL</v>
      </c>
      <c r="H18" s="13" t="str">
        <f>+VLOOKUP(E18,Participants!$A$1:$F$798,5,FALSE)</f>
        <v>Male</v>
      </c>
      <c r="I18" s="13">
        <f>+VLOOKUP(E18,Participants!$A$1:$F$798,3,FALSE)</f>
        <v>5</v>
      </c>
      <c r="J18" s="13" t="str">
        <f>+VLOOKUP(E18,Participants!$A$1:$G$798,7,FALSE)</f>
        <v>JV Boys</v>
      </c>
      <c r="K18" s="13">
        <f t="shared" si="1"/>
        <v>5</v>
      </c>
      <c r="L18" s="13">
        <v>4</v>
      </c>
    </row>
    <row r="19" spans="1:12" ht="14.25" customHeight="1" x14ac:dyDescent="0.35">
      <c r="A19" s="79" t="s">
        <v>850</v>
      </c>
      <c r="B19" s="54">
        <v>1</v>
      </c>
      <c r="C19" s="143" t="s">
        <v>1164</v>
      </c>
      <c r="D19" s="76"/>
      <c r="E19" s="74">
        <v>717</v>
      </c>
      <c r="F19" s="13" t="str">
        <f>+VLOOKUP(E19,Participants!$A$1:$F$798,2,FALSE)</f>
        <v>Gavin Lenigan</v>
      </c>
      <c r="G19" s="13" t="str">
        <f>+VLOOKUP(E19,Participants!$A$1:$F$798,4,FALSE)</f>
        <v>GAA</v>
      </c>
      <c r="H19" s="13" t="str">
        <f>+VLOOKUP(E19,Participants!$A$1:$F$798,5,FALSE)</f>
        <v>Male</v>
      </c>
      <c r="I19" s="13">
        <f>+VLOOKUP(E19,Participants!$A$1:$F$798,3,FALSE)</f>
        <v>6</v>
      </c>
      <c r="J19" s="13" t="str">
        <f>+VLOOKUP(E19,Participants!$A$1:$G$798,7,FALSE)</f>
        <v>JV BOYS</v>
      </c>
      <c r="K19" s="13">
        <f t="shared" si="1"/>
        <v>6</v>
      </c>
      <c r="L19" s="13">
        <v>3</v>
      </c>
    </row>
    <row r="20" spans="1:12" ht="14.25" customHeight="1" x14ac:dyDescent="0.35">
      <c r="A20" s="79" t="s">
        <v>850</v>
      </c>
      <c r="B20" s="54">
        <v>1</v>
      </c>
      <c r="C20" s="143" t="s">
        <v>1165</v>
      </c>
      <c r="D20" s="76"/>
      <c r="E20" s="74">
        <v>1019</v>
      </c>
      <c r="F20" s="13" t="str">
        <f>+VLOOKUP(E20,Participants!$A$1:$F$798,2,FALSE)</f>
        <v>Matthew Frisco</v>
      </c>
      <c r="G20" s="13" t="str">
        <f>+VLOOKUP(E20,Participants!$A$1:$F$798,4,FALSE)</f>
        <v>HCA</v>
      </c>
      <c r="H20" s="13" t="str">
        <f>+VLOOKUP(E20,Participants!$A$1:$F$798,5,FALSE)</f>
        <v>Male</v>
      </c>
      <c r="I20" s="13">
        <f>+VLOOKUP(E20,Participants!$A$1:$F$798,3,FALSE)</f>
        <v>6</v>
      </c>
      <c r="J20" s="13" t="str">
        <f>+VLOOKUP(E20,Participants!$A$1:$G$798,7,FALSE)</f>
        <v>JV Boys</v>
      </c>
      <c r="K20" s="13">
        <f t="shared" si="1"/>
        <v>7</v>
      </c>
      <c r="L20" s="13">
        <v>2</v>
      </c>
    </row>
    <row r="21" spans="1:12" ht="14.25" customHeight="1" x14ac:dyDescent="0.35">
      <c r="A21" s="79" t="s">
        <v>850</v>
      </c>
      <c r="B21" s="54">
        <v>1</v>
      </c>
      <c r="C21" s="143" t="s">
        <v>1166</v>
      </c>
      <c r="D21" s="76"/>
      <c r="E21" s="74">
        <v>1333</v>
      </c>
      <c r="F21" s="13" t="str">
        <f>+VLOOKUP(E21,Participants!$A$1:$F$798,2,FALSE)</f>
        <v>John Austin</v>
      </c>
      <c r="G21" s="13" t="str">
        <f>+VLOOKUP(E21,Participants!$A$1:$F$798,4,FALSE)</f>
        <v>AAC</v>
      </c>
      <c r="H21" s="13" t="str">
        <f>+VLOOKUP(E21,Participants!$A$1:$F$798,5,FALSE)</f>
        <v>Male</v>
      </c>
      <c r="I21" s="13">
        <f>+VLOOKUP(E21,Participants!$A$1:$F$798,3,FALSE)</f>
        <v>5</v>
      </c>
      <c r="J21" s="13" t="str">
        <f>+VLOOKUP(E21,Participants!$A$1:$G$798,7,FALSE)</f>
        <v>JV Boys</v>
      </c>
      <c r="K21" s="13">
        <f t="shared" si="1"/>
        <v>8</v>
      </c>
      <c r="L21" s="13">
        <v>1</v>
      </c>
    </row>
    <row r="22" spans="1:12" ht="14.25" customHeight="1" x14ac:dyDescent="0.35">
      <c r="A22" s="79" t="s">
        <v>850</v>
      </c>
      <c r="B22" s="54">
        <v>1</v>
      </c>
      <c r="C22" s="143" t="s">
        <v>1167</v>
      </c>
      <c r="D22" s="76"/>
      <c r="E22" s="74">
        <v>1231</v>
      </c>
      <c r="F22" s="13" t="str">
        <f>+VLOOKUP(E22,Participants!$A$1:$F$798,2,FALSE)</f>
        <v>Maximilian Fredericks</v>
      </c>
      <c r="G22" s="13" t="str">
        <f>+VLOOKUP(E22,Participants!$A$1:$F$798,4,FALSE)</f>
        <v>OLF</v>
      </c>
      <c r="H22" s="13" t="str">
        <f>+VLOOKUP(E22,Participants!$A$1:$F$798,5,FALSE)</f>
        <v>Male</v>
      </c>
      <c r="I22" s="13">
        <f>+VLOOKUP(E22,Participants!$A$1:$F$798,3,FALSE)</f>
        <v>6</v>
      </c>
      <c r="J22" s="13" t="str">
        <f>+VLOOKUP(E22,Participants!$A$1:$G$798,7,FALSE)</f>
        <v>JV Boys</v>
      </c>
      <c r="K22" s="13">
        <f t="shared" si="1"/>
        <v>9</v>
      </c>
      <c r="L22" s="13"/>
    </row>
    <row r="23" spans="1:12" ht="14.25" customHeight="1" x14ac:dyDescent="0.35">
      <c r="A23" s="79" t="s">
        <v>850</v>
      </c>
      <c r="B23" s="54">
        <v>1</v>
      </c>
      <c r="C23" s="143" t="s">
        <v>1168</v>
      </c>
      <c r="D23" s="76"/>
      <c r="E23" s="74">
        <v>708</v>
      </c>
      <c r="F23" s="13" t="str">
        <f>+VLOOKUP(E23,Participants!$A$1:$F$798,2,FALSE)</f>
        <v>David Proch</v>
      </c>
      <c r="G23" s="13" t="str">
        <f>+VLOOKUP(E23,Participants!$A$1:$F$798,4,FALSE)</f>
        <v>GAA</v>
      </c>
      <c r="H23" s="13" t="str">
        <f>+VLOOKUP(E23,Participants!$A$1:$F$798,5,FALSE)</f>
        <v>Male</v>
      </c>
      <c r="I23" s="13">
        <f>+VLOOKUP(E23,Participants!$A$1:$F$798,3,FALSE)</f>
        <v>5</v>
      </c>
      <c r="J23" s="13" t="str">
        <f>+VLOOKUP(E23,Participants!$A$1:$G$798,7,FALSE)</f>
        <v>JV BOYS</v>
      </c>
      <c r="K23" s="13">
        <f t="shared" si="1"/>
        <v>10</v>
      </c>
      <c r="L23" s="13"/>
    </row>
    <row r="24" spans="1:12" ht="14.25" customHeight="1" x14ac:dyDescent="0.35">
      <c r="A24" s="79" t="s">
        <v>850</v>
      </c>
      <c r="B24" s="54">
        <v>1</v>
      </c>
      <c r="C24" s="143" t="s">
        <v>1180</v>
      </c>
      <c r="D24" s="76"/>
      <c r="E24" s="74">
        <v>1368</v>
      </c>
      <c r="F24" s="13" t="str">
        <f>+VLOOKUP(E24,Participants!$A$1:$F$798,2,FALSE)</f>
        <v>Max Predis</v>
      </c>
      <c r="G24" s="13" t="str">
        <f>+VLOOKUP(E24,Participants!$A$1:$F$798,4,FALSE)</f>
        <v>AAC</v>
      </c>
      <c r="H24" s="13" t="str">
        <f>+VLOOKUP(E24,Participants!$A$1:$F$798,5,FALSE)</f>
        <v>Male</v>
      </c>
      <c r="I24" s="13">
        <f>+VLOOKUP(E24,Participants!$A$1:$F$798,3,FALSE)</f>
        <v>6</v>
      </c>
      <c r="J24" s="13" t="str">
        <f>+VLOOKUP(E24,Participants!$A$1:$G$798,7,FALSE)</f>
        <v>JV Boys</v>
      </c>
      <c r="K24" s="13">
        <f t="shared" si="1"/>
        <v>11</v>
      </c>
      <c r="L24" s="13"/>
    </row>
    <row r="25" spans="1:12" ht="14.25" customHeight="1" x14ac:dyDescent="0.35">
      <c r="A25" s="79" t="s">
        <v>850</v>
      </c>
      <c r="B25" s="54">
        <v>1</v>
      </c>
      <c r="C25" s="143" t="s">
        <v>1169</v>
      </c>
      <c r="D25" s="76"/>
      <c r="E25" s="74">
        <v>1437</v>
      </c>
      <c r="F25" s="13" t="str">
        <f>+VLOOKUP(E25,Participants!$A$1:$F$798,2,FALSE)</f>
        <v>Mathieu Sloka</v>
      </c>
      <c r="G25" s="13" t="str">
        <f>+VLOOKUP(E25,Participants!$A$1:$F$798,4,FALSE)</f>
        <v>GRE</v>
      </c>
      <c r="H25" s="13" t="str">
        <f>+VLOOKUP(E25,Participants!$A$1:$F$798,5,FALSE)</f>
        <v>Male</v>
      </c>
      <c r="I25" s="13">
        <f>+VLOOKUP(E25,Participants!$A$1:$F$798,3,FALSE)</f>
        <v>5</v>
      </c>
      <c r="J25" s="13" t="str">
        <f>+VLOOKUP(E25,Participants!$A$1:$G$798,7,FALSE)</f>
        <v>JV Boys</v>
      </c>
      <c r="K25" s="13">
        <f t="shared" si="1"/>
        <v>12</v>
      </c>
      <c r="L25" s="13"/>
    </row>
    <row r="26" spans="1:12" ht="14.25" customHeight="1" x14ac:dyDescent="0.35">
      <c r="A26" s="79" t="s">
        <v>850</v>
      </c>
      <c r="B26" s="54">
        <v>1</v>
      </c>
      <c r="C26" s="143" t="s">
        <v>1170</v>
      </c>
      <c r="D26" s="76"/>
      <c r="E26" s="74">
        <v>1220</v>
      </c>
      <c r="F26" s="13" t="str">
        <f>+VLOOKUP(E26,Participants!$A$1:$F$798,2,FALSE)</f>
        <v>Gage Couper</v>
      </c>
      <c r="G26" s="13" t="str">
        <f>+VLOOKUP(E26,Participants!$A$1:$F$798,4,FALSE)</f>
        <v>OLF</v>
      </c>
      <c r="H26" s="13" t="str">
        <f>+VLOOKUP(E26,Participants!$A$1:$F$798,5,FALSE)</f>
        <v>Male</v>
      </c>
      <c r="I26" s="13">
        <f>+VLOOKUP(E26,Participants!$A$1:$F$798,3,FALSE)</f>
        <v>6</v>
      </c>
      <c r="J26" s="13" t="str">
        <f>+VLOOKUP(E26,Participants!$A$1:$G$798,7,FALSE)</f>
        <v>JV Boys</v>
      </c>
      <c r="K26" s="13">
        <f t="shared" si="1"/>
        <v>13</v>
      </c>
      <c r="L26" s="13"/>
    </row>
    <row r="27" spans="1:12" ht="14.25" customHeight="1" x14ac:dyDescent="0.35">
      <c r="A27" s="79" t="s">
        <v>850</v>
      </c>
      <c r="B27" s="54">
        <v>2</v>
      </c>
      <c r="C27" s="143" t="s">
        <v>1171</v>
      </c>
      <c r="D27" s="76"/>
      <c r="E27" s="74">
        <v>621</v>
      </c>
      <c r="F27" s="13" t="str">
        <f>+VLOOKUP(E27,Participants!$A$1:$F$798,2,FALSE)</f>
        <v>Charlie Martin</v>
      </c>
      <c r="G27" s="13" t="str">
        <f>+VLOOKUP(E27,Participants!$A$1:$F$798,4,FALSE)</f>
        <v>BFS</v>
      </c>
      <c r="H27" s="13" t="str">
        <f>+VLOOKUP(E27,Participants!$A$1:$F$798,5,FALSE)</f>
        <v>Male</v>
      </c>
      <c r="I27" s="13">
        <f>+VLOOKUP(E27,Participants!$A$1:$F$798,3,FALSE)</f>
        <v>6</v>
      </c>
      <c r="J27" s="13" t="str">
        <f>+VLOOKUP(E27,Participants!$A$1:$G$798,7,FALSE)</f>
        <v>JV BOYS</v>
      </c>
      <c r="K27" s="13">
        <f t="shared" si="1"/>
        <v>14</v>
      </c>
      <c r="L27" s="13"/>
    </row>
    <row r="28" spans="1:12" ht="14.25" customHeight="1" x14ac:dyDescent="0.35">
      <c r="A28" s="79" t="s">
        <v>850</v>
      </c>
      <c r="B28" s="54">
        <v>2</v>
      </c>
      <c r="C28" s="143" t="s">
        <v>1088</v>
      </c>
      <c r="D28" s="76"/>
      <c r="E28" s="74">
        <v>611</v>
      </c>
      <c r="F28" s="13" t="str">
        <f>+VLOOKUP(E28,Participants!$A$1:$F$798,2,FALSE)</f>
        <v>Liam Greene</v>
      </c>
      <c r="G28" s="13" t="str">
        <f>+VLOOKUP(E28,Participants!$A$1:$F$798,4,FALSE)</f>
        <v>BFS</v>
      </c>
      <c r="H28" s="13" t="str">
        <f>+VLOOKUP(E28,Participants!$A$1:$F$798,5,FALSE)</f>
        <v>Male</v>
      </c>
      <c r="I28" s="13">
        <f>+VLOOKUP(E28,Participants!$A$1:$F$798,3,FALSE)</f>
        <v>5</v>
      </c>
      <c r="J28" s="13" t="str">
        <f>+VLOOKUP(E28,Participants!$A$1:$G$798,7,FALSE)</f>
        <v>JV BOYS</v>
      </c>
      <c r="K28" s="13">
        <f t="shared" si="1"/>
        <v>15</v>
      </c>
      <c r="L28" s="13"/>
    </row>
    <row r="29" spans="1:12" ht="14.25" customHeight="1" x14ac:dyDescent="0.35">
      <c r="A29" s="79" t="s">
        <v>850</v>
      </c>
      <c r="B29" s="54">
        <v>2</v>
      </c>
      <c r="C29" s="143" t="s">
        <v>1172</v>
      </c>
      <c r="D29" s="76"/>
      <c r="E29" s="74">
        <v>1369</v>
      </c>
      <c r="F29" s="13" t="str">
        <f>+VLOOKUP(E29,Participants!$A$1:$F$798,2,FALSE)</f>
        <v>Jackson Randall</v>
      </c>
      <c r="G29" s="13" t="str">
        <f>+VLOOKUP(E29,Participants!$A$1:$F$798,4,FALSE)</f>
        <v>AAC</v>
      </c>
      <c r="H29" s="13" t="str">
        <f>+VLOOKUP(E29,Participants!$A$1:$F$798,5,FALSE)</f>
        <v>Male</v>
      </c>
      <c r="I29" s="13">
        <f>+VLOOKUP(E29,Participants!$A$1:$F$798,3,FALSE)</f>
        <v>5</v>
      </c>
      <c r="J29" s="13" t="str">
        <f>+VLOOKUP(E29,Participants!$A$1:$G$798,7,FALSE)</f>
        <v>JV Boys</v>
      </c>
      <c r="K29" s="13">
        <f t="shared" si="1"/>
        <v>16</v>
      </c>
      <c r="L29" s="13"/>
    </row>
    <row r="30" spans="1:12" ht="14.25" customHeight="1" x14ac:dyDescent="0.35">
      <c r="A30" s="79" t="s">
        <v>850</v>
      </c>
      <c r="B30" s="54">
        <v>2</v>
      </c>
      <c r="C30" s="143" t="s">
        <v>1173</v>
      </c>
      <c r="D30" s="76"/>
      <c r="E30" s="74">
        <v>1342</v>
      </c>
      <c r="F30" s="13" t="str">
        <f>+VLOOKUP(E30,Participants!$A$1:$F$798,2,FALSE)</f>
        <v>Regan Carroll</v>
      </c>
      <c r="G30" s="13" t="str">
        <f>+VLOOKUP(E30,Participants!$A$1:$F$798,4,FALSE)</f>
        <v>AAC</v>
      </c>
      <c r="H30" s="13" t="str">
        <f>+VLOOKUP(E30,Participants!$A$1:$F$798,5,FALSE)</f>
        <v>Male</v>
      </c>
      <c r="I30" s="13">
        <f>+VLOOKUP(E30,Participants!$A$1:$F$798,3,FALSE)</f>
        <v>6</v>
      </c>
      <c r="J30" s="13" t="str">
        <f>+VLOOKUP(E30,Participants!$A$1:$G$798,7,FALSE)</f>
        <v>JV Boys</v>
      </c>
      <c r="K30" s="13">
        <f t="shared" si="1"/>
        <v>17</v>
      </c>
      <c r="L30" s="13"/>
    </row>
    <row r="31" spans="1:12" ht="14.25" customHeight="1" x14ac:dyDescent="0.35">
      <c r="A31" s="79" t="s">
        <v>850</v>
      </c>
      <c r="B31" s="54">
        <v>2</v>
      </c>
      <c r="C31" s="143" t="s">
        <v>1174</v>
      </c>
      <c r="D31" s="76"/>
      <c r="E31" s="74">
        <v>615</v>
      </c>
      <c r="F31" s="13" t="str">
        <f>+VLOOKUP(E31,Participants!$A$1:$F$798,2,FALSE)</f>
        <v>Liam Patterson</v>
      </c>
      <c r="G31" s="13" t="str">
        <f>+VLOOKUP(E31,Participants!$A$1:$F$798,4,FALSE)</f>
        <v>BFS</v>
      </c>
      <c r="H31" s="13" t="str">
        <f>+VLOOKUP(E31,Participants!$A$1:$F$798,5,FALSE)</f>
        <v>Male</v>
      </c>
      <c r="I31" s="13">
        <f>+VLOOKUP(E31,Participants!$A$1:$F$798,3,FALSE)</f>
        <v>5</v>
      </c>
      <c r="J31" s="13" t="str">
        <f>+VLOOKUP(E31,Participants!$A$1:$G$798,7,FALSE)</f>
        <v>JV BOYS</v>
      </c>
      <c r="K31" s="13">
        <f t="shared" si="1"/>
        <v>18</v>
      </c>
      <c r="L31" s="13"/>
    </row>
    <row r="32" spans="1:12" ht="14.25" customHeight="1" x14ac:dyDescent="0.35">
      <c r="A32" s="79" t="s">
        <v>850</v>
      </c>
      <c r="B32" s="54">
        <v>2</v>
      </c>
      <c r="C32" s="143" t="s">
        <v>1175</v>
      </c>
      <c r="D32" s="76"/>
      <c r="E32" s="74">
        <v>1438</v>
      </c>
      <c r="F32" s="13" t="str">
        <f>+VLOOKUP(E32,Participants!$A$1:$F$798,2,FALSE)</f>
        <v>Dylan Sparacino</v>
      </c>
      <c r="G32" s="13" t="str">
        <f>+VLOOKUP(E32,Participants!$A$1:$F$798,4,FALSE)</f>
        <v>GRE</v>
      </c>
      <c r="H32" s="13" t="str">
        <f>+VLOOKUP(E32,Participants!$A$1:$F$798,5,FALSE)</f>
        <v>Male</v>
      </c>
      <c r="I32" s="13">
        <f>+VLOOKUP(E32,Participants!$A$1:$F$798,3,FALSE)</f>
        <v>6</v>
      </c>
      <c r="J32" s="13" t="str">
        <f>+VLOOKUP(E32,Participants!$A$1:$G$798,7,FALSE)</f>
        <v>JV Boys</v>
      </c>
      <c r="K32" s="13">
        <f t="shared" si="1"/>
        <v>19</v>
      </c>
      <c r="L32" s="13"/>
    </row>
    <row r="33" spans="1:12" ht="14.25" customHeight="1" x14ac:dyDescent="0.35">
      <c r="A33" s="79" t="s">
        <v>850</v>
      </c>
      <c r="B33" s="54">
        <v>2</v>
      </c>
      <c r="C33" s="143" t="s">
        <v>1176</v>
      </c>
      <c r="D33" s="76"/>
      <c r="E33" s="74">
        <v>1100</v>
      </c>
      <c r="F33" s="13" t="str">
        <f>+VLOOKUP(E33,Participants!$A$1:$F$798,2,FALSE)</f>
        <v>Jesse Ronnenberg</v>
      </c>
      <c r="G33" s="13" t="str">
        <f>+VLOOKUP(E33,Participants!$A$1:$F$798,4,FALSE)</f>
        <v>KIL</v>
      </c>
      <c r="H33" s="13" t="str">
        <f>+VLOOKUP(E33,Participants!$A$1:$F$798,5,FALSE)</f>
        <v>Male</v>
      </c>
      <c r="I33" s="13">
        <f>+VLOOKUP(E33,Participants!$A$1:$F$798,3,FALSE)</f>
        <v>5</v>
      </c>
      <c r="J33" s="13" t="str">
        <f>+VLOOKUP(E33,Participants!$A$1:$G$798,7,FALSE)</f>
        <v>JV Boys</v>
      </c>
      <c r="K33" s="13">
        <f t="shared" si="1"/>
        <v>20</v>
      </c>
      <c r="L33" s="13"/>
    </row>
    <row r="34" spans="1:12" ht="14.25" customHeight="1" x14ac:dyDescent="0.35">
      <c r="A34" s="79" t="s">
        <v>850</v>
      </c>
      <c r="B34" s="54">
        <v>2</v>
      </c>
      <c r="C34" s="143" t="s">
        <v>1177</v>
      </c>
      <c r="D34" s="76"/>
      <c r="E34" s="74">
        <v>623</v>
      </c>
      <c r="F34" s="13" t="str">
        <f>+VLOOKUP(E34,Participants!$A$1:$F$798,2,FALSE)</f>
        <v>Parker Skrastins</v>
      </c>
      <c r="G34" s="13" t="str">
        <f>+VLOOKUP(E34,Participants!$A$1:$F$798,4,FALSE)</f>
        <v>BFS</v>
      </c>
      <c r="H34" s="13" t="str">
        <f>+VLOOKUP(E34,Participants!$A$1:$F$798,5,FALSE)</f>
        <v>Male</v>
      </c>
      <c r="I34" s="13">
        <f>+VLOOKUP(E34,Participants!$A$1:$F$798,3,FALSE)</f>
        <v>6</v>
      </c>
      <c r="J34" s="13" t="str">
        <f>+VLOOKUP(E34,Participants!$A$1:$G$798,7,FALSE)</f>
        <v>JV BOYS</v>
      </c>
      <c r="K34" s="13">
        <f t="shared" si="1"/>
        <v>21</v>
      </c>
      <c r="L34" s="13"/>
    </row>
    <row r="35" spans="1:12" ht="14.25" customHeight="1" x14ac:dyDescent="0.35">
      <c r="A35" s="79" t="s">
        <v>850</v>
      </c>
      <c r="B35" s="54">
        <v>2</v>
      </c>
      <c r="C35" s="143" t="s">
        <v>1178</v>
      </c>
      <c r="D35" s="76"/>
      <c r="E35" s="74">
        <v>1301</v>
      </c>
      <c r="F35" s="13" t="str">
        <f>+VLOOKUP(E35,Participants!$A$1:$F$798,2,FALSE)</f>
        <v>Lincoln McAllister</v>
      </c>
      <c r="G35" s="13" t="str">
        <f>+VLOOKUP(E35,Participants!$A$1:$F$798,4,FALSE)</f>
        <v>CDT</v>
      </c>
      <c r="H35" s="13" t="str">
        <f>+VLOOKUP(E35,Participants!$A$1:$F$798,5,FALSE)</f>
        <v>Male</v>
      </c>
      <c r="I35" s="13">
        <f>+VLOOKUP(E35,Participants!$A$1:$F$798,3,FALSE)</f>
        <v>5</v>
      </c>
      <c r="J35" s="13" t="str">
        <f>+VLOOKUP(E35,Participants!$A$1:$G$798,7,FALSE)</f>
        <v>JV Boys</v>
      </c>
      <c r="K35" s="13">
        <f t="shared" si="1"/>
        <v>22</v>
      </c>
      <c r="L35" s="13"/>
    </row>
    <row r="36" spans="1:12" ht="14.25" customHeight="1" x14ac:dyDescent="0.35">
      <c r="A36" s="79" t="s">
        <v>850</v>
      </c>
      <c r="B36" s="54">
        <v>2</v>
      </c>
      <c r="C36" s="143" t="s">
        <v>1179</v>
      </c>
      <c r="D36" s="76"/>
      <c r="E36" s="74">
        <v>714</v>
      </c>
      <c r="F36" s="13" t="str">
        <f>+VLOOKUP(E36,Participants!$A$1:$F$798,2,FALSE)</f>
        <v>Ryan Stickman</v>
      </c>
      <c r="G36" s="13" t="str">
        <f>+VLOOKUP(E36,Participants!$A$1:$F$798,4,FALSE)</f>
        <v>GAA</v>
      </c>
      <c r="H36" s="13" t="str">
        <f>+VLOOKUP(E36,Participants!$A$1:$F$798,5,FALSE)</f>
        <v>Male</v>
      </c>
      <c r="I36" s="13">
        <f>+VLOOKUP(E36,Participants!$A$1:$F$798,3,FALSE)</f>
        <v>5</v>
      </c>
      <c r="J36" s="13" t="str">
        <f>+VLOOKUP(E36,Participants!$A$1:$G$798,7,FALSE)</f>
        <v>JV BOYS</v>
      </c>
      <c r="K36" s="13">
        <f t="shared" si="1"/>
        <v>23</v>
      </c>
      <c r="L36" s="13"/>
    </row>
    <row r="37" spans="1:12" ht="14.25" customHeight="1" x14ac:dyDescent="0.35">
      <c r="A37" s="79" t="s">
        <v>850</v>
      </c>
      <c r="B37" s="54">
        <v>2</v>
      </c>
      <c r="C37" s="143" t="s">
        <v>1181</v>
      </c>
      <c r="D37" s="76"/>
      <c r="E37" s="74">
        <v>1300</v>
      </c>
      <c r="F37" s="13" t="str">
        <f>+VLOOKUP(E37,Participants!$A$1:$F$798,2,FALSE)</f>
        <v>Maximo Macerelli</v>
      </c>
      <c r="G37" s="13" t="str">
        <f>+VLOOKUP(E37,Participants!$A$1:$F$798,4,FALSE)</f>
        <v>CDT</v>
      </c>
      <c r="H37" s="13" t="str">
        <f>+VLOOKUP(E37,Participants!$A$1:$F$798,5,FALSE)</f>
        <v>Male</v>
      </c>
      <c r="I37" s="13">
        <f>+VLOOKUP(E37,Participants!$A$1:$F$798,3,FALSE)</f>
        <v>5</v>
      </c>
      <c r="J37" s="13" t="str">
        <f>+VLOOKUP(E37,Participants!$A$1:$G$798,7,FALSE)</f>
        <v>JV Boys</v>
      </c>
      <c r="K37" s="13">
        <f t="shared" si="1"/>
        <v>24</v>
      </c>
      <c r="L37" s="13"/>
    </row>
    <row r="38" spans="1:12" ht="14.25" customHeight="1" x14ac:dyDescent="0.35">
      <c r="A38" s="79"/>
      <c r="B38" s="54"/>
      <c r="C38" s="54"/>
      <c r="D38" s="76"/>
      <c r="E38" s="74"/>
      <c r="F38" s="13"/>
      <c r="G38" s="13"/>
      <c r="H38" s="13"/>
      <c r="I38" s="13"/>
      <c r="J38" s="13"/>
      <c r="K38" s="13"/>
      <c r="L38" s="13"/>
    </row>
    <row r="39" spans="1:12" ht="14.25" customHeight="1" x14ac:dyDescent="0.35">
      <c r="A39" s="79" t="s">
        <v>850</v>
      </c>
      <c r="B39" s="54">
        <v>2</v>
      </c>
      <c r="C39" s="54" t="s">
        <v>1228</v>
      </c>
      <c r="D39" s="76"/>
      <c r="E39" s="74">
        <v>983</v>
      </c>
      <c r="F39" s="13" t="str">
        <f>+VLOOKUP(E39,Participants!$A$1:$F$798,2,FALSE)</f>
        <v>Maggie Killian</v>
      </c>
      <c r="G39" s="13" t="str">
        <f>+VLOOKUP(E39,Participants!$A$1:$F$798,4,FALSE)</f>
        <v>SJS</v>
      </c>
      <c r="H39" s="13" t="str">
        <f>+VLOOKUP(E39,Participants!$A$1:$F$798,5,FALSE)</f>
        <v>Female</v>
      </c>
      <c r="I39" s="13">
        <f>+VLOOKUP(E39,Participants!$A$1:$F$798,3,FALSE)</f>
        <v>8</v>
      </c>
      <c r="J39" s="13" t="str">
        <f>+VLOOKUP(E39,Participants!$A$1:$G$798,7,FALSE)</f>
        <v>Varsity Girls</v>
      </c>
      <c r="K39" s="13">
        <v>1</v>
      </c>
      <c r="L39" s="13">
        <v>10</v>
      </c>
    </row>
    <row r="40" spans="1:12" ht="14.25" customHeight="1" x14ac:dyDescent="0.35">
      <c r="A40" s="79" t="s">
        <v>850</v>
      </c>
      <c r="B40" s="54">
        <v>2</v>
      </c>
      <c r="C40" s="54" t="s">
        <v>1229</v>
      </c>
      <c r="D40" s="76"/>
      <c r="E40" s="74">
        <v>769</v>
      </c>
      <c r="F40" s="13" t="str">
        <f>+VLOOKUP(E40,Participants!$A$1:$F$798,2,FALSE)</f>
        <v>Macie Trombetta</v>
      </c>
      <c r="G40" s="13" t="str">
        <f>+VLOOKUP(E40,Participants!$A$1:$F$798,4,FALSE)</f>
        <v>GAA</v>
      </c>
      <c r="H40" s="13" t="str">
        <f>+VLOOKUP(E40,Participants!$A$1:$F$798,5,FALSE)</f>
        <v>Female</v>
      </c>
      <c r="I40" s="13">
        <f>+VLOOKUP(E40,Participants!$A$1:$F$798,3,FALSE)</f>
        <v>7</v>
      </c>
      <c r="J40" s="13" t="str">
        <f>+VLOOKUP(E40,Participants!$A$1:$G$798,7,FALSE)</f>
        <v>VARSITY GIRLS</v>
      </c>
      <c r="K40" s="13">
        <v>2</v>
      </c>
      <c r="L40" s="13">
        <v>8</v>
      </c>
    </row>
    <row r="41" spans="1:12" ht="14.25" customHeight="1" x14ac:dyDescent="0.35">
      <c r="A41" s="79" t="s">
        <v>850</v>
      </c>
      <c r="B41" s="54">
        <v>2</v>
      </c>
      <c r="C41" s="54" t="s">
        <v>1230</v>
      </c>
      <c r="D41" s="76"/>
      <c r="E41" s="74">
        <v>1115</v>
      </c>
      <c r="F41" s="13" t="str">
        <f>+VLOOKUP(E41,Participants!$A$1:$F$798,2,FALSE)</f>
        <v>Anna Morris</v>
      </c>
      <c r="G41" s="13" t="str">
        <f>+VLOOKUP(E41,Participants!$A$1:$F$798,4,FALSE)</f>
        <v>KIL</v>
      </c>
      <c r="H41" s="13" t="str">
        <f>+VLOOKUP(E41,Participants!$A$1:$F$798,5,FALSE)</f>
        <v>Female</v>
      </c>
      <c r="I41" s="13">
        <f>+VLOOKUP(E41,Participants!$A$1:$F$798,3,FALSE)</f>
        <v>8</v>
      </c>
      <c r="J41" s="13" t="str">
        <f>+VLOOKUP(E41,Participants!$A$1:$G$798,7,FALSE)</f>
        <v>Varsity Girls</v>
      </c>
      <c r="K41" s="13">
        <f>K40+1</f>
        <v>3</v>
      </c>
      <c r="L41" s="13">
        <v>6</v>
      </c>
    </row>
    <row r="42" spans="1:12" ht="14.25" customHeight="1" x14ac:dyDescent="0.35">
      <c r="A42" s="79" t="s">
        <v>850</v>
      </c>
      <c r="B42" s="54">
        <v>2</v>
      </c>
      <c r="C42" s="54" t="s">
        <v>1231</v>
      </c>
      <c r="D42" s="76"/>
      <c r="E42" s="74">
        <v>778</v>
      </c>
      <c r="F42" s="13" t="str">
        <f>+VLOOKUP(E42,Participants!$A$1:$F$798,2,FALSE)</f>
        <v>Maria Leithauser</v>
      </c>
      <c r="G42" s="13" t="str">
        <f>+VLOOKUP(E42,Participants!$A$1:$F$798,4,FALSE)</f>
        <v>GAA</v>
      </c>
      <c r="H42" s="13" t="str">
        <f>+VLOOKUP(E42,Participants!$A$1:$F$798,5,FALSE)</f>
        <v>Female</v>
      </c>
      <c r="I42" s="13">
        <f>+VLOOKUP(E42,Participants!$A$1:$F$798,3,FALSE)</f>
        <v>8</v>
      </c>
      <c r="J42" s="13" t="str">
        <f>+VLOOKUP(E42,Participants!$A$1:$G$798,7,FALSE)</f>
        <v>VARSITY GIRLS</v>
      </c>
      <c r="K42" s="13">
        <f t="shared" ref="K42:K55" si="2">K41+1</f>
        <v>4</v>
      </c>
      <c r="L42" s="13">
        <v>5</v>
      </c>
    </row>
    <row r="43" spans="1:12" ht="14.25" customHeight="1" x14ac:dyDescent="0.35">
      <c r="A43" s="79" t="s">
        <v>850</v>
      </c>
      <c r="B43" s="54">
        <v>2</v>
      </c>
      <c r="C43" s="54" t="s">
        <v>1232</v>
      </c>
      <c r="D43" s="76"/>
      <c r="E43" s="74">
        <v>1446</v>
      </c>
      <c r="F43" s="13" t="str">
        <f>+VLOOKUP(E43,Participants!$A$1:$F$798,2,FALSE)</f>
        <v>Ava Sparacino</v>
      </c>
      <c r="G43" s="13" t="str">
        <f>+VLOOKUP(E43,Participants!$A$1:$F$798,4,FALSE)</f>
        <v>GRE</v>
      </c>
      <c r="H43" s="13" t="str">
        <f>+VLOOKUP(E43,Participants!$A$1:$F$798,5,FALSE)</f>
        <v>Female</v>
      </c>
      <c r="I43" s="13">
        <f>+VLOOKUP(E43,Participants!$A$1:$F$798,3,FALSE)</f>
        <v>8</v>
      </c>
      <c r="J43" s="13" t="str">
        <f>+VLOOKUP(E43,Participants!$A$1:$G$798,7,FALSE)</f>
        <v>Varsity Girls</v>
      </c>
      <c r="K43" s="13">
        <f t="shared" si="2"/>
        <v>5</v>
      </c>
      <c r="L43" s="13">
        <v>4</v>
      </c>
    </row>
    <row r="44" spans="1:12" ht="14.25" customHeight="1" x14ac:dyDescent="0.35">
      <c r="A44" s="79" t="s">
        <v>850</v>
      </c>
      <c r="B44" s="54">
        <v>2</v>
      </c>
      <c r="C44" s="54" t="s">
        <v>1233</v>
      </c>
      <c r="D44" s="76"/>
      <c r="E44" s="74">
        <v>1386</v>
      </c>
      <c r="F44" s="13" t="str">
        <f>+VLOOKUP(E44,Participants!$A$1:$F$798,2,FALSE)</f>
        <v>Jacqui Whitsel</v>
      </c>
      <c r="G44" s="13" t="str">
        <f>+VLOOKUP(E44,Participants!$A$1:$F$798,4,FALSE)</f>
        <v>AAC</v>
      </c>
      <c r="H44" s="13" t="str">
        <f>+VLOOKUP(E44,Participants!$A$1:$F$798,5,FALSE)</f>
        <v>Female</v>
      </c>
      <c r="I44" s="13">
        <f>+VLOOKUP(E44,Participants!$A$1:$F$798,3,FALSE)</f>
        <v>7</v>
      </c>
      <c r="J44" s="13" t="str">
        <f>+VLOOKUP(E44,Participants!$A$1:$G$798,7,FALSE)</f>
        <v>Varsity Girls</v>
      </c>
      <c r="K44" s="13">
        <f t="shared" si="2"/>
        <v>6</v>
      </c>
      <c r="L44" s="13">
        <v>3</v>
      </c>
    </row>
    <row r="45" spans="1:12" ht="14.25" customHeight="1" x14ac:dyDescent="0.35">
      <c r="A45" s="79" t="s">
        <v>850</v>
      </c>
      <c r="B45" s="54">
        <v>2</v>
      </c>
      <c r="C45" s="54" t="s">
        <v>1234</v>
      </c>
      <c r="D45" s="76"/>
      <c r="E45" s="74">
        <v>1116</v>
      </c>
      <c r="F45" s="13" t="str">
        <f>+VLOOKUP(E45,Participants!$A$1:$F$798,2,FALSE)</f>
        <v>Mia O'Donnell</v>
      </c>
      <c r="G45" s="13" t="str">
        <f>+VLOOKUP(E45,Participants!$A$1:$F$798,4,FALSE)</f>
        <v>KIL</v>
      </c>
      <c r="H45" s="13" t="str">
        <f>+VLOOKUP(E45,Participants!$A$1:$F$798,5,FALSE)</f>
        <v>Female</v>
      </c>
      <c r="I45" s="13">
        <f>+VLOOKUP(E45,Participants!$A$1:$F$798,3,FALSE)</f>
        <v>8</v>
      </c>
      <c r="J45" s="13" t="str">
        <f>+VLOOKUP(E45,Participants!$A$1:$G$798,7,FALSE)</f>
        <v>Varsity Girls</v>
      </c>
      <c r="K45" s="13">
        <f t="shared" si="2"/>
        <v>7</v>
      </c>
      <c r="L45" s="13">
        <v>2</v>
      </c>
    </row>
    <row r="46" spans="1:12" ht="14.25" customHeight="1" x14ac:dyDescent="0.35">
      <c r="A46" s="79" t="s">
        <v>850</v>
      </c>
      <c r="B46" s="54">
        <v>2</v>
      </c>
      <c r="C46" s="54" t="s">
        <v>1235</v>
      </c>
      <c r="D46" s="76"/>
      <c r="E46" s="74">
        <v>770</v>
      </c>
      <c r="F46" s="13" t="str">
        <f>+VLOOKUP(E46,Participants!$A$1:$F$798,2,FALSE)</f>
        <v>Juliet Snover</v>
      </c>
      <c r="G46" s="13" t="str">
        <f>+VLOOKUP(E46,Participants!$A$1:$F$798,4,FALSE)</f>
        <v>GAA</v>
      </c>
      <c r="H46" s="13" t="str">
        <f>+VLOOKUP(E46,Participants!$A$1:$F$798,5,FALSE)</f>
        <v>Female</v>
      </c>
      <c r="I46" s="13">
        <f>+VLOOKUP(E46,Participants!$A$1:$F$798,3,FALSE)</f>
        <v>7</v>
      </c>
      <c r="J46" s="13" t="str">
        <f>+VLOOKUP(E46,Participants!$A$1:$G$798,7,FALSE)</f>
        <v>VARSITY GIRLS</v>
      </c>
      <c r="K46" s="13">
        <f t="shared" si="2"/>
        <v>8</v>
      </c>
      <c r="L46" s="13">
        <v>1</v>
      </c>
    </row>
    <row r="47" spans="1:12" ht="14.25" customHeight="1" x14ac:dyDescent="0.35">
      <c r="A47" s="79" t="s">
        <v>850</v>
      </c>
      <c r="B47" s="54">
        <v>2</v>
      </c>
      <c r="C47" s="54" t="s">
        <v>1236</v>
      </c>
      <c r="D47" s="76"/>
      <c r="E47" s="74">
        <v>982</v>
      </c>
      <c r="F47" s="13" t="str">
        <f>+VLOOKUP(E47,Participants!$A$1:$F$798,2,FALSE)</f>
        <v>Molly Gauntner</v>
      </c>
      <c r="G47" s="13" t="str">
        <f>+VLOOKUP(E47,Participants!$A$1:$F$798,4,FALSE)</f>
        <v>SJS</v>
      </c>
      <c r="H47" s="13" t="str">
        <f>+VLOOKUP(E47,Participants!$A$1:$F$798,5,FALSE)</f>
        <v>Female</v>
      </c>
      <c r="I47" s="13">
        <f>+VLOOKUP(E47,Participants!$A$1:$F$798,3,FALSE)</f>
        <v>8</v>
      </c>
      <c r="J47" s="13" t="str">
        <f>+VLOOKUP(E47,Participants!$A$1:$G$798,7,FALSE)</f>
        <v>Varsity Girls</v>
      </c>
      <c r="K47" s="13">
        <f t="shared" si="2"/>
        <v>9</v>
      </c>
      <c r="L47" s="13"/>
    </row>
    <row r="48" spans="1:12" ht="14.25" customHeight="1" x14ac:dyDescent="0.35">
      <c r="A48" s="79" t="s">
        <v>850</v>
      </c>
      <c r="B48" s="54">
        <v>2</v>
      </c>
      <c r="C48" s="54" t="s">
        <v>1237</v>
      </c>
      <c r="D48" s="76"/>
      <c r="E48" s="74">
        <v>635</v>
      </c>
      <c r="F48" s="13" t="str">
        <f>+VLOOKUP(E48,Participants!$A$1:$F$798,2,FALSE)</f>
        <v>Katie Miller</v>
      </c>
      <c r="G48" s="13" t="str">
        <f>+VLOOKUP(E48,Participants!$A$1:$F$798,4,FALSE)</f>
        <v>BFS</v>
      </c>
      <c r="H48" s="13" t="str">
        <f>+VLOOKUP(E48,Participants!$A$1:$F$798,5,FALSE)</f>
        <v>Female</v>
      </c>
      <c r="I48" s="13">
        <f>+VLOOKUP(E48,Participants!$A$1:$F$798,3,FALSE)</f>
        <v>7</v>
      </c>
      <c r="J48" s="13" t="str">
        <f>+VLOOKUP(E48,Participants!$A$1:$G$798,7,FALSE)</f>
        <v>VARSITY GIRLS</v>
      </c>
      <c r="K48" s="13">
        <f t="shared" si="2"/>
        <v>10</v>
      </c>
      <c r="L48" s="13"/>
    </row>
    <row r="49" spans="1:12" ht="14.25" customHeight="1" x14ac:dyDescent="0.35">
      <c r="A49" s="79" t="s">
        <v>850</v>
      </c>
      <c r="B49" s="54">
        <v>2</v>
      </c>
      <c r="C49" s="54" t="s">
        <v>1238</v>
      </c>
      <c r="D49" s="76"/>
      <c r="E49" s="74">
        <v>639</v>
      </c>
      <c r="F49" s="13" t="str">
        <f>+VLOOKUP(E49,Participants!$A$1:$F$798,2,FALSE)</f>
        <v>Emma Schweikert</v>
      </c>
      <c r="G49" s="13" t="str">
        <f>+VLOOKUP(E49,Participants!$A$1:$F$798,4,FALSE)</f>
        <v>BFS</v>
      </c>
      <c r="H49" s="13" t="str">
        <f>+VLOOKUP(E49,Participants!$A$1:$F$798,5,FALSE)</f>
        <v>Female</v>
      </c>
      <c r="I49" s="13">
        <f>+VLOOKUP(E49,Participants!$A$1:$F$798,3,FALSE)</f>
        <v>7</v>
      </c>
      <c r="J49" s="13" t="str">
        <f>+VLOOKUP(E49,Participants!$A$1:$G$798,7,FALSE)</f>
        <v>VARSITY GIRLS</v>
      </c>
      <c r="K49" s="13">
        <f t="shared" si="2"/>
        <v>11</v>
      </c>
      <c r="L49" s="13"/>
    </row>
    <row r="50" spans="1:12" ht="14.25" customHeight="1" x14ac:dyDescent="0.35">
      <c r="A50" s="79" t="s">
        <v>850</v>
      </c>
      <c r="B50" s="54">
        <v>2</v>
      </c>
      <c r="C50" s="54" t="s">
        <v>1239</v>
      </c>
      <c r="D50" s="76"/>
      <c r="E50" s="74">
        <v>1021</v>
      </c>
      <c r="F50" s="13" t="str">
        <f>+VLOOKUP(E50,Participants!$A$1:$F$798,2,FALSE)</f>
        <v>Caroline Opiela</v>
      </c>
      <c r="G50" s="13" t="str">
        <f>+VLOOKUP(E50,Participants!$A$1:$F$798,4,FALSE)</f>
        <v>HCA</v>
      </c>
      <c r="H50" s="13" t="str">
        <f>+VLOOKUP(E50,Participants!$A$1:$F$798,5,FALSE)</f>
        <v>Female</v>
      </c>
      <c r="I50" s="13">
        <f>+VLOOKUP(E50,Participants!$A$1:$F$798,3,FALSE)</f>
        <v>7</v>
      </c>
      <c r="J50" s="13" t="str">
        <f>+VLOOKUP(E50,Participants!$A$1:$G$798,7,FALSE)</f>
        <v>Varsity Girls</v>
      </c>
      <c r="K50" s="13">
        <f t="shared" si="2"/>
        <v>12</v>
      </c>
      <c r="L50" s="13"/>
    </row>
    <row r="51" spans="1:12" ht="14.25" customHeight="1" x14ac:dyDescent="0.35">
      <c r="A51" s="79" t="s">
        <v>850</v>
      </c>
      <c r="B51" s="54">
        <v>3</v>
      </c>
      <c r="C51" s="54" t="s">
        <v>1240</v>
      </c>
      <c r="D51" s="76"/>
      <c r="E51" s="74">
        <v>1109</v>
      </c>
      <c r="F51" s="13" t="str">
        <f>+VLOOKUP(E51,Participants!$A$1:$F$798,2,FALSE)</f>
        <v>Anna Jones</v>
      </c>
      <c r="G51" s="13" t="str">
        <f>+VLOOKUP(E51,Participants!$A$1:$F$798,4,FALSE)</f>
        <v>KIL</v>
      </c>
      <c r="H51" s="13" t="str">
        <f>+VLOOKUP(E51,Participants!$A$1:$F$798,5,FALSE)</f>
        <v>Female</v>
      </c>
      <c r="I51" s="13">
        <f>+VLOOKUP(E51,Participants!$A$1:$F$798,3,FALSE)</f>
        <v>8</v>
      </c>
      <c r="J51" s="13" t="str">
        <f>+VLOOKUP(E51,Participants!$A$1:$G$798,7,FALSE)</f>
        <v>Varsity Girls</v>
      </c>
      <c r="K51" s="13">
        <f t="shared" si="2"/>
        <v>13</v>
      </c>
      <c r="L51" s="13"/>
    </row>
    <row r="52" spans="1:12" ht="14.25" customHeight="1" x14ac:dyDescent="0.35">
      <c r="A52" s="79" t="s">
        <v>850</v>
      </c>
      <c r="B52" s="54">
        <v>3</v>
      </c>
      <c r="C52" s="54" t="s">
        <v>1241</v>
      </c>
      <c r="D52" s="76"/>
      <c r="E52" s="74">
        <v>1442</v>
      </c>
      <c r="F52" s="13" t="str">
        <f>+VLOOKUP(E52,Participants!$A$1:$F$798,2,FALSE)</f>
        <v>Olivia Clauss</v>
      </c>
      <c r="G52" s="13" t="str">
        <f>+VLOOKUP(E52,Participants!$A$1:$F$798,4,FALSE)</f>
        <v>GRE</v>
      </c>
      <c r="H52" s="13" t="str">
        <f>+VLOOKUP(E52,Participants!$A$1:$F$798,5,FALSE)</f>
        <v>Female</v>
      </c>
      <c r="I52" s="13">
        <f>+VLOOKUP(E52,Participants!$A$1:$F$798,3,FALSE)</f>
        <v>7</v>
      </c>
      <c r="J52" s="13" t="str">
        <f>+VLOOKUP(E52,Participants!$A$1:$G$798,7,FALSE)</f>
        <v>Varsity Girls</v>
      </c>
      <c r="K52" s="13">
        <f t="shared" si="2"/>
        <v>14</v>
      </c>
      <c r="L52" s="13"/>
    </row>
    <row r="53" spans="1:12" ht="14.25" customHeight="1" x14ac:dyDescent="0.35">
      <c r="A53" s="79" t="s">
        <v>850</v>
      </c>
      <c r="B53" s="54">
        <v>3</v>
      </c>
      <c r="C53" s="54" t="s">
        <v>1242</v>
      </c>
      <c r="D53" s="76"/>
      <c r="E53" s="74">
        <v>633</v>
      </c>
      <c r="F53" s="13" t="str">
        <f>+VLOOKUP(E53,Participants!$A$1:$F$798,2,FALSE)</f>
        <v>Allison Kiley</v>
      </c>
      <c r="G53" s="13" t="str">
        <f>+VLOOKUP(E53,Participants!$A$1:$F$798,4,FALSE)</f>
        <v>BFS</v>
      </c>
      <c r="H53" s="13" t="str">
        <f>+VLOOKUP(E53,Participants!$A$1:$F$798,5,FALSE)</f>
        <v>Female</v>
      </c>
      <c r="I53" s="13">
        <f>+VLOOKUP(E53,Participants!$A$1:$F$798,3,FALSE)</f>
        <v>7</v>
      </c>
      <c r="J53" s="13" t="str">
        <f>+VLOOKUP(E53,Participants!$A$1:$G$798,7,FALSE)</f>
        <v>VARSITY GIRLS</v>
      </c>
      <c r="K53" s="13">
        <f t="shared" si="2"/>
        <v>15</v>
      </c>
      <c r="L53" s="13"/>
    </row>
    <row r="54" spans="1:12" ht="14.25" customHeight="1" x14ac:dyDescent="0.35">
      <c r="A54" s="79" t="s">
        <v>850</v>
      </c>
      <c r="B54" s="54">
        <v>3</v>
      </c>
      <c r="C54" s="54" t="s">
        <v>1243</v>
      </c>
      <c r="D54" s="76"/>
      <c r="E54" s="74">
        <v>1332</v>
      </c>
      <c r="F54" s="13" t="str">
        <f>+VLOOKUP(E54,Participants!$A$1:$F$798,2,FALSE)</f>
        <v>Lizzie Austin</v>
      </c>
      <c r="G54" s="13" t="str">
        <f>+VLOOKUP(E54,Participants!$A$1:$F$798,4,FALSE)</f>
        <v>AAC</v>
      </c>
      <c r="H54" s="13" t="str">
        <f>+VLOOKUP(E54,Participants!$A$1:$F$798,5,FALSE)</f>
        <v>Female</v>
      </c>
      <c r="I54" s="13">
        <f>+VLOOKUP(E54,Participants!$A$1:$F$798,3,FALSE)</f>
        <v>7</v>
      </c>
      <c r="J54" s="13" t="str">
        <f>+VLOOKUP(E54,Participants!$A$1:$G$798,7,FALSE)</f>
        <v>Varsity Girls</v>
      </c>
      <c r="K54" s="13">
        <f t="shared" si="2"/>
        <v>16</v>
      </c>
      <c r="L54" s="13"/>
    </row>
    <row r="55" spans="1:12" ht="14.25" customHeight="1" x14ac:dyDescent="0.35">
      <c r="A55" s="79" t="s">
        <v>850</v>
      </c>
      <c r="B55" s="54">
        <v>3</v>
      </c>
      <c r="C55" s="54" t="s">
        <v>1244</v>
      </c>
      <c r="D55" s="76"/>
      <c r="E55" s="74">
        <v>1118</v>
      </c>
      <c r="F55" s="13" t="str">
        <f>+VLOOKUP(E55,Participants!$A$1:$F$798,2,FALSE)</f>
        <v>Kate Schaarsmith</v>
      </c>
      <c r="G55" s="13" t="str">
        <f>+VLOOKUP(E55,Participants!$A$1:$F$798,4,FALSE)</f>
        <v>KIL</v>
      </c>
      <c r="H55" s="13" t="str">
        <f>+VLOOKUP(E55,Participants!$A$1:$F$798,5,FALSE)</f>
        <v>Female</v>
      </c>
      <c r="I55" s="13">
        <f>+VLOOKUP(E55,Participants!$A$1:$F$798,3,FALSE)</f>
        <v>8</v>
      </c>
      <c r="J55" s="13" t="str">
        <f>+VLOOKUP(E55,Participants!$A$1:$G$798,7,FALSE)</f>
        <v>Varsity Girls</v>
      </c>
      <c r="K55" s="13">
        <f t="shared" si="2"/>
        <v>17</v>
      </c>
      <c r="L55" s="13"/>
    </row>
    <row r="56" spans="1:12" ht="14.25" customHeight="1" x14ac:dyDescent="0.35">
      <c r="A56" s="79"/>
      <c r="B56" s="54"/>
      <c r="C56" s="54"/>
      <c r="D56" s="76"/>
      <c r="E56" s="74"/>
      <c r="F56" s="13"/>
      <c r="G56" s="13"/>
      <c r="H56" s="13"/>
      <c r="I56" s="13"/>
      <c r="J56" s="13"/>
      <c r="K56" s="13"/>
      <c r="L56" s="13"/>
    </row>
    <row r="57" spans="1:12" ht="14.25" customHeight="1" x14ac:dyDescent="0.35">
      <c r="A57" s="79" t="s">
        <v>850</v>
      </c>
      <c r="B57" s="54">
        <v>3</v>
      </c>
      <c r="C57" s="54" t="s">
        <v>1245</v>
      </c>
      <c r="D57" s="76"/>
      <c r="E57" s="74">
        <v>1448</v>
      </c>
      <c r="F57" s="13" t="str">
        <f>+VLOOKUP(E57,Participants!$A$1:$F$798,2,FALSE)</f>
        <v>Andrew Deem</v>
      </c>
      <c r="G57" s="13" t="str">
        <f>+VLOOKUP(E57,Participants!$A$1:$F$798,4,FALSE)</f>
        <v>GRE</v>
      </c>
      <c r="H57" s="13" t="str">
        <f>+VLOOKUP(E57,Participants!$A$1:$F$798,5,FALSE)</f>
        <v>Male</v>
      </c>
      <c r="I57" s="13">
        <f>+VLOOKUP(E57,Participants!$A$1:$F$798,3,FALSE)</f>
        <v>7</v>
      </c>
      <c r="J57" s="13" t="str">
        <f>+VLOOKUP(E57,Participants!$A$1:$G$798,7,FALSE)</f>
        <v>VARSITY Boys</v>
      </c>
      <c r="K57" s="13">
        <v>1</v>
      </c>
      <c r="L57" s="13">
        <v>10</v>
      </c>
    </row>
    <row r="58" spans="1:12" ht="14.25" customHeight="1" x14ac:dyDescent="0.35">
      <c r="A58" s="79" t="s">
        <v>850</v>
      </c>
      <c r="B58" s="54">
        <v>3</v>
      </c>
      <c r="C58" s="54" t="s">
        <v>1246</v>
      </c>
      <c r="D58" s="76"/>
      <c r="E58" s="74">
        <v>1030</v>
      </c>
      <c r="F58" s="13" t="str">
        <f>+VLOOKUP(E58,Participants!$A$1:$F$798,2,FALSE)</f>
        <v>Roman Spagnolo</v>
      </c>
      <c r="G58" s="13" t="str">
        <f>+VLOOKUP(E58,Participants!$A$1:$F$798,4,FALSE)</f>
        <v>HCA</v>
      </c>
      <c r="H58" s="13" t="str">
        <f>+VLOOKUP(E58,Participants!$A$1:$F$798,5,FALSE)</f>
        <v>Male</v>
      </c>
      <c r="I58" s="13">
        <f>+VLOOKUP(E58,Participants!$A$1:$F$798,3,FALSE)</f>
        <v>7</v>
      </c>
      <c r="J58" s="13" t="str">
        <f>+VLOOKUP(E58,Participants!$A$1:$G$798,7,FALSE)</f>
        <v>VARSITY Boys</v>
      </c>
      <c r="K58" s="13">
        <f>K57+1</f>
        <v>2</v>
      </c>
      <c r="L58" s="13">
        <v>8</v>
      </c>
    </row>
    <row r="59" spans="1:12" ht="14.25" customHeight="1" x14ac:dyDescent="0.35">
      <c r="A59" s="79" t="s">
        <v>850</v>
      </c>
      <c r="B59" s="54">
        <v>3</v>
      </c>
      <c r="C59" s="54" t="s">
        <v>1247</v>
      </c>
      <c r="D59" s="76"/>
      <c r="E59" s="74">
        <v>1128</v>
      </c>
      <c r="F59" s="13" t="str">
        <f>+VLOOKUP(E59,Participants!$A$1:$F$798,2,FALSE)</f>
        <v>Dominic Farabaugh</v>
      </c>
      <c r="G59" s="13" t="str">
        <f>+VLOOKUP(E59,Participants!$A$1:$F$798,4,FALSE)</f>
        <v>KIL</v>
      </c>
      <c r="H59" s="13" t="str">
        <f>+VLOOKUP(E59,Participants!$A$1:$F$798,5,FALSE)</f>
        <v>Male</v>
      </c>
      <c r="I59" s="13">
        <f>+VLOOKUP(E59,Participants!$A$1:$F$798,3,FALSE)</f>
        <v>7</v>
      </c>
      <c r="J59" s="13" t="str">
        <f>+VLOOKUP(E59,Participants!$A$1:$G$798,7,FALSE)</f>
        <v>VARSITY Boys</v>
      </c>
      <c r="K59" s="13">
        <f t="shared" ref="K59:K67" si="3">K58+1</f>
        <v>3</v>
      </c>
      <c r="L59" s="13">
        <v>6</v>
      </c>
    </row>
    <row r="60" spans="1:12" ht="14.25" customHeight="1" x14ac:dyDescent="0.35">
      <c r="A60" s="79" t="s">
        <v>850</v>
      </c>
      <c r="B60" s="54">
        <v>3</v>
      </c>
      <c r="C60" s="54" t="s">
        <v>1248</v>
      </c>
      <c r="D60" s="76"/>
      <c r="E60" s="74">
        <v>668</v>
      </c>
      <c r="F60" s="13" t="str">
        <f>+VLOOKUP(E60,Participants!$A$1:$F$798,2,FALSE)</f>
        <v>Ethan Hiserodt</v>
      </c>
      <c r="G60" s="13" t="str">
        <f>+VLOOKUP(E60,Participants!$A$1:$F$798,4,FALSE)</f>
        <v>BFS</v>
      </c>
      <c r="H60" s="13" t="str">
        <f>+VLOOKUP(E60,Participants!$A$1:$F$798,5,FALSE)</f>
        <v>Male</v>
      </c>
      <c r="I60" s="13">
        <f>+VLOOKUP(E60,Participants!$A$1:$F$798,3,FALSE)</f>
        <v>8</v>
      </c>
      <c r="J60" s="13" t="str">
        <f>+VLOOKUP(E60,Participants!$A$1:$G$798,7,FALSE)</f>
        <v>VARSITY Boys</v>
      </c>
      <c r="K60" s="13">
        <f t="shared" si="3"/>
        <v>4</v>
      </c>
      <c r="L60" s="13">
        <v>5</v>
      </c>
    </row>
    <row r="61" spans="1:12" ht="14.25" customHeight="1" x14ac:dyDescent="0.35">
      <c r="A61" s="79" t="s">
        <v>850</v>
      </c>
      <c r="B61" s="54">
        <v>3</v>
      </c>
      <c r="C61" s="54" t="s">
        <v>1249</v>
      </c>
      <c r="D61" s="76"/>
      <c r="E61" s="74">
        <v>725</v>
      </c>
      <c r="F61" s="13" t="str">
        <f>+VLOOKUP(E61,Participants!$A$1:$F$798,2,FALSE)</f>
        <v>Dylan Ford</v>
      </c>
      <c r="G61" s="13" t="str">
        <f>+VLOOKUP(E61,Participants!$A$1:$F$798,4,FALSE)</f>
        <v>GAA</v>
      </c>
      <c r="H61" s="13" t="str">
        <f>+VLOOKUP(E61,Participants!$A$1:$F$798,5,FALSE)</f>
        <v>Male</v>
      </c>
      <c r="I61" s="13">
        <f>+VLOOKUP(E61,Participants!$A$1:$F$798,3,FALSE)</f>
        <v>7</v>
      </c>
      <c r="J61" s="13" t="str">
        <f>+VLOOKUP(E61,Participants!$A$1:$G$798,7,FALSE)</f>
        <v>VARSITY Boys</v>
      </c>
      <c r="K61" s="13">
        <f t="shared" si="3"/>
        <v>5</v>
      </c>
      <c r="L61" s="13">
        <v>4</v>
      </c>
    </row>
    <row r="62" spans="1:12" ht="14.25" customHeight="1" x14ac:dyDescent="0.35">
      <c r="A62" s="79" t="s">
        <v>850</v>
      </c>
      <c r="B62" s="54">
        <v>3</v>
      </c>
      <c r="C62" s="54" t="s">
        <v>1250</v>
      </c>
      <c r="D62" s="76"/>
      <c r="E62" s="74">
        <v>1034</v>
      </c>
      <c r="F62" s="13" t="str">
        <f>+VLOOKUP(E62,Participants!$A$1:$F$798,2,FALSE)</f>
        <v>Ryan Sharpe</v>
      </c>
      <c r="G62" s="13" t="str">
        <f>+VLOOKUP(E62,Participants!$A$1:$F$798,4,FALSE)</f>
        <v>HCA</v>
      </c>
      <c r="H62" s="13" t="str">
        <f>+VLOOKUP(E62,Participants!$A$1:$F$798,5,FALSE)</f>
        <v>Male</v>
      </c>
      <c r="I62" s="13">
        <f>+VLOOKUP(E62,Participants!$A$1:$F$798,3,FALSE)</f>
        <v>8</v>
      </c>
      <c r="J62" s="13" t="str">
        <f>+VLOOKUP(E62,Participants!$A$1:$G$798,7,FALSE)</f>
        <v>VARSITY Boys</v>
      </c>
      <c r="K62" s="13">
        <f t="shared" si="3"/>
        <v>6</v>
      </c>
      <c r="L62" s="13">
        <v>3</v>
      </c>
    </row>
    <row r="63" spans="1:12" ht="14.25" customHeight="1" x14ac:dyDescent="0.35">
      <c r="A63" s="79" t="s">
        <v>850</v>
      </c>
      <c r="B63" s="54">
        <v>3</v>
      </c>
      <c r="C63" s="54" t="s">
        <v>1251</v>
      </c>
      <c r="D63" s="76"/>
      <c r="E63" s="74">
        <v>734</v>
      </c>
      <c r="F63" s="13" t="str">
        <f>+VLOOKUP(E63,Participants!$A$1:$F$798,2,FALSE)</f>
        <v>Nathan Anglum</v>
      </c>
      <c r="G63" s="13" t="str">
        <f>+VLOOKUP(E63,Participants!$A$1:$F$798,4,FALSE)</f>
        <v>GAA</v>
      </c>
      <c r="H63" s="13" t="str">
        <f>+VLOOKUP(E63,Participants!$A$1:$F$798,5,FALSE)</f>
        <v>Male</v>
      </c>
      <c r="I63" s="13">
        <f>+VLOOKUP(E63,Participants!$A$1:$F$798,3,FALSE)</f>
        <v>8</v>
      </c>
      <c r="J63" s="13" t="str">
        <f>+VLOOKUP(E63,Participants!$A$1:$G$798,7,FALSE)</f>
        <v>VARSITY Boys</v>
      </c>
      <c r="K63" s="13">
        <f t="shared" si="3"/>
        <v>7</v>
      </c>
      <c r="L63" s="13">
        <v>2</v>
      </c>
    </row>
    <row r="64" spans="1:12" ht="14.25" customHeight="1" x14ac:dyDescent="0.35">
      <c r="A64" s="79" t="s">
        <v>850</v>
      </c>
      <c r="B64" s="54">
        <v>3</v>
      </c>
      <c r="C64" s="54" t="s">
        <v>1252</v>
      </c>
      <c r="D64" s="76"/>
      <c r="E64" s="74">
        <v>1307</v>
      </c>
      <c r="F64" s="13" t="str">
        <f>+VLOOKUP(E64,Participants!$A$1:$F$798,2,FALSE)</f>
        <v>Leo Ivory</v>
      </c>
      <c r="G64" s="13" t="str">
        <f>+VLOOKUP(E64,Participants!$A$1:$F$798,4,FALSE)</f>
        <v>CDT</v>
      </c>
      <c r="H64" s="13" t="str">
        <f>+VLOOKUP(E64,Participants!$A$1:$F$798,5,FALSE)</f>
        <v>Male</v>
      </c>
      <c r="I64" s="13">
        <f>+VLOOKUP(E64,Participants!$A$1:$F$798,3,FALSE)</f>
        <v>8</v>
      </c>
      <c r="J64" s="13" t="str">
        <f>+VLOOKUP(E64,Participants!$A$1:$G$798,7,FALSE)</f>
        <v>VARSITY Boys</v>
      </c>
      <c r="K64" s="13">
        <f t="shared" si="3"/>
        <v>8</v>
      </c>
      <c r="L64" s="13">
        <v>1</v>
      </c>
    </row>
    <row r="65" spans="1:26" ht="14.25" customHeight="1" x14ac:dyDescent="0.35">
      <c r="A65" s="79" t="s">
        <v>850</v>
      </c>
      <c r="B65" s="54">
        <v>3</v>
      </c>
      <c r="C65" s="54" t="s">
        <v>1253</v>
      </c>
      <c r="D65" s="76"/>
      <c r="E65" s="74">
        <v>1132</v>
      </c>
      <c r="F65" s="13" t="str">
        <f>+VLOOKUP(E65,Participants!$A$1:$F$798,2,FALSE)</f>
        <v>Jack Mondi</v>
      </c>
      <c r="G65" s="13" t="str">
        <f>+VLOOKUP(E65,Participants!$A$1:$F$798,4,FALSE)</f>
        <v>KIL</v>
      </c>
      <c r="H65" s="13" t="str">
        <f>+VLOOKUP(E65,Participants!$A$1:$F$798,5,FALSE)</f>
        <v>Male</v>
      </c>
      <c r="I65" s="13">
        <f>+VLOOKUP(E65,Participants!$A$1:$F$798,3,FALSE)</f>
        <v>8</v>
      </c>
      <c r="J65" s="13" t="str">
        <f>+VLOOKUP(E65,Participants!$A$1:$G$798,7,FALSE)</f>
        <v>VARSITY Boys</v>
      </c>
      <c r="K65" s="13">
        <f t="shared" si="3"/>
        <v>9</v>
      </c>
      <c r="L65" s="13"/>
    </row>
    <row r="66" spans="1:26" ht="14.25" customHeight="1" x14ac:dyDescent="0.35">
      <c r="A66" s="79" t="s">
        <v>850</v>
      </c>
      <c r="B66" s="54">
        <v>3</v>
      </c>
      <c r="C66" s="54" t="s">
        <v>1254</v>
      </c>
      <c r="D66" s="76"/>
      <c r="E66" s="74">
        <v>1130</v>
      </c>
      <c r="F66" s="13" t="str">
        <f>+VLOOKUP(E66,Participants!$A$1:$F$798,2,FALSE)</f>
        <v>Luke Harper</v>
      </c>
      <c r="G66" s="13" t="str">
        <f>+VLOOKUP(E66,Participants!$A$1:$F$798,4,FALSE)</f>
        <v>KIL</v>
      </c>
      <c r="H66" s="13" t="str">
        <f>+VLOOKUP(E66,Participants!$A$1:$F$798,5,FALSE)</f>
        <v>Male</v>
      </c>
      <c r="I66" s="13">
        <f>+VLOOKUP(E66,Participants!$A$1:$F$798,3,FALSE)</f>
        <v>8</v>
      </c>
      <c r="J66" s="13" t="str">
        <f>+VLOOKUP(E66,Participants!$A$1:$G$798,7,FALSE)</f>
        <v>VARSITY Boys</v>
      </c>
      <c r="K66" s="13">
        <f t="shared" si="3"/>
        <v>10</v>
      </c>
      <c r="L66" s="13"/>
    </row>
    <row r="67" spans="1:26" ht="14.25" customHeight="1" x14ac:dyDescent="0.35">
      <c r="A67" s="79" t="s">
        <v>850</v>
      </c>
      <c r="B67" s="54">
        <v>3</v>
      </c>
      <c r="C67" s="54" t="s">
        <v>1255</v>
      </c>
      <c r="D67" s="76"/>
      <c r="E67" s="74">
        <v>1260</v>
      </c>
      <c r="F67" s="13" t="str">
        <f>+VLOOKUP(E67,Participants!$A$1:$F$798,2,FALSE)</f>
        <v>Zachary Thear</v>
      </c>
      <c r="G67" s="13" t="str">
        <f>+VLOOKUP(E67,Participants!$A$1:$F$798,4,FALSE)</f>
        <v>SSPP</v>
      </c>
      <c r="H67" s="13" t="str">
        <f>+VLOOKUP(E67,Participants!$A$1:$F$798,5,FALSE)</f>
        <v>Male</v>
      </c>
      <c r="I67" s="13">
        <f>+VLOOKUP(E67,Participants!$A$1:$F$798,3,FALSE)</f>
        <v>8</v>
      </c>
      <c r="J67" s="13" t="str">
        <f>+VLOOKUP(E67,Participants!$A$1:$G$798,7,FALSE)</f>
        <v>VARSITY Boys</v>
      </c>
      <c r="K67" s="13">
        <f t="shared" si="3"/>
        <v>11</v>
      </c>
      <c r="L67" s="13"/>
    </row>
    <row r="68" spans="1:26" ht="14.25" customHeight="1" x14ac:dyDescent="0.25">
      <c r="E68" s="46"/>
    </row>
    <row r="69" spans="1:26" ht="14.25" customHeight="1" x14ac:dyDescent="0.25">
      <c r="B69" s="59" t="s">
        <v>8</v>
      </c>
      <c r="C69" s="59" t="s">
        <v>15</v>
      </c>
      <c r="D69" s="59" t="s">
        <v>18</v>
      </c>
      <c r="E69" s="138" t="s">
        <v>21</v>
      </c>
      <c r="F69" s="59" t="s">
        <v>24</v>
      </c>
      <c r="G69" s="59" t="s">
        <v>27</v>
      </c>
      <c r="H69" s="59" t="s">
        <v>30</v>
      </c>
      <c r="I69" s="59" t="s">
        <v>33</v>
      </c>
      <c r="J69" s="59" t="s">
        <v>36</v>
      </c>
      <c r="K69" s="59" t="s">
        <v>39</v>
      </c>
      <c r="L69" s="59" t="s">
        <v>42</v>
      </c>
      <c r="M69" s="59" t="s">
        <v>45</v>
      </c>
      <c r="N69" s="59" t="s">
        <v>48</v>
      </c>
      <c r="O69" s="59" t="s">
        <v>53</v>
      </c>
      <c r="P69" s="59" t="s">
        <v>56</v>
      </c>
      <c r="Q69" s="59" t="s">
        <v>59</v>
      </c>
      <c r="R69" s="59" t="s">
        <v>62</v>
      </c>
      <c r="S69" s="59" t="s">
        <v>65</v>
      </c>
      <c r="T69" s="59" t="s">
        <v>10</v>
      </c>
      <c r="U69" s="59" t="s">
        <v>70</v>
      </c>
      <c r="V69" s="59" t="s">
        <v>73</v>
      </c>
      <c r="W69" s="59" t="s">
        <v>76</v>
      </c>
      <c r="X69" s="59" t="s">
        <v>79</v>
      </c>
      <c r="Y69" s="59" t="s">
        <v>817</v>
      </c>
      <c r="Z69" s="60" t="s">
        <v>818</v>
      </c>
    </row>
    <row r="70" spans="1:26" ht="14.25" customHeight="1" x14ac:dyDescent="0.25">
      <c r="A70" s="7" t="s">
        <v>190</v>
      </c>
      <c r="B70" s="7">
        <f t="shared" ref="B70:K73" si="4">+SUMIFS($L$2:$L$68,$J$2:$J$68,$A70,$G$2:$G$68,B$69)</f>
        <v>2</v>
      </c>
      <c r="C70" s="7">
        <f t="shared" si="4"/>
        <v>0</v>
      </c>
      <c r="D70" s="7">
        <f t="shared" si="4"/>
        <v>0</v>
      </c>
      <c r="E70" s="46">
        <f t="shared" si="4"/>
        <v>0</v>
      </c>
      <c r="F70" s="7">
        <f t="shared" si="4"/>
        <v>7</v>
      </c>
      <c r="G70" s="7">
        <f t="shared" si="4"/>
        <v>0</v>
      </c>
      <c r="H70" s="7">
        <f t="shared" si="4"/>
        <v>0</v>
      </c>
      <c r="I70" s="7">
        <f t="shared" si="4"/>
        <v>0</v>
      </c>
      <c r="J70" s="7">
        <f t="shared" si="4"/>
        <v>3</v>
      </c>
      <c r="K70" s="7">
        <f t="shared" si="4"/>
        <v>0</v>
      </c>
      <c r="L70" s="7">
        <f t="shared" ref="L70:Y73" si="5">+SUMIFS($L$2:$L$68,$J$2:$J$68,$A70,$G$2:$G$68,L$69)</f>
        <v>0</v>
      </c>
      <c r="M70" s="7">
        <f t="shared" si="5"/>
        <v>0</v>
      </c>
      <c r="N70" s="7">
        <f t="shared" si="5"/>
        <v>0</v>
      </c>
      <c r="O70" s="7">
        <f t="shared" si="5"/>
        <v>4</v>
      </c>
      <c r="P70" s="7">
        <f t="shared" si="5"/>
        <v>8</v>
      </c>
      <c r="Q70" s="7">
        <f t="shared" si="5"/>
        <v>0</v>
      </c>
      <c r="R70" s="7">
        <f t="shared" si="5"/>
        <v>0</v>
      </c>
      <c r="S70" s="7">
        <f t="shared" si="5"/>
        <v>0</v>
      </c>
      <c r="T70" s="7">
        <f t="shared" si="5"/>
        <v>10</v>
      </c>
      <c r="U70" s="7">
        <f t="shared" si="5"/>
        <v>5</v>
      </c>
      <c r="V70" s="7">
        <f t="shared" si="5"/>
        <v>0</v>
      </c>
      <c r="W70" s="7">
        <f t="shared" si="5"/>
        <v>0</v>
      </c>
      <c r="X70" s="7">
        <f t="shared" si="5"/>
        <v>0</v>
      </c>
      <c r="Y70" s="7">
        <f t="shared" si="5"/>
        <v>0</v>
      </c>
      <c r="Z70" s="7">
        <f t="shared" ref="Z70:Z73" si="6">SUM(C70:Y70)</f>
        <v>37</v>
      </c>
    </row>
    <row r="71" spans="1:26" ht="14.25" customHeight="1" x14ac:dyDescent="0.25">
      <c r="A71" s="7" t="s">
        <v>207</v>
      </c>
      <c r="B71" s="7">
        <f t="shared" si="4"/>
        <v>1</v>
      </c>
      <c r="C71" s="7">
        <f t="shared" si="4"/>
        <v>0</v>
      </c>
      <c r="D71" s="7">
        <f t="shared" si="4"/>
        <v>0</v>
      </c>
      <c r="E71" s="46">
        <f t="shared" si="4"/>
        <v>0</v>
      </c>
      <c r="F71" s="7">
        <f t="shared" si="4"/>
        <v>0</v>
      </c>
      <c r="G71" s="7">
        <f t="shared" si="4"/>
        <v>0</v>
      </c>
      <c r="H71" s="7">
        <f t="shared" si="4"/>
        <v>0</v>
      </c>
      <c r="I71" s="7">
        <f t="shared" si="4"/>
        <v>0</v>
      </c>
      <c r="J71" s="7">
        <f t="shared" si="4"/>
        <v>3</v>
      </c>
      <c r="K71" s="7">
        <f t="shared" si="4"/>
        <v>8</v>
      </c>
      <c r="L71" s="7">
        <f t="shared" si="5"/>
        <v>0</v>
      </c>
      <c r="M71" s="7">
        <f t="shared" si="5"/>
        <v>15</v>
      </c>
      <c r="N71" s="7">
        <f t="shared" si="5"/>
        <v>0</v>
      </c>
      <c r="O71" s="7">
        <f t="shared" si="5"/>
        <v>4</v>
      </c>
      <c r="P71" s="7">
        <f t="shared" si="5"/>
        <v>8</v>
      </c>
      <c r="Q71" s="7">
        <f t="shared" si="5"/>
        <v>0</v>
      </c>
      <c r="R71" s="7">
        <f t="shared" si="5"/>
        <v>0</v>
      </c>
      <c r="S71" s="7">
        <f t="shared" si="5"/>
        <v>0</v>
      </c>
      <c r="T71" s="7">
        <f t="shared" si="5"/>
        <v>0</v>
      </c>
      <c r="U71" s="7">
        <f t="shared" si="5"/>
        <v>0</v>
      </c>
      <c r="V71" s="7">
        <f t="shared" si="5"/>
        <v>0</v>
      </c>
      <c r="W71" s="7">
        <f t="shared" si="5"/>
        <v>0</v>
      </c>
      <c r="X71" s="7">
        <f t="shared" si="5"/>
        <v>0</v>
      </c>
      <c r="Y71" s="7">
        <f t="shared" si="5"/>
        <v>0</v>
      </c>
      <c r="Z71" s="7">
        <f t="shared" si="6"/>
        <v>38</v>
      </c>
    </row>
    <row r="72" spans="1:26" ht="14.25" customHeight="1" x14ac:dyDescent="0.25">
      <c r="A72" s="7" t="s">
        <v>224</v>
      </c>
      <c r="B72" s="7">
        <f t="shared" si="4"/>
        <v>3</v>
      </c>
      <c r="C72" s="7">
        <f t="shared" si="4"/>
        <v>0</v>
      </c>
      <c r="D72" s="7">
        <f t="shared" si="4"/>
        <v>0</v>
      </c>
      <c r="E72" s="46">
        <f t="shared" si="4"/>
        <v>0</v>
      </c>
      <c r="F72" s="7">
        <f t="shared" si="4"/>
        <v>0</v>
      </c>
      <c r="G72" s="7">
        <f t="shared" si="4"/>
        <v>0</v>
      </c>
      <c r="H72" s="7">
        <f t="shared" si="4"/>
        <v>0</v>
      </c>
      <c r="I72" s="7">
        <f t="shared" si="4"/>
        <v>0</v>
      </c>
      <c r="J72" s="7">
        <f t="shared" si="4"/>
        <v>14</v>
      </c>
      <c r="K72" s="7">
        <f t="shared" si="4"/>
        <v>4</v>
      </c>
      <c r="L72" s="7">
        <f t="shared" si="5"/>
        <v>0</v>
      </c>
      <c r="M72" s="7">
        <f t="shared" si="5"/>
        <v>10</v>
      </c>
      <c r="N72" s="7">
        <f t="shared" si="5"/>
        <v>0</v>
      </c>
      <c r="O72" s="7">
        <f t="shared" si="5"/>
        <v>8</v>
      </c>
      <c r="P72" s="7">
        <f t="shared" si="5"/>
        <v>0</v>
      </c>
      <c r="Q72" s="7">
        <f t="shared" si="5"/>
        <v>0</v>
      </c>
      <c r="R72" s="7">
        <f t="shared" si="5"/>
        <v>0</v>
      </c>
      <c r="S72" s="7">
        <f t="shared" si="5"/>
        <v>0</v>
      </c>
      <c r="T72" s="7">
        <f t="shared" si="5"/>
        <v>0</v>
      </c>
      <c r="U72" s="7">
        <f t="shared" si="5"/>
        <v>0</v>
      </c>
      <c r="V72" s="7">
        <f t="shared" si="5"/>
        <v>0</v>
      </c>
      <c r="W72" s="7">
        <f t="shared" si="5"/>
        <v>0</v>
      </c>
      <c r="X72" s="7">
        <f t="shared" si="5"/>
        <v>0</v>
      </c>
      <c r="Y72" s="7">
        <f t="shared" si="5"/>
        <v>0</v>
      </c>
      <c r="Z72" s="7">
        <f t="shared" si="6"/>
        <v>36</v>
      </c>
    </row>
    <row r="73" spans="1:26" ht="14.25" customHeight="1" x14ac:dyDescent="0.25">
      <c r="A73" s="7" t="s">
        <v>819</v>
      </c>
      <c r="B73" s="7">
        <f t="shared" si="4"/>
        <v>0</v>
      </c>
      <c r="C73" s="7">
        <f t="shared" si="4"/>
        <v>0</v>
      </c>
      <c r="D73" s="7">
        <f t="shared" si="4"/>
        <v>0</v>
      </c>
      <c r="E73" s="46">
        <f t="shared" si="4"/>
        <v>0</v>
      </c>
      <c r="F73" s="7">
        <f t="shared" si="4"/>
        <v>5</v>
      </c>
      <c r="G73" s="7">
        <f t="shared" si="4"/>
        <v>0</v>
      </c>
      <c r="H73" s="7">
        <f t="shared" si="4"/>
        <v>1</v>
      </c>
      <c r="I73" s="7">
        <f t="shared" si="4"/>
        <v>0</v>
      </c>
      <c r="J73" s="7">
        <f t="shared" si="4"/>
        <v>6</v>
      </c>
      <c r="K73" s="7">
        <f t="shared" si="4"/>
        <v>10</v>
      </c>
      <c r="L73" s="7">
        <f t="shared" si="5"/>
        <v>0</v>
      </c>
      <c r="M73" s="7">
        <f t="shared" si="5"/>
        <v>0</v>
      </c>
      <c r="N73" s="7">
        <f t="shared" si="5"/>
        <v>0</v>
      </c>
      <c r="O73" s="7">
        <f t="shared" si="5"/>
        <v>6</v>
      </c>
      <c r="P73" s="7">
        <f t="shared" si="5"/>
        <v>11</v>
      </c>
      <c r="Q73" s="7">
        <f t="shared" si="5"/>
        <v>0</v>
      </c>
      <c r="R73" s="7">
        <f t="shared" si="5"/>
        <v>0</v>
      </c>
      <c r="S73" s="7">
        <f t="shared" si="5"/>
        <v>0</v>
      </c>
      <c r="T73" s="7">
        <f t="shared" si="5"/>
        <v>0</v>
      </c>
      <c r="U73" s="7">
        <f t="shared" si="5"/>
        <v>0</v>
      </c>
      <c r="V73" s="7">
        <f t="shared" si="5"/>
        <v>0</v>
      </c>
      <c r="W73" s="7">
        <f t="shared" si="5"/>
        <v>0</v>
      </c>
      <c r="X73" s="7">
        <f t="shared" si="5"/>
        <v>0</v>
      </c>
      <c r="Y73" s="7">
        <f t="shared" si="5"/>
        <v>0</v>
      </c>
      <c r="Z73" s="7">
        <f t="shared" si="6"/>
        <v>39</v>
      </c>
    </row>
    <row r="74" spans="1:26" ht="14.25" customHeight="1" x14ac:dyDescent="0.25">
      <c r="E74" s="46"/>
    </row>
    <row r="75" spans="1:26" ht="14.25" customHeight="1" x14ac:dyDescent="0.25">
      <c r="E75" s="46"/>
    </row>
    <row r="76" spans="1:26" ht="14.25" customHeight="1" x14ac:dyDescent="0.25">
      <c r="E76" s="46"/>
    </row>
    <row r="77" spans="1:26" ht="14.25" customHeight="1" x14ac:dyDescent="0.25">
      <c r="E77" s="46"/>
    </row>
    <row r="78" spans="1:26" ht="14.25" customHeight="1" x14ac:dyDescent="0.25">
      <c r="E78" s="46"/>
    </row>
    <row r="79" spans="1:26" ht="14.25" customHeight="1" x14ac:dyDescent="0.25">
      <c r="E79" s="46"/>
    </row>
    <row r="80" spans="1:26" ht="14.25" customHeight="1" x14ac:dyDescent="0.25">
      <c r="E80" s="46"/>
    </row>
    <row r="81" spans="5:5" ht="14.25" customHeight="1" x14ac:dyDescent="0.25">
      <c r="E81" s="46"/>
    </row>
    <row r="82" spans="5:5" ht="14.25" customHeight="1" x14ac:dyDescent="0.25">
      <c r="E82" s="46"/>
    </row>
    <row r="83" spans="5:5" ht="14.25" customHeight="1" x14ac:dyDescent="0.25">
      <c r="E83" s="46"/>
    </row>
    <row r="84" spans="5:5" ht="14.25" customHeight="1" x14ac:dyDescent="0.25">
      <c r="E84" s="46"/>
    </row>
    <row r="85" spans="5:5" ht="14.25" customHeight="1" x14ac:dyDescent="0.25">
      <c r="E85" s="46"/>
    </row>
    <row r="86" spans="5:5" ht="14.25" customHeight="1" x14ac:dyDescent="0.25">
      <c r="E86" s="46"/>
    </row>
    <row r="87" spans="5:5" ht="14.25" customHeight="1" x14ac:dyDescent="0.25">
      <c r="E87" s="46"/>
    </row>
    <row r="88" spans="5:5" ht="14.25" customHeight="1" x14ac:dyDescent="0.25">
      <c r="E88" s="46"/>
    </row>
    <row r="89" spans="5:5" ht="14.25" customHeight="1" x14ac:dyDescent="0.25">
      <c r="E89" s="46"/>
    </row>
    <row r="90" spans="5:5" ht="14.25" customHeight="1" x14ac:dyDescent="0.25">
      <c r="E90" s="46"/>
    </row>
    <row r="91" spans="5:5" ht="14.25" customHeight="1" x14ac:dyDescent="0.25">
      <c r="E91" s="46"/>
    </row>
    <row r="92" spans="5:5" ht="14.25" customHeight="1" x14ac:dyDescent="0.25">
      <c r="E92" s="46"/>
    </row>
    <row r="93" spans="5:5" ht="14.25" customHeight="1" x14ac:dyDescent="0.25">
      <c r="E93" s="46"/>
    </row>
    <row r="94" spans="5:5" ht="14.25" customHeight="1" x14ac:dyDescent="0.25">
      <c r="E94" s="46"/>
    </row>
    <row r="95" spans="5:5" ht="14.25" customHeight="1" x14ac:dyDescent="0.25">
      <c r="E95" s="46"/>
    </row>
    <row r="96" spans="5:5" ht="14.25" customHeight="1" x14ac:dyDescent="0.25">
      <c r="E96" s="46"/>
    </row>
    <row r="97" spans="5:5" ht="14.25" customHeight="1" x14ac:dyDescent="0.25">
      <c r="E97" s="46"/>
    </row>
    <row r="98" spans="5:5" ht="14.25" customHeight="1" x14ac:dyDescent="0.25">
      <c r="E98" s="46"/>
    </row>
    <row r="99" spans="5:5" ht="14.25" customHeight="1" x14ac:dyDescent="0.25">
      <c r="E99" s="46"/>
    </row>
    <row r="100" spans="5:5" ht="14.25" customHeight="1" x14ac:dyDescent="0.25">
      <c r="E100" s="46"/>
    </row>
    <row r="101" spans="5:5" ht="14.25" customHeight="1" x14ac:dyDescent="0.25">
      <c r="E101" s="46"/>
    </row>
    <row r="102" spans="5:5" ht="14.25" customHeight="1" x14ac:dyDescent="0.25">
      <c r="E102" s="46"/>
    </row>
    <row r="103" spans="5:5" ht="14.25" customHeight="1" x14ac:dyDescent="0.25">
      <c r="E103" s="46"/>
    </row>
    <row r="104" spans="5:5" ht="14.25" customHeight="1" x14ac:dyDescent="0.25">
      <c r="E104" s="46"/>
    </row>
    <row r="105" spans="5:5" ht="14.25" customHeight="1" x14ac:dyDescent="0.25">
      <c r="E105" s="46"/>
    </row>
    <row r="106" spans="5:5" ht="14.25" customHeight="1" x14ac:dyDescent="0.25">
      <c r="E106" s="46"/>
    </row>
    <row r="107" spans="5:5" ht="14.25" customHeight="1" x14ac:dyDescent="0.25">
      <c r="E107" s="46"/>
    </row>
    <row r="108" spans="5:5" ht="14.25" customHeight="1" x14ac:dyDescent="0.25">
      <c r="E108" s="46"/>
    </row>
    <row r="109" spans="5:5" ht="14.25" customHeight="1" x14ac:dyDescent="0.25">
      <c r="E109" s="46"/>
    </row>
    <row r="110" spans="5:5" ht="14.25" customHeight="1" x14ac:dyDescent="0.25">
      <c r="E110" s="46"/>
    </row>
    <row r="111" spans="5:5" ht="14.25" customHeight="1" x14ac:dyDescent="0.25">
      <c r="E111" s="46"/>
    </row>
    <row r="112" spans="5:5" ht="14.25" customHeight="1" x14ac:dyDescent="0.25">
      <c r="E112" s="46"/>
    </row>
    <row r="113" spans="5:5" ht="14.25" customHeight="1" x14ac:dyDescent="0.25">
      <c r="E113" s="46"/>
    </row>
    <row r="114" spans="5:5" ht="14.25" customHeight="1" x14ac:dyDescent="0.25">
      <c r="E114" s="46"/>
    </row>
    <row r="115" spans="5:5" ht="14.25" customHeight="1" x14ac:dyDescent="0.25">
      <c r="E115" s="46"/>
    </row>
    <row r="116" spans="5:5" ht="14.25" customHeight="1" x14ac:dyDescent="0.25">
      <c r="E116" s="46"/>
    </row>
    <row r="117" spans="5:5" ht="14.25" customHeight="1" x14ac:dyDescent="0.25">
      <c r="E117" s="46"/>
    </row>
    <row r="118" spans="5:5" ht="14.25" customHeight="1" x14ac:dyDescent="0.25">
      <c r="E118" s="46"/>
    </row>
    <row r="119" spans="5:5" ht="14.25" customHeight="1" x14ac:dyDescent="0.25">
      <c r="E119" s="46"/>
    </row>
    <row r="120" spans="5:5" ht="14.25" customHeight="1" x14ac:dyDescent="0.25">
      <c r="E120" s="46"/>
    </row>
    <row r="121" spans="5:5" ht="14.25" customHeight="1" x14ac:dyDescent="0.25">
      <c r="E121" s="46"/>
    </row>
    <row r="122" spans="5:5" ht="14.25" customHeight="1" x14ac:dyDescent="0.25">
      <c r="E122" s="46"/>
    </row>
    <row r="123" spans="5:5" ht="14.25" customHeight="1" x14ac:dyDescent="0.25">
      <c r="E123" s="46"/>
    </row>
    <row r="124" spans="5:5" ht="14.25" customHeight="1" x14ac:dyDescent="0.25">
      <c r="E124" s="46"/>
    </row>
    <row r="125" spans="5:5" ht="14.25" customHeight="1" x14ac:dyDescent="0.25">
      <c r="E125" s="46"/>
    </row>
    <row r="126" spans="5:5" ht="14.25" customHeight="1" x14ac:dyDescent="0.25">
      <c r="E126" s="46"/>
    </row>
    <row r="127" spans="5:5" ht="14.25" customHeight="1" x14ac:dyDescent="0.25">
      <c r="E127" s="46"/>
    </row>
    <row r="128" spans="5:5" ht="14.25" customHeight="1" x14ac:dyDescent="0.25">
      <c r="E128" s="46"/>
    </row>
    <row r="129" spans="5:5" ht="14.25" customHeight="1" x14ac:dyDescent="0.25">
      <c r="E129" s="46"/>
    </row>
    <row r="130" spans="5:5" ht="14.25" customHeight="1" x14ac:dyDescent="0.25">
      <c r="E130" s="46"/>
    </row>
    <row r="131" spans="5:5" ht="14.25" customHeight="1" x14ac:dyDescent="0.25">
      <c r="E131" s="46"/>
    </row>
    <row r="132" spans="5:5" ht="14.25" customHeight="1" x14ac:dyDescent="0.25">
      <c r="E132" s="46"/>
    </row>
    <row r="133" spans="5:5" ht="14.25" customHeight="1" x14ac:dyDescent="0.25">
      <c r="E133" s="46"/>
    </row>
    <row r="134" spans="5:5" ht="14.25" customHeight="1" x14ac:dyDescent="0.25">
      <c r="E134" s="46"/>
    </row>
    <row r="135" spans="5:5" ht="14.25" customHeight="1" x14ac:dyDescent="0.25">
      <c r="E135" s="46"/>
    </row>
    <row r="136" spans="5:5" ht="14.25" customHeight="1" x14ac:dyDescent="0.25">
      <c r="E136" s="46"/>
    </row>
    <row r="137" spans="5:5" ht="14.25" customHeight="1" x14ac:dyDescent="0.25">
      <c r="E137" s="46"/>
    </row>
    <row r="138" spans="5:5" ht="14.25" customHeight="1" x14ac:dyDescent="0.25">
      <c r="E138" s="46"/>
    </row>
    <row r="139" spans="5:5" ht="14.25" customHeight="1" x14ac:dyDescent="0.25">
      <c r="E139" s="46"/>
    </row>
    <row r="140" spans="5:5" ht="14.25" customHeight="1" x14ac:dyDescent="0.25">
      <c r="E140" s="46"/>
    </row>
    <row r="141" spans="5:5" ht="14.25" customHeight="1" x14ac:dyDescent="0.25">
      <c r="E141" s="46"/>
    </row>
    <row r="142" spans="5:5" ht="14.25" customHeight="1" x14ac:dyDescent="0.25">
      <c r="E142" s="46"/>
    </row>
    <row r="143" spans="5:5" ht="14.25" customHeight="1" x14ac:dyDescent="0.25">
      <c r="E143" s="46"/>
    </row>
    <row r="144" spans="5:5" ht="14.25" customHeight="1" x14ac:dyDescent="0.25">
      <c r="E144" s="46"/>
    </row>
    <row r="145" spans="5:5" ht="14.25" customHeight="1" x14ac:dyDescent="0.25">
      <c r="E145" s="46"/>
    </row>
    <row r="146" spans="5:5" ht="14.25" customHeight="1" x14ac:dyDescent="0.25">
      <c r="E146" s="46"/>
    </row>
    <row r="147" spans="5:5" ht="14.25" customHeight="1" x14ac:dyDescent="0.25">
      <c r="E147" s="46"/>
    </row>
    <row r="148" spans="5:5" ht="14.25" customHeight="1" x14ac:dyDescent="0.25">
      <c r="E148" s="46"/>
    </row>
    <row r="149" spans="5:5" ht="14.25" customHeight="1" x14ac:dyDescent="0.25">
      <c r="E149" s="46"/>
    </row>
    <row r="150" spans="5:5" ht="14.25" customHeight="1" x14ac:dyDescent="0.25">
      <c r="E150" s="46"/>
    </row>
    <row r="151" spans="5:5" ht="14.25" customHeight="1" x14ac:dyDescent="0.25">
      <c r="E151" s="46"/>
    </row>
    <row r="152" spans="5:5" ht="14.25" customHeight="1" x14ac:dyDescent="0.25">
      <c r="E152" s="46"/>
    </row>
    <row r="153" spans="5:5" ht="14.25" customHeight="1" x14ac:dyDescent="0.25">
      <c r="E153" s="46"/>
    </row>
    <row r="154" spans="5:5" ht="14.25" customHeight="1" x14ac:dyDescent="0.25">
      <c r="E154" s="46"/>
    </row>
    <row r="155" spans="5:5" ht="14.25" customHeight="1" x14ac:dyDescent="0.25">
      <c r="E155" s="46"/>
    </row>
    <row r="156" spans="5:5" ht="14.25" customHeight="1" x14ac:dyDescent="0.25">
      <c r="E156" s="46"/>
    </row>
    <row r="157" spans="5:5" ht="14.25" customHeight="1" x14ac:dyDescent="0.25">
      <c r="E157" s="46"/>
    </row>
    <row r="158" spans="5:5" ht="14.25" customHeight="1" x14ac:dyDescent="0.25">
      <c r="E158" s="46"/>
    </row>
    <row r="159" spans="5:5" ht="14.25" customHeight="1" x14ac:dyDescent="0.25">
      <c r="E159" s="46"/>
    </row>
    <row r="160" spans="5:5" ht="14.25" customHeight="1" x14ac:dyDescent="0.25">
      <c r="E160" s="46"/>
    </row>
    <row r="161" spans="1:24" ht="14.25" customHeight="1" x14ac:dyDescent="0.25">
      <c r="E161" s="46"/>
    </row>
    <row r="162" spans="1:24" ht="14.25" customHeight="1" x14ac:dyDescent="0.25">
      <c r="B162" s="60" t="s">
        <v>8</v>
      </c>
      <c r="C162" s="60" t="s">
        <v>830</v>
      </c>
      <c r="D162" s="60" t="s">
        <v>48</v>
      </c>
      <c r="E162" s="146" t="s">
        <v>62</v>
      </c>
      <c r="F162" s="60" t="s">
        <v>831</v>
      </c>
      <c r="G162" s="60" t="s">
        <v>832</v>
      </c>
      <c r="H162" s="60" t="s">
        <v>833</v>
      </c>
      <c r="I162" s="60" t="s">
        <v>834</v>
      </c>
      <c r="J162" s="60" t="s">
        <v>835</v>
      </c>
      <c r="K162" s="60" t="s">
        <v>836</v>
      </c>
      <c r="L162" s="60" t="s">
        <v>837</v>
      </c>
      <c r="M162" s="60" t="s">
        <v>838</v>
      </c>
      <c r="N162" s="60" t="s">
        <v>839</v>
      </c>
      <c r="O162" s="60" t="s">
        <v>39</v>
      </c>
      <c r="P162" s="60" t="s">
        <v>840</v>
      </c>
      <c r="Q162" s="60" t="s">
        <v>53</v>
      </c>
      <c r="R162" s="60" t="s">
        <v>79</v>
      </c>
      <c r="S162" s="60" t="s">
        <v>841</v>
      </c>
      <c r="T162" s="60" t="s">
        <v>842</v>
      </c>
      <c r="U162" s="60" t="s">
        <v>843</v>
      </c>
      <c r="V162" s="60" t="s">
        <v>844</v>
      </c>
      <c r="W162" s="60"/>
      <c r="X162" s="60" t="s">
        <v>845</v>
      </c>
    </row>
    <row r="163" spans="1:24" ht="14.25" customHeight="1" x14ac:dyDescent="0.25">
      <c r="A163" s="7" t="s">
        <v>87</v>
      </c>
      <c r="B163" s="7" t="e">
        <f t="shared" ref="B163:V163" si="7">+SUMIF(#REF!,B$162,#REF!)</f>
        <v>#REF!</v>
      </c>
      <c r="C163" s="7" t="e">
        <f t="shared" si="7"/>
        <v>#REF!</v>
      </c>
      <c r="D163" s="7" t="e">
        <f t="shared" si="7"/>
        <v>#REF!</v>
      </c>
      <c r="E163" s="46" t="e">
        <f t="shared" si="7"/>
        <v>#REF!</v>
      </c>
      <c r="F163" s="7" t="e">
        <f t="shared" si="7"/>
        <v>#REF!</v>
      </c>
      <c r="G163" s="7" t="e">
        <f t="shared" si="7"/>
        <v>#REF!</v>
      </c>
      <c r="H163" s="7" t="e">
        <f t="shared" si="7"/>
        <v>#REF!</v>
      </c>
      <c r="I163" s="7" t="e">
        <f t="shared" si="7"/>
        <v>#REF!</v>
      </c>
      <c r="J163" s="7" t="e">
        <f t="shared" si="7"/>
        <v>#REF!</v>
      </c>
      <c r="K163" s="7" t="e">
        <f t="shared" si="7"/>
        <v>#REF!</v>
      </c>
      <c r="L163" s="7" t="e">
        <f t="shared" si="7"/>
        <v>#REF!</v>
      </c>
      <c r="M163" s="7" t="e">
        <f t="shared" si="7"/>
        <v>#REF!</v>
      </c>
      <c r="N163" s="7" t="e">
        <f t="shared" si="7"/>
        <v>#REF!</v>
      </c>
      <c r="O163" s="7" t="e">
        <f t="shared" si="7"/>
        <v>#REF!</v>
      </c>
      <c r="P163" s="7" t="e">
        <f t="shared" si="7"/>
        <v>#REF!</v>
      </c>
      <c r="Q163" s="7" t="e">
        <f t="shared" si="7"/>
        <v>#REF!</v>
      </c>
      <c r="R163" s="7" t="e">
        <f t="shared" si="7"/>
        <v>#REF!</v>
      </c>
      <c r="S163" s="7" t="e">
        <f t="shared" si="7"/>
        <v>#REF!</v>
      </c>
      <c r="T163" s="7" t="e">
        <f t="shared" si="7"/>
        <v>#REF!</v>
      </c>
      <c r="U163" s="7" t="e">
        <f t="shared" si="7"/>
        <v>#REF!</v>
      </c>
      <c r="V163" s="7" t="e">
        <f t="shared" si="7"/>
        <v>#REF!</v>
      </c>
      <c r="W163" s="7"/>
      <c r="X163" s="7" t="e">
        <f>+SUMIF(#REF!,X$162,#REF!)</f>
        <v>#REF!</v>
      </c>
    </row>
    <row r="164" spans="1:24" ht="14.25" customHeight="1" x14ac:dyDescent="0.25">
      <c r="A164" s="7" t="s">
        <v>392</v>
      </c>
      <c r="B164" s="7">
        <f t="shared" ref="B164:V164" si="8">+SUMIF($G$2:$G$21,B$162,$L$2:$L$21)</f>
        <v>3</v>
      </c>
      <c r="C164" s="7">
        <f t="shared" si="8"/>
        <v>0</v>
      </c>
      <c r="D164" s="7">
        <f t="shared" si="8"/>
        <v>0</v>
      </c>
      <c r="E164" s="46">
        <f t="shared" si="8"/>
        <v>0</v>
      </c>
      <c r="F164" s="7">
        <f t="shared" si="8"/>
        <v>0</v>
      </c>
      <c r="G164" s="7">
        <f t="shared" si="8"/>
        <v>0</v>
      </c>
      <c r="H164" s="7">
        <f t="shared" si="8"/>
        <v>0</v>
      </c>
      <c r="I164" s="7">
        <f t="shared" si="8"/>
        <v>0</v>
      </c>
      <c r="J164" s="7">
        <f t="shared" si="8"/>
        <v>0</v>
      </c>
      <c r="K164" s="7">
        <f t="shared" si="8"/>
        <v>0</v>
      </c>
      <c r="L164" s="7">
        <f t="shared" si="8"/>
        <v>0</v>
      </c>
      <c r="M164" s="7">
        <f t="shared" si="8"/>
        <v>0</v>
      </c>
      <c r="N164" s="7">
        <f t="shared" si="8"/>
        <v>0</v>
      </c>
      <c r="O164" s="7">
        <f t="shared" si="8"/>
        <v>8</v>
      </c>
      <c r="P164" s="7">
        <f t="shared" si="8"/>
        <v>0</v>
      </c>
      <c r="Q164" s="7">
        <f t="shared" si="8"/>
        <v>8</v>
      </c>
      <c r="R164" s="7">
        <f t="shared" si="8"/>
        <v>0</v>
      </c>
      <c r="S164" s="7">
        <f t="shared" si="8"/>
        <v>0</v>
      </c>
      <c r="T164" s="7">
        <f t="shared" si="8"/>
        <v>0</v>
      </c>
      <c r="U164" s="7">
        <f t="shared" si="8"/>
        <v>0</v>
      </c>
      <c r="V164" s="7">
        <f t="shared" si="8"/>
        <v>0</v>
      </c>
      <c r="W164" s="7"/>
      <c r="X164" s="7">
        <f>+SUMIF($G$2:$G$21,X$162,$L$2:$L$21)</f>
        <v>0</v>
      </c>
    </row>
    <row r="165" spans="1:24" ht="14.25" customHeight="1" x14ac:dyDescent="0.25">
      <c r="A165" s="7" t="s">
        <v>90</v>
      </c>
      <c r="B165" s="7" t="e">
        <f t="shared" ref="B165:V165" si="9">+SUMIF(#REF!,B$162,#REF!)</f>
        <v>#REF!</v>
      </c>
      <c r="C165" s="7" t="e">
        <f t="shared" si="9"/>
        <v>#REF!</v>
      </c>
      <c r="D165" s="7" t="e">
        <f t="shared" si="9"/>
        <v>#REF!</v>
      </c>
      <c r="E165" s="46" t="e">
        <f t="shared" si="9"/>
        <v>#REF!</v>
      </c>
      <c r="F165" s="7" t="e">
        <f t="shared" si="9"/>
        <v>#REF!</v>
      </c>
      <c r="G165" s="7" t="e">
        <f t="shared" si="9"/>
        <v>#REF!</v>
      </c>
      <c r="H165" s="7" t="e">
        <f t="shared" si="9"/>
        <v>#REF!</v>
      </c>
      <c r="I165" s="7" t="e">
        <f t="shared" si="9"/>
        <v>#REF!</v>
      </c>
      <c r="J165" s="7" t="e">
        <f t="shared" si="9"/>
        <v>#REF!</v>
      </c>
      <c r="K165" s="7" t="e">
        <f t="shared" si="9"/>
        <v>#REF!</v>
      </c>
      <c r="L165" s="7" t="e">
        <f t="shared" si="9"/>
        <v>#REF!</v>
      </c>
      <c r="M165" s="7" t="e">
        <f t="shared" si="9"/>
        <v>#REF!</v>
      </c>
      <c r="N165" s="7" t="e">
        <f t="shared" si="9"/>
        <v>#REF!</v>
      </c>
      <c r="O165" s="7" t="e">
        <f t="shared" si="9"/>
        <v>#REF!</v>
      </c>
      <c r="P165" s="7" t="e">
        <f t="shared" si="9"/>
        <v>#REF!</v>
      </c>
      <c r="Q165" s="7" t="e">
        <f t="shared" si="9"/>
        <v>#REF!</v>
      </c>
      <c r="R165" s="7" t="e">
        <f t="shared" si="9"/>
        <v>#REF!</v>
      </c>
      <c r="S165" s="7" t="e">
        <f t="shared" si="9"/>
        <v>#REF!</v>
      </c>
      <c r="T165" s="7" t="e">
        <f t="shared" si="9"/>
        <v>#REF!</v>
      </c>
      <c r="U165" s="7" t="e">
        <f t="shared" si="9"/>
        <v>#REF!</v>
      </c>
      <c r="V165" s="7" t="e">
        <f t="shared" si="9"/>
        <v>#REF!</v>
      </c>
      <c r="W165" s="7"/>
      <c r="X165" s="7" t="e">
        <f>+SUMIF(#REF!,X$162,#REF!)</f>
        <v>#REF!</v>
      </c>
    </row>
    <row r="166" spans="1:24" ht="14.25" customHeight="1" x14ac:dyDescent="0.25">
      <c r="A166" s="7" t="s">
        <v>679</v>
      </c>
      <c r="B166" s="7">
        <f t="shared" ref="B166:V166" si="10">+SUMIF($G$22:$G$23,B$162,$L$22:$L$23)</f>
        <v>0</v>
      </c>
      <c r="C166" s="7">
        <f t="shared" si="10"/>
        <v>0</v>
      </c>
      <c r="D166" s="7">
        <f t="shared" si="10"/>
        <v>0</v>
      </c>
      <c r="E166" s="46">
        <f t="shared" si="10"/>
        <v>0</v>
      </c>
      <c r="F166" s="7">
        <f t="shared" si="10"/>
        <v>0</v>
      </c>
      <c r="G166" s="7">
        <f t="shared" si="10"/>
        <v>0</v>
      </c>
      <c r="H166" s="7">
        <f t="shared" si="10"/>
        <v>0</v>
      </c>
      <c r="I166" s="7">
        <f t="shared" si="10"/>
        <v>0</v>
      </c>
      <c r="J166" s="7">
        <f t="shared" si="10"/>
        <v>0</v>
      </c>
      <c r="K166" s="7">
        <f t="shared" si="10"/>
        <v>0</v>
      </c>
      <c r="L166" s="7">
        <f t="shared" si="10"/>
        <v>0</v>
      </c>
      <c r="M166" s="7">
        <f t="shared" si="10"/>
        <v>0</v>
      </c>
      <c r="N166" s="7">
        <f t="shared" si="10"/>
        <v>0</v>
      </c>
      <c r="O166" s="7">
        <f t="shared" si="10"/>
        <v>0</v>
      </c>
      <c r="P166" s="7">
        <f t="shared" si="10"/>
        <v>0</v>
      </c>
      <c r="Q166" s="7">
        <f t="shared" si="10"/>
        <v>0</v>
      </c>
      <c r="R166" s="7">
        <f t="shared" si="10"/>
        <v>0</v>
      </c>
      <c r="S166" s="7">
        <f t="shared" si="10"/>
        <v>0</v>
      </c>
      <c r="T166" s="7">
        <f t="shared" si="10"/>
        <v>0</v>
      </c>
      <c r="U166" s="7">
        <f t="shared" si="10"/>
        <v>0</v>
      </c>
      <c r="V166" s="7">
        <f t="shared" si="10"/>
        <v>0</v>
      </c>
      <c r="W166" s="7"/>
      <c r="X166" s="7">
        <f>+SUMIF($G$22:$G$23,X$162,$L$22:$L$23)</f>
        <v>0</v>
      </c>
    </row>
    <row r="167" spans="1:24" ht="14.25" customHeight="1" x14ac:dyDescent="0.25">
      <c r="A167" s="7" t="s">
        <v>818</v>
      </c>
      <c r="B167" s="7" t="e">
        <f t="shared" ref="B167:V167" si="11">SUM(B163:B166)</f>
        <v>#REF!</v>
      </c>
      <c r="C167" s="7" t="e">
        <f t="shared" si="11"/>
        <v>#REF!</v>
      </c>
      <c r="D167" s="7" t="e">
        <f t="shared" si="11"/>
        <v>#REF!</v>
      </c>
      <c r="E167" s="46" t="e">
        <f t="shared" si="11"/>
        <v>#REF!</v>
      </c>
      <c r="F167" s="7" t="e">
        <f t="shared" si="11"/>
        <v>#REF!</v>
      </c>
      <c r="G167" s="7" t="e">
        <f t="shared" si="11"/>
        <v>#REF!</v>
      </c>
      <c r="H167" s="7" t="e">
        <f t="shared" si="11"/>
        <v>#REF!</v>
      </c>
      <c r="I167" s="7" t="e">
        <f t="shared" si="11"/>
        <v>#REF!</v>
      </c>
      <c r="J167" s="7" t="e">
        <f t="shared" si="11"/>
        <v>#REF!</v>
      </c>
      <c r="K167" s="7" t="e">
        <f t="shared" si="11"/>
        <v>#REF!</v>
      </c>
      <c r="L167" s="7" t="e">
        <f t="shared" si="11"/>
        <v>#REF!</v>
      </c>
      <c r="M167" s="7" t="e">
        <f t="shared" si="11"/>
        <v>#REF!</v>
      </c>
      <c r="N167" s="7" t="e">
        <f t="shared" si="11"/>
        <v>#REF!</v>
      </c>
      <c r="O167" s="7" t="e">
        <f t="shared" si="11"/>
        <v>#REF!</v>
      </c>
      <c r="P167" s="7" t="e">
        <f t="shared" si="11"/>
        <v>#REF!</v>
      </c>
      <c r="Q167" s="7" t="e">
        <f t="shared" si="11"/>
        <v>#REF!</v>
      </c>
      <c r="R167" s="7" t="e">
        <f t="shared" si="11"/>
        <v>#REF!</v>
      </c>
      <c r="S167" s="7" t="e">
        <f t="shared" si="11"/>
        <v>#REF!</v>
      </c>
      <c r="T167" s="7" t="e">
        <f t="shared" si="11"/>
        <v>#REF!</v>
      </c>
      <c r="U167" s="7" t="e">
        <f t="shared" si="11"/>
        <v>#REF!</v>
      </c>
      <c r="V167" s="7" t="e">
        <f t="shared" si="11"/>
        <v>#REF!</v>
      </c>
      <c r="W167" s="7"/>
      <c r="X167" s="7" t="e">
        <f>SUM(X163:X166)</f>
        <v>#REF!</v>
      </c>
    </row>
    <row r="168" spans="1:24" ht="14.25" customHeight="1" x14ac:dyDescent="0.25">
      <c r="E168" s="46"/>
    </row>
    <row r="169" spans="1:24" ht="14.25" customHeight="1" x14ac:dyDescent="0.25">
      <c r="E169" s="46"/>
    </row>
    <row r="170" spans="1:24" ht="14.25" customHeight="1" x14ac:dyDescent="0.25">
      <c r="E170" s="46"/>
    </row>
    <row r="171" spans="1:24" ht="14.25" customHeight="1" x14ac:dyDescent="0.25">
      <c r="E171" s="46"/>
    </row>
    <row r="172" spans="1:24" ht="14.25" customHeight="1" x14ac:dyDescent="0.25">
      <c r="E172" s="46"/>
    </row>
    <row r="173" spans="1:24" ht="14.25" customHeight="1" x14ac:dyDescent="0.25">
      <c r="E173" s="46"/>
    </row>
    <row r="174" spans="1:24" ht="14.25" customHeight="1" x14ac:dyDescent="0.25">
      <c r="E174" s="46"/>
    </row>
    <row r="175" spans="1:24" ht="14.25" customHeight="1" x14ac:dyDescent="0.25">
      <c r="E175" s="46"/>
    </row>
    <row r="176" spans="1:24" ht="14.25" customHeight="1" x14ac:dyDescent="0.25">
      <c r="E176" s="46"/>
    </row>
    <row r="177" spans="5:5" ht="14.25" customHeight="1" x14ac:dyDescent="0.25">
      <c r="E177" s="46"/>
    </row>
    <row r="178" spans="5:5" ht="14.25" customHeight="1" x14ac:dyDescent="0.25">
      <c r="E178" s="46"/>
    </row>
    <row r="179" spans="5:5" ht="14.25" customHeight="1" x14ac:dyDescent="0.25">
      <c r="E179" s="46"/>
    </row>
    <row r="180" spans="5:5" ht="14.25" customHeight="1" x14ac:dyDescent="0.25">
      <c r="E180" s="46"/>
    </row>
    <row r="181" spans="5:5" ht="14.25" customHeight="1" x14ac:dyDescent="0.25">
      <c r="E181" s="46"/>
    </row>
    <row r="182" spans="5:5" ht="14.25" customHeight="1" x14ac:dyDescent="0.25">
      <c r="E182" s="46"/>
    </row>
    <row r="183" spans="5:5" ht="14.25" customHeight="1" x14ac:dyDescent="0.25">
      <c r="E183" s="46"/>
    </row>
    <row r="184" spans="5:5" ht="14.25" customHeight="1" x14ac:dyDescent="0.25">
      <c r="E184" s="46"/>
    </row>
    <row r="185" spans="5:5" ht="14.25" customHeight="1" x14ac:dyDescent="0.25">
      <c r="E185" s="46"/>
    </row>
    <row r="186" spans="5:5" ht="14.25" customHeight="1" x14ac:dyDescent="0.25">
      <c r="E186" s="46"/>
    </row>
    <row r="187" spans="5:5" ht="14.25" customHeight="1" x14ac:dyDescent="0.25">
      <c r="E187" s="46"/>
    </row>
    <row r="188" spans="5:5" ht="14.25" customHeight="1" x14ac:dyDescent="0.25">
      <c r="E188" s="46"/>
    </row>
    <row r="189" spans="5:5" ht="14.25" customHeight="1" x14ac:dyDescent="0.25">
      <c r="E189" s="46"/>
    </row>
    <row r="190" spans="5:5" ht="14.25" customHeight="1" x14ac:dyDescent="0.25">
      <c r="E190" s="46"/>
    </row>
    <row r="191" spans="5:5" ht="14.25" customHeight="1" x14ac:dyDescent="0.25">
      <c r="E191" s="46"/>
    </row>
    <row r="192" spans="5:5" ht="14.25" customHeight="1" x14ac:dyDescent="0.25">
      <c r="E192" s="46"/>
    </row>
    <row r="193" spans="5:5" ht="14.25" customHeight="1" x14ac:dyDescent="0.25">
      <c r="E193" s="46"/>
    </row>
    <row r="194" spans="5:5" ht="14.25" customHeight="1" x14ac:dyDescent="0.25">
      <c r="E194" s="46"/>
    </row>
    <row r="195" spans="5:5" ht="14.25" customHeight="1" x14ac:dyDescent="0.25">
      <c r="E195" s="46"/>
    </row>
    <row r="196" spans="5:5" ht="14.25" customHeight="1" x14ac:dyDescent="0.25">
      <c r="E196" s="46"/>
    </row>
    <row r="197" spans="5:5" ht="14.25" customHeight="1" x14ac:dyDescent="0.25">
      <c r="E197" s="46"/>
    </row>
    <row r="198" spans="5:5" ht="14.25" customHeight="1" x14ac:dyDescent="0.25">
      <c r="E198" s="46"/>
    </row>
    <row r="199" spans="5:5" ht="14.25" customHeight="1" x14ac:dyDescent="0.25">
      <c r="E199" s="46"/>
    </row>
    <row r="200" spans="5:5" ht="14.25" customHeight="1" x14ac:dyDescent="0.25">
      <c r="E200" s="46"/>
    </row>
    <row r="201" spans="5:5" ht="14.25" customHeight="1" x14ac:dyDescent="0.25">
      <c r="E201" s="46"/>
    </row>
    <row r="202" spans="5:5" ht="14.25" customHeight="1" x14ac:dyDescent="0.25">
      <c r="E202" s="46"/>
    </row>
    <row r="203" spans="5:5" ht="14.25" customHeight="1" x14ac:dyDescent="0.25">
      <c r="E203" s="46"/>
    </row>
    <row r="204" spans="5:5" ht="14.25" customHeight="1" x14ac:dyDescent="0.25">
      <c r="E204" s="46"/>
    </row>
    <row r="205" spans="5:5" ht="14.25" customHeight="1" x14ac:dyDescent="0.25">
      <c r="E205" s="46"/>
    </row>
    <row r="206" spans="5:5" ht="14.25" customHeight="1" x14ac:dyDescent="0.25">
      <c r="E206" s="46"/>
    </row>
    <row r="207" spans="5:5" ht="14.25" customHeight="1" x14ac:dyDescent="0.25">
      <c r="E207" s="46"/>
    </row>
    <row r="208" spans="5:5" ht="14.25" customHeight="1" x14ac:dyDescent="0.25">
      <c r="E208" s="46"/>
    </row>
    <row r="209" spans="5:5" ht="14.25" customHeight="1" x14ac:dyDescent="0.25">
      <c r="E209" s="46"/>
    </row>
    <row r="210" spans="5:5" ht="14.25" customHeight="1" x14ac:dyDescent="0.25">
      <c r="E210" s="46"/>
    </row>
    <row r="211" spans="5:5" ht="14.25" customHeight="1" x14ac:dyDescent="0.25">
      <c r="E211" s="46"/>
    </row>
    <row r="212" spans="5:5" ht="14.25" customHeight="1" x14ac:dyDescent="0.25">
      <c r="E212" s="46"/>
    </row>
    <row r="213" spans="5:5" ht="14.25" customHeight="1" x14ac:dyDescent="0.25">
      <c r="E213" s="46"/>
    </row>
    <row r="214" spans="5:5" ht="14.25" customHeight="1" x14ac:dyDescent="0.25">
      <c r="E214" s="46"/>
    </row>
    <row r="215" spans="5:5" ht="14.25" customHeight="1" x14ac:dyDescent="0.25">
      <c r="E215" s="46"/>
    </row>
    <row r="216" spans="5:5" ht="14.25" customHeight="1" x14ac:dyDescent="0.25">
      <c r="E216" s="46"/>
    </row>
    <row r="217" spans="5:5" ht="14.25" customHeight="1" x14ac:dyDescent="0.25">
      <c r="E217" s="46"/>
    </row>
    <row r="218" spans="5:5" ht="14.25" customHeight="1" x14ac:dyDescent="0.25">
      <c r="E218" s="46"/>
    </row>
    <row r="219" spans="5:5" ht="14.25" customHeight="1" x14ac:dyDescent="0.25">
      <c r="E219" s="46"/>
    </row>
    <row r="220" spans="5:5" ht="14.25" customHeight="1" x14ac:dyDescent="0.25">
      <c r="E220" s="46"/>
    </row>
    <row r="221" spans="5:5" ht="14.25" customHeight="1" x14ac:dyDescent="0.25">
      <c r="E221" s="46"/>
    </row>
    <row r="222" spans="5:5" ht="14.25" customHeight="1" x14ac:dyDescent="0.25">
      <c r="E222" s="46"/>
    </row>
    <row r="223" spans="5:5" ht="14.25" customHeight="1" x14ac:dyDescent="0.25">
      <c r="E223" s="46"/>
    </row>
    <row r="224" spans="5:5" ht="14.25" customHeight="1" x14ac:dyDescent="0.25">
      <c r="E224" s="46"/>
    </row>
    <row r="225" spans="5:5" ht="14.25" customHeight="1" x14ac:dyDescent="0.25">
      <c r="E225" s="46"/>
    </row>
    <row r="226" spans="5:5" ht="14.25" customHeight="1" x14ac:dyDescent="0.25">
      <c r="E226" s="46"/>
    </row>
    <row r="227" spans="5:5" ht="14.25" customHeight="1" x14ac:dyDescent="0.25">
      <c r="E227" s="46"/>
    </row>
    <row r="228" spans="5:5" ht="14.25" customHeight="1" x14ac:dyDescent="0.25">
      <c r="E228" s="46"/>
    </row>
    <row r="229" spans="5:5" ht="14.25" customHeight="1" x14ac:dyDescent="0.25">
      <c r="E229" s="46"/>
    </row>
    <row r="230" spans="5:5" ht="14.25" customHeight="1" x14ac:dyDescent="0.25">
      <c r="E230" s="46"/>
    </row>
    <row r="231" spans="5:5" ht="14.25" customHeight="1" x14ac:dyDescent="0.25">
      <c r="E231" s="46"/>
    </row>
    <row r="232" spans="5:5" ht="14.25" customHeight="1" x14ac:dyDescent="0.25">
      <c r="E232" s="46"/>
    </row>
    <row r="233" spans="5:5" ht="14.25" customHeight="1" x14ac:dyDescent="0.25">
      <c r="E233" s="46"/>
    </row>
    <row r="234" spans="5:5" ht="14.25" customHeight="1" x14ac:dyDescent="0.25">
      <c r="E234" s="46"/>
    </row>
    <row r="235" spans="5:5" ht="14.25" customHeight="1" x14ac:dyDescent="0.25">
      <c r="E235" s="46"/>
    </row>
    <row r="236" spans="5:5" ht="14.25" customHeight="1" x14ac:dyDescent="0.25">
      <c r="E236" s="46"/>
    </row>
    <row r="237" spans="5:5" ht="14.25" customHeight="1" x14ac:dyDescent="0.25">
      <c r="E237" s="46"/>
    </row>
    <row r="238" spans="5:5" ht="14.25" customHeight="1" x14ac:dyDescent="0.25">
      <c r="E238" s="46"/>
    </row>
    <row r="239" spans="5:5" ht="14.25" customHeight="1" x14ac:dyDescent="0.25">
      <c r="E239" s="46"/>
    </row>
    <row r="240" spans="5:5" ht="14.25" customHeight="1" x14ac:dyDescent="0.25">
      <c r="E240" s="46"/>
    </row>
    <row r="241" spans="5:5" ht="14.25" customHeight="1" x14ac:dyDescent="0.25">
      <c r="E241" s="46"/>
    </row>
    <row r="242" spans="5:5" ht="14.25" customHeight="1" x14ac:dyDescent="0.25">
      <c r="E242" s="46"/>
    </row>
    <row r="243" spans="5:5" ht="14.25" customHeight="1" x14ac:dyDescent="0.25">
      <c r="E243" s="46"/>
    </row>
    <row r="244" spans="5:5" ht="14.25" customHeight="1" x14ac:dyDescent="0.25">
      <c r="E244" s="46"/>
    </row>
    <row r="245" spans="5:5" ht="14.25" customHeight="1" x14ac:dyDescent="0.25">
      <c r="E245" s="46"/>
    </row>
    <row r="246" spans="5:5" ht="14.25" customHeight="1" x14ac:dyDescent="0.25">
      <c r="E246" s="46"/>
    </row>
    <row r="247" spans="5:5" ht="14.25" customHeight="1" x14ac:dyDescent="0.25">
      <c r="E247" s="46"/>
    </row>
    <row r="248" spans="5:5" ht="14.25" customHeight="1" x14ac:dyDescent="0.25">
      <c r="E248" s="46"/>
    </row>
    <row r="249" spans="5:5" ht="14.25" customHeight="1" x14ac:dyDescent="0.25">
      <c r="E249" s="46"/>
    </row>
    <row r="250" spans="5:5" ht="14.25" customHeight="1" x14ac:dyDescent="0.25">
      <c r="E250" s="46"/>
    </row>
    <row r="251" spans="5:5" ht="14.25" customHeight="1" x14ac:dyDescent="0.25">
      <c r="E251" s="46"/>
    </row>
    <row r="252" spans="5:5" ht="14.25" customHeight="1" x14ac:dyDescent="0.25">
      <c r="E252" s="46"/>
    </row>
    <row r="253" spans="5:5" ht="14.25" customHeight="1" x14ac:dyDescent="0.25">
      <c r="E253" s="46"/>
    </row>
    <row r="254" spans="5:5" ht="14.25" customHeight="1" x14ac:dyDescent="0.25">
      <c r="E254" s="46"/>
    </row>
    <row r="255" spans="5:5" ht="14.25" customHeight="1" x14ac:dyDescent="0.25">
      <c r="E255" s="46"/>
    </row>
    <row r="256" spans="5:5" ht="14.25" customHeight="1" x14ac:dyDescent="0.25">
      <c r="E256" s="46"/>
    </row>
    <row r="257" spans="5:5" ht="14.25" customHeight="1" x14ac:dyDescent="0.25">
      <c r="E257" s="46"/>
    </row>
    <row r="258" spans="5:5" ht="14.25" customHeight="1" x14ac:dyDescent="0.25">
      <c r="E258" s="46"/>
    </row>
    <row r="259" spans="5:5" ht="14.25" customHeight="1" x14ac:dyDescent="0.25">
      <c r="E259" s="46"/>
    </row>
    <row r="260" spans="5:5" ht="14.25" customHeight="1" x14ac:dyDescent="0.25">
      <c r="E260" s="46"/>
    </row>
    <row r="261" spans="5:5" ht="14.25" customHeight="1" x14ac:dyDescent="0.25">
      <c r="E261" s="46"/>
    </row>
    <row r="262" spans="5:5" ht="14.25" customHeight="1" x14ac:dyDescent="0.25">
      <c r="E262" s="46"/>
    </row>
    <row r="263" spans="5:5" ht="14.25" customHeight="1" x14ac:dyDescent="0.25">
      <c r="E263" s="46"/>
    </row>
    <row r="264" spans="5:5" ht="14.25" customHeight="1" x14ac:dyDescent="0.25">
      <c r="E264" s="46"/>
    </row>
    <row r="265" spans="5:5" ht="14.25" customHeight="1" x14ac:dyDescent="0.25">
      <c r="E265" s="46"/>
    </row>
    <row r="266" spans="5:5" ht="14.25" customHeight="1" x14ac:dyDescent="0.25">
      <c r="E266" s="46"/>
    </row>
    <row r="267" spans="5:5" ht="14.25" customHeight="1" x14ac:dyDescent="0.25">
      <c r="E267" s="46"/>
    </row>
    <row r="268" spans="5:5" ht="14.25" customHeight="1" x14ac:dyDescent="0.25">
      <c r="E268" s="46"/>
    </row>
    <row r="269" spans="5:5" ht="14.25" customHeight="1" x14ac:dyDescent="0.25">
      <c r="E269" s="46"/>
    </row>
    <row r="270" spans="5:5" ht="14.25" customHeight="1" x14ac:dyDescent="0.25">
      <c r="E270" s="46"/>
    </row>
    <row r="271" spans="5:5" ht="14.25" customHeight="1" x14ac:dyDescent="0.25">
      <c r="E271" s="46"/>
    </row>
    <row r="272" spans="5:5" ht="14.25" customHeight="1" x14ac:dyDescent="0.25">
      <c r="E272" s="46"/>
    </row>
    <row r="273" spans="5:5" ht="14.25" customHeight="1" x14ac:dyDescent="0.25">
      <c r="E273" s="46"/>
    </row>
    <row r="274" spans="5:5" ht="14.25" customHeight="1" x14ac:dyDescent="0.25">
      <c r="E274" s="46"/>
    </row>
    <row r="275" spans="5:5" ht="14.25" customHeight="1" x14ac:dyDescent="0.25">
      <c r="E275" s="46"/>
    </row>
    <row r="276" spans="5:5" ht="14.25" customHeight="1" x14ac:dyDescent="0.25">
      <c r="E276" s="46"/>
    </row>
    <row r="277" spans="5:5" ht="14.25" customHeight="1" x14ac:dyDescent="0.25">
      <c r="E277" s="46"/>
    </row>
    <row r="278" spans="5:5" ht="14.25" customHeight="1" x14ac:dyDescent="0.25">
      <c r="E278" s="46"/>
    </row>
    <row r="279" spans="5:5" ht="14.25" customHeight="1" x14ac:dyDescent="0.25">
      <c r="E279" s="46"/>
    </row>
    <row r="280" spans="5:5" ht="14.25" customHeight="1" x14ac:dyDescent="0.25">
      <c r="E280" s="46"/>
    </row>
    <row r="281" spans="5:5" ht="14.25" customHeight="1" x14ac:dyDescent="0.25">
      <c r="E281" s="46"/>
    </row>
    <row r="282" spans="5:5" ht="14.25" customHeight="1" x14ac:dyDescent="0.25">
      <c r="E282" s="46"/>
    </row>
    <row r="283" spans="5:5" ht="14.25" customHeight="1" x14ac:dyDescent="0.25">
      <c r="E283" s="46"/>
    </row>
    <row r="284" spans="5:5" ht="14.25" customHeight="1" x14ac:dyDescent="0.25">
      <c r="E284" s="46"/>
    </row>
    <row r="285" spans="5:5" ht="14.25" customHeight="1" x14ac:dyDescent="0.25">
      <c r="E285" s="46"/>
    </row>
    <row r="286" spans="5:5" ht="14.25" customHeight="1" x14ac:dyDescent="0.25">
      <c r="E286" s="46"/>
    </row>
    <row r="287" spans="5:5" ht="14.25" customHeight="1" x14ac:dyDescent="0.25">
      <c r="E287" s="46"/>
    </row>
    <row r="288" spans="5:5" ht="14.25" customHeight="1" x14ac:dyDescent="0.25">
      <c r="E288" s="46"/>
    </row>
    <row r="289" spans="5:5" ht="14.25" customHeight="1" x14ac:dyDescent="0.25">
      <c r="E289" s="46"/>
    </row>
    <row r="290" spans="5:5" ht="14.25" customHeight="1" x14ac:dyDescent="0.25">
      <c r="E290" s="46"/>
    </row>
    <row r="291" spans="5:5" ht="14.25" customHeight="1" x14ac:dyDescent="0.25">
      <c r="E291" s="46"/>
    </row>
    <row r="292" spans="5:5" ht="14.25" customHeight="1" x14ac:dyDescent="0.25">
      <c r="E292" s="46"/>
    </row>
    <row r="293" spans="5:5" ht="14.25" customHeight="1" x14ac:dyDescent="0.25">
      <c r="E293" s="46"/>
    </row>
    <row r="294" spans="5:5" ht="14.25" customHeight="1" x14ac:dyDescent="0.25">
      <c r="E294" s="46"/>
    </row>
    <row r="295" spans="5:5" ht="14.25" customHeight="1" x14ac:dyDescent="0.25">
      <c r="E295" s="46"/>
    </row>
    <row r="296" spans="5:5" ht="14.25" customHeight="1" x14ac:dyDescent="0.25">
      <c r="E296" s="46"/>
    </row>
    <row r="297" spans="5:5" ht="14.25" customHeight="1" x14ac:dyDescent="0.25">
      <c r="E297" s="46"/>
    </row>
    <row r="298" spans="5:5" ht="14.25" customHeight="1" x14ac:dyDescent="0.25">
      <c r="E298" s="46"/>
    </row>
    <row r="299" spans="5:5" ht="14.25" customHeight="1" x14ac:dyDescent="0.25">
      <c r="E299" s="46"/>
    </row>
    <row r="300" spans="5:5" ht="14.25" customHeight="1" x14ac:dyDescent="0.25">
      <c r="E300" s="46"/>
    </row>
    <row r="301" spans="5:5" ht="14.25" customHeight="1" x14ac:dyDescent="0.25">
      <c r="E301" s="46"/>
    </row>
    <row r="302" spans="5:5" ht="14.25" customHeight="1" x14ac:dyDescent="0.25">
      <c r="E302" s="46"/>
    </row>
    <row r="303" spans="5:5" ht="14.25" customHeight="1" x14ac:dyDescent="0.25">
      <c r="E303" s="46"/>
    </row>
    <row r="304" spans="5:5" ht="14.25" customHeight="1" x14ac:dyDescent="0.25">
      <c r="E304" s="46"/>
    </row>
    <row r="305" spans="5:5" ht="14.25" customHeight="1" x14ac:dyDescent="0.25">
      <c r="E305" s="46"/>
    </row>
    <row r="306" spans="5:5" ht="14.25" customHeight="1" x14ac:dyDescent="0.25">
      <c r="E306" s="46"/>
    </row>
    <row r="307" spans="5:5" ht="14.25" customHeight="1" x14ac:dyDescent="0.25">
      <c r="E307" s="46"/>
    </row>
    <row r="308" spans="5:5" ht="14.25" customHeight="1" x14ac:dyDescent="0.25">
      <c r="E308" s="46"/>
    </row>
    <row r="309" spans="5:5" ht="14.25" customHeight="1" x14ac:dyDescent="0.25">
      <c r="E309" s="46"/>
    </row>
    <row r="310" spans="5:5" ht="14.25" customHeight="1" x14ac:dyDescent="0.25">
      <c r="E310" s="46"/>
    </row>
    <row r="311" spans="5:5" ht="14.25" customHeight="1" x14ac:dyDescent="0.25">
      <c r="E311" s="46"/>
    </row>
    <row r="312" spans="5:5" ht="14.25" customHeight="1" x14ac:dyDescent="0.25">
      <c r="E312" s="46"/>
    </row>
    <row r="313" spans="5:5" ht="14.25" customHeight="1" x14ac:dyDescent="0.25">
      <c r="E313" s="46"/>
    </row>
    <row r="314" spans="5:5" ht="14.25" customHeight="1" x14ac:dyDescent="0.25">
      <c r="E314" s="46"/>
    </row>
    <row r="315" spans="5:5" ht="14.25" customHeight="1" x14ac:dyDescent="0.25">
      <c r="E315" s="46"/>
    </row>
    <row r="316" spans="5:5" ht="14.25" customHeight="1" x14ac:dyDescent="0.25">
      <c r="E316" s="46"/>
    </row>
    <row r="317" spans="5:5" ht="14.25" customHeight="1" x14ac:dyDescent="0.25">
      <c r="E317" s="46"/>
    </row>
    <row r="318" spans="5:5" ht="14.25" customHeight="1" x14ac:dyDescent="0.25">
      <c r="E318" s="46"/>
    </row>
    <row r="319" spans="5:5" ht="14.25" customHeight="1" x14ac:dyDescent="0.25">
      <c r="E319" s="46"/>
    </row>
    <row r="320" spans="5:5" ht="14.25" customHeight="1" x14ac:dyDescent="0.25">
      <c r="E320" s="46"/>
    </row>
    <row r="321" spans="5:5" ht="14.25" customHeight="1" x14ac:dyDescent="0.25">
      <c r="E321" s="46"/>
    </row>
    <row r="322" spans="5:5" ht="14.25" customHeight="1" x14ac:dyDescent="0.25">
      <c r="E322" s="46"/>
    </row>
    <row r="323" spans="5:5" ht="14.25" customHeight="1" x14ac:dyDescent="0.25">
      <c r="E323" s="46"/>
    </row>
    <row r="324" spans="5:5" ht="14.25" customHeight="1" x14ac:dyDescent="0.25">
      <c r="E324" s="46"/>
    </row>
    <row r="325" spans="5:5" ht="14.25" customHeight="1" x14ac:dyDescent="0.25">
      <c r="E325" s="46"/>
    </row>
    <row r="326" spans="5:5" ht="14.25" customHeight="1" x14ac:dyDescent="0.25">
      <c r="E326" s="46"/>
    </row>
    <row r="327" spans="5:5" ht="14.25" customHeight="1" x14ac:dyDescent="0.25">
      <c r="E327" s="46"/>
    </row>
    <row r="328" spans="5:5" ht="14.25" customHeight="1" x14ac:dyDescent="0.25">
      <c r="E328" s="46"/>
    </row>
    <row r="329" spans="5:5" ht="14.25" customHeight="1" x14ac:dyDescent="0.25">
      <c r="E329" s="46"/>
    </row>
    <row r="330" spans="5:5" ht="14.25" customHeight="1" x14ac:dyDescent="0.25">
      <c r="E330" s="46"/>
    </row>
    <row r="331" spans="5:5" ht="14.25" customHeight="1" x14ac:dyDescent="0.25">
      <c r="E331" s="46"/>
    </row>
    <row r="332" spans="5:5" ht="14.25" customHeight="1" x14ac:dyDescent="0.25">
      <c r="E332" s="46"/>
    </row>
    <row r="333" spans="5:5" ht="14.25" customHeight="1" x14ac:dyDescent="0.25">
      <c r="E333" s="46"/>
    </row>
    <row r="334" spans="5:5" ht="14.25" customHeight="1" x14ac:dyDescent="0.25">
      <c r="E334" s="46"/>
    </row>
    <row r="335" spans="5:5" ht="14.25" customHeight="1" x14ac:dyDescent="0.25">
      <c r="E335" s="46"/>
    </row>
    <row r="336" spans="5:5" ht="14.25" customHeight="1" x14ac:dyDescent="0.25">
      <c r="E336" s="46"/>
    </row>
    <row r="337" spans="5:5" ht="14.25" customHeight="1" x14ac:dyDescent="0.25">
      <c r="E337" s="46"/>
    </row>
    <row r="338" spans="5:5" ht="14.25" customHeight="1" x14ac:dyDescent="0.25">
      <c r="E338" s="46"/>
    </row>
    <row r="339" spans="5:5" ht="14.25" customHeight="1" x14ac:dyDescent="0.25">
      <c r="E339" s="46"/>
    </row>
    <row r="340" spans="5:5" ht="14.25" customHeight="1" x14ac:dyDescent="0.25">
      <c r="E340" s="46"/>
    </row>
    <row r="341" spans="5:5" ht="14.25" customHeight="1" x14ac:dyDescent="0.25">
      <c r="E341" s="46"/>
    </row>
    <row r="342" spans="5:5" ht="14.25" customHeight="1" x14ac:dyDescent="0.25">
      <c r="E342" s="46"/>
    </row>
    <row r="343" spans="5:5" ht="14.25" customHeight="1" x14ac:dyDescent="0.25">
      <c r="E343" s="46"/>
    </row>
    <row r="344" spans="5:5" ht="14.25" customHeight="1" x14ac:dyDescent="0.25">
      <c r="E344" s="46"/>
    </row>
    <row r="345" spans="5:5" ht="14.25" customHeight="1" x14ac:dyDescent="0.25">
      <c r="E345" s="46"/>
    </row>
    <row r="346" spans="5:5" ht="14.25" customHeight="1" x14ac:dyDescent="0.25">
      <c r="E346" s="46"/>
    </row>
    <row r="347" spans="5:5" ht="14.25" customHeight="1" x14ac:dyDescent="0.25">
      <c r="E347" s="46"/>
    </row>
    <row r="348" spans="5:5" ht="14.25" customHeight="1" x14ac:dyDescent="0.25">
      <c r="E348" s="46"/>
    </row>
    <row r="349" spans="5:5" ht="14.25" customHeight="1" x14ac:dyDescent="0.25">
      <c r="E349" s="46"/>
    </row>
    <row r="350" spans="5:5" ht="14.25" customHeight="1" x14ac:dyDescent="0.25">
      <c r="E350" s="46"/>
    </row>
    <row r="351" spans="5:5" ht="14.25" customHeight="1" x14ac:dyDescent="0.25">
      <c r="E351" s="46"/>
    </row>
    <row r="352" spans="5:5" ht="14.25" customHeight="1" x14ac:dyDescent="0.25">
      <c r="E352" s="46"/>
    </row>
    <row r="353" spans="5:5" ht="14.25" customHeight="1" x14ac:dyDescent="0.25">
      <c r="E353" s="46"/>
    </row>
    <row r="354" spans="5:5" ht="14.25" customHeight="1" x14ac:dyDescent="0.25">
      <c r="E354" s="46"/>
    </row>
    <row r="355" spans="5:5" ht="14.25" customHeight="1" x14ac:dyDescent="0.25">
      <c r="E355" s="46"/>
    </row>
    <row r="356" spans="5:5" ht="14.25" customHeight="1" x14ac:dyDescent="0.25">
      <c r="E356" s="46"/>
    </row>
    <row r="357" spans="5:5" ht="14.25" customHeight="1" x14ac:dyDescent="0.25">
      <c r="E357" s="46"/>
    </row>
    <row r="358" spans="5:5" ht="14.25" customHeight="1" x14ac:dyDescent="0.25">
      <c r="E358" s="46"/>
    </row>
    <row r="359" spans="5:5" ht="14.25" customHeight="1" x14ac:dyDescent="0.25">
      <c r="E359" s="46"/>
    </row>
    <row r="360" spans="5:5" ht="14.25" customHeight="1" x14ac:dyDescent="0.25">
      <c r="E360" s="46"/>
    </row>
    <row r="361" spans="5:5" ht="14.25" customHeight="1" x14ac:dyDescent="0.25">
      <c r="E361" s="46"/>
    </row>
    <row r="362" spans="5:5" ht="14.25" customHeight="1" x14ac:dyDescent="0.25">
      <c r="E362" s="46"/>
    </row>
    <row r="363" spans="5:5" ht="14.25" customHeight="1" x14ac:dyDescent="0.25">
      <c r="E363" s="46"/>
    </row>
    <row r="364" spans="5:5" ht="14.25" customHeight="1" x14ac:dyDescent="0.25">
      <c r="E364" s="46"/>
    </row>
    <row r="365" spans="5:5" ht="14.25" customHeight="1" x14ac:dyDescent="0.25">
      <c r="E365" s="46"/>
    </row>
    <row r="366" spans="5:5" ht="14.25" customHeight="1" x14ac:dyDescent="0.25">
      <c r="E366" s="46"/>
    </row>
    <row r="367" spans="5:5" ht="14.25" customHeight="1" x14ac:dyDescent="0.25">
      <c r="E367" s="46"/>
    </row>
    <row r="368" spans="5:5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</sheetData>
  <sortState xmlns:xlrd2="http://schemas.microsoft.com/office/spreadsheetml/2017/richdata2" ref="C2:L12">
    <sortCondition ref="C2:C12"/>
  </sortState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Participants</vt:lpstr>
      <vt:lpstr>100-110m hurdles</vt:lpstr>
      <vt:lpstr>4X800r</vt:lpstr>
      <vt:lpstr>100- All</vt:lpstr>
      <vt:lpstr>1600mm - ALL</vt:lpstr>
      <vt:lpstr>4x100 - ALL</vt:lpstr>
      <vt:lpstr>400 - All</vt:lpstr>
      <vt:lpstr>200-H</vt:lpstr>
      <vt:lpstr>800 - ALL</vt:lpstr>
      <vt:lpstr>200 - All</vt:lpstr>
      <vt:lpstr>3200-ALL</vt:lpstr>
      <vt:lpstr>4x400 - ALL</vt:lpstr>
      <vt:lpstr>TRIPLE JUMP</vt:lpstr>
      <vt:lpstr>SHOT PUT</vt:lpstr>
      <vt:lpstr>DISCUS</vt:lpstr>
      <vt:lpstr>Turbo Jav</vt:lpstr>
      <vt:lpstr>LONG JUMP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White</dc:creator>
  <cp:lastModifiedBy>Richard Unger</cp:lastModifiedBy>
  <dcterms:created xsi:type="dcterms:W3CDTF">2024-04-14T02:08:11Z</dcterms:created>
  <dcterms:modified xsi:type="dcterms:W3CDTF">2024-04-17T17:58:02Z</dcterms:modified>
</cp:coreProperties>
</file>