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D39A9E0E-A3A2-4E23-81C7-6CFCC0440235}" xr6:coauthVersionLast="47" xr6:coauthVersionMax="47" xr10:uidLastSave="{00000000-0000-0000-0000-000000000000}"/>
  <bookViews>
    <workbookView xWindow="-120" yWindow="-120" windowWidth="38640" windowHeight="15990" activeTab="8" xr2:uid="{00000000-000D-0000-FFFF-FFFF00000000}"/>
  </bookViews>
  <sheets>
    <sheet name="Participants" sheetId="1" r:id="rId1"/>
    <sheet name="50 METERS" sheetId="2" r:id="rId2"/>
    <sheet name="100- All" sheetId="3" r:id="rId3"/>
    <sheet name="1600mm - ALL" sheetId="4" r:id="rId4"/>
    <sheet name="400 - All" sheetId="5" r:id="rId5"/>
    <sheet name="4x100 - ALL" sheetId="6" r:id="rId6"/>
    <sheet name="800 - ALL" sheetId="7" r:id="rId7"/>
    <sheet name="200 - All" sheetId="8" r:id="rId8"/>
    <sheet name="Turbo Jav" sheetId="9" r:id="rId9"/>
    <sheet name="LONG JUMP" sheetId="10" r:id="rId10"/>
    <sheet name="Results" sheetId="1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9" l="1"/>
  <c r="H24" i="9"/>
  <c r="I24" i="9"/>
  <c r="J24" i="9"/>
  <c r="K24" i="9"/>
  <c r="G35" i="9"/>
  <c r="H35" i="9"/>
  <c r="I35" i="9"/>
  <c r="J35" i="9"/>
  <c r="K35" i="9"/>
  <c r="J23" i="7"/>
  <c r="I23" i="7"/>
  <c r="H23" i="7"/>
  <c r="G23" i="7"/>
  <c r="F23" i="7"/>
  <c r="J85" i="5"/>
  <c r="I85" i="5"/>
  <c r="H85" i="5"/>
  <c r="G85" i="5"/>
  <c r="F85" i="5"/>
  <c r="J113" i="8"/>
  <c r="I113" i="8"/>
  <c r="H113" i="8"/>
  <c r="G113" i="8"/>
  <c r="F113" i="8"/>
  <c r="J101" i="8"/>
  <c r="I101" i="8"/>
  <c r="H101" i="8"/>
  <c r="G101" i="8"/>
  <c r="F101" i="8"/>
  <c r="J100" i="8"/>
  <c r="I100" i="8"/>
  <c r="H100" i="8"/>
  <c r="G100" i="8"/>
  <c r="F100" i="8"/>
  <c r="J93" i="8"/>
  <c r="I93" i="8"/>
  <c r="H93" i="8"/>
  <c r="G93" i="8"/>
  <c r="F93" i="8"/>
  <c r="K13" i="7"/>
  <c r="K14" i="7" s="1"/>
  <c r="K15" i="7" s="1"/>
  <c r="K16" i="7" s="1"/>
  <c r="K17" i="7" s="1"/>
  <c r="K18" i="7" s="1"/>
  <c r="K19" i="7" s="1"/>
  <c r="K20" i="7" s="1"/>
  <c r="K21" i="7" s="1"/>
  <c r="K22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J17" i="7"/>
  <c r="I17" i="7"/>
  <c r="H17" i="7"/>
  <c r="G17" i="7"/>
  <c r="F17" i="7"/>
  <c r="L19" i="6"/>
  <c r="L20" i="6" s="1"/>
  <c r="L21" i="6" s="1"/>
  <c r="L22" i="6" s="1"/>
  <c r="L23" i="6" s="1"/>
  <c r="L24" i="6" s="1"/>
  <c r="L25" i="6" s="1"/>
  <c r="L26" i="6" s="1"/>
  <c r="L27" i="6" s="1"/>
  <c r="L28" i="6" s="1"/>
  <c r="L18" i="6"/>
  <c r="L5" i="6"/>
  <c r="L6" i="6" s="1"/>
  <c r="L7" i="6" s="1"/>
  <c r="L8" i="6" s="1"/>
  <c r="L9" i="6" s="1"/>
  <c r="L10" i="6" s="1"/>
  <c r="L11" i="6" s="1"/>
  <c r="L12" i="6" s="1"/>
  <c r="L13" i="6" s="1"/>
  <c r="L14" i="6" s="1"/>
  <c r="L15" i="6" s="1"/>
  <c r="L4" i="6"/>
  <c r="K10" i="4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9" i="4"/>
  <c r="J33" i="3"/>
  <c r="H33" i="3"/>
  <c r="G33" i="3"/>
  <c r="F33" i="3"/>
  <c r="J30" i="3"/>
  <c r="H30" i="3"/>
  <c r="G30" i="3"/>
  <c r="F30" i="3"/>
  <c r="J29" i="3"/>
  <c r="H29" i="3"/>
  <c r="G29" i="3"/>
  <c r="F29" i="3"/>
  <c r="J28" i="3"/>
  <c r="H28" i="3"/>
  <c r="G28" i="3"/>
  <c r="F28" i="3"/>
  <c r="J27" i="3"/>
  <c r="H27" i="3"/>
  <c r="G27" i="3"/>
  <c r="F27" i="3"/>
  <c r="J26" i="3"/>
  <c r="H26" i="3"/>
  <c r="G26" i="3"/>
  <c r="F26" i="3"/>
  <c r="J79" i="3"/>
  <c r="H79" i="3"/>
  <c r="G79" i="3"/>
  <c r="F79" i="3"/>
  <c r="K37" i="2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J45" i="2"/>
  <c r="I45" i="2"/>
  <c r="H45" i="2"/>
  <c r="G45" i="2"/>
  <c r="K113" i="10"/>
  <c r="J113" i="10"/>
  <c r="I113" i="10"/>
  <c r="H113" i="10"/>
  <c r="G113" i="10"/>
  <c r="K117" i="10"/>
  <c r="J117" i="10"/>
  <c r="I117" i="10"/>
  <c r="H117" i="10"/>
  <c r="G117" i="10"/>
  <c r="K92" i="10"/>
  <c r="J92" i="10"/>
  <c r="I92" i="10"/>
  <c r="H92" i="10"/>
  <c r="G92" i="10"/>
  <c r="K80" i="10"/>
  <c r="J80" i="10"/>
  <c r="I80" i="10"/>
  <c r="H80" i="10"/>
  <c r="G80" i="10"/>
  <c r="K124" i="10"/>
  <c r="J124" i="10"/>
  <c r="I124" i="10"/>
  <c r="H124" i="10"/>
  <c r="G124" i="10"/>
  <c r="K116" i="10"/>
  <c r="J116" i="10"/>
  <c r="I116" i="10"/>
  <c r="H116" i="10"/>
  <c r="G116" i="10"/>
  <c r="K125" i="10"/>
  <c r="J125" i="10"/>
  <c r="I125" i="10"/>
  <c r="H125" i="10"/>
  <c r="G125" i="10"/>
  <c r="K133" i="10"/>
  <c r="J133" i="10"/>
  <c r="I133" i="10"/>
  <c r="H133" i="10"/>
  <c r="G133" i="10"/>
  <c r="K94" i="10"/>
  <c r="J94" i="10"/>
  <c r="I94" i="10"/>
  <c r="H94" i="10"/>
  <c r="G94" i="10"/>
  <c r="K98" i="10"/>
  <c r="J98" i="10"/>
  <c r="I98" i="10"/>
  <c r="H98" i="10"/>
  <c r="G98" i="10"/>
  <c r="K85" i="10"/>
  <c r="I85" i="10"/>
  <c r="H85" i="10"/>
  <c r="G85" i="10"/>
  <c r="K93" i="10"/>
  <c r="J93" i="10"/>
  <c r="I93" i="10"/>
  <c r="H93" i="10"/>
  <c r="G93" i="10"/>
  <c r="K129" i="10"/>
  <c r="J129" i="10"/>
  <c r="I129" i="10"/>
  <c r="H129" i="10"/>
  <c r="G129" i="10"/>
  <c r="K87" i="10"/>
  <c r="J87" i="10"/>
  <c r="I87" i="10"/>
  <c r="H87" i="10"/>
  <c r="G87" i="10"/>
  <c r="K90" i="10"/>
  <c r="J90" i="10"/>
  <c r="I90" i="10"/>
  <c r="H90" i="10"/>
  <c r="G90" i="10"/>
  <c r="K89" i="10"/>
  <c r="J89" i="10"/>
  <c r="I89" i="10"/>
  <c r="H89" i="10"/>
  <c r="G89" i="10"/>
  <c r="K76" i="10"/>
  <c r="J76" i="10"/>
  <c r="I76" i="10"/>
  <c r="H76" i="10"/>
  <c r="G76" i="10"/>
  <c r="K142" i="10"/>
  <c r="J142" i="10"/>
  <c r="I142" i="10"/>
  <c r="H142" i="10"/>
  <c r="G142" i="10"/>
  <c r="K150" i="10"/>
  <c r="J150" i="10"/>
  <c r="I150" i="10"/>
  <c r="H150" i="10"/>
  <c r="G150" i="10"/>
  <c r="K137" i="10"/>
  <c r="J137" i="10"/>
  <c r="I137" i="10"/>
  <c r="H137" i="10"/>
  <c r="G137" i="10"/>
  <c r="K140" i="10"/>
  <c r="J140" i="10"/>
  <c r="I140" i="10"/>
  <c r="H140" i="10"/>
  <c r="G140" i="10"/>
  <c r="K99" i="10"/>
  <c r="I99" i="10"/>
  <c r="H99" i="10"/>
  <c r="G99" i="10"/>
  <c r="K103" i="10"/>
  <c r="I103" i="10"/>
  <c r="H103" i="10"/>
  <c r="G103" i="10"/>
  <c r="K100" i="10"/>
  <c r="I100" i="10"/>
  <c r="H100" i="10"/>
  <c r="G100" i="10"/>
  <c r="K134" i="10"/>
  <c r="J134" i="10"/>
  <c r="I134" i="10"/>
  <c r="H134" i="10"/>
  <c r="G134" i="10"/>
  <c r="K135" i="10"/>
  <c r="J135" i="10"/>
  <c r="I135" i="10"/>
  <c r="H135" i="10"/>
  <c r="G135" i="10"/>
  <c r="K107" i="10"/>
  <c r="J107" i="10"/>
  <c r="I107" i="10"/>
  <c r="H107" i="10"/>
  <c r="G107" i="10"/>
  <c r="K81" i="10"/>
  <c r="J81" i="10"/>
  <c r="I81" i="10"/>
  <c r="H81" i="10"/>
  <c r="G81" i="10"/>
  <c r="K104" i="10"/>
  <c r="J104" i="10"/>
  <c r="I104" i="10"/>
  <c r="H104" i="10"/>
  <c r="G104" i="10"/>
  <c r="K128" i="10"/>
  <c r="J128" i="10"/>
  <c r="I128" i="10"/>
  <c r="H128" i="10"/>
  <c r="G128" i="10"/>
  <c r="K96" i="10"/>
  <c r="J96" i="10"/>
  <c r="I96" i="10"/>
  <c r="H96" i="10"/>
  <c r="G96" i="10"/>
  <c r="K88" i="10"/>
  <c r="J88" i="10"/>
  <c r="I88" i="10"/>
  <c r="H88" i="10"/>
  <c r="G88" i="10"/>
  <c r="K101" i="10"/>
  <c r="J101" i="10"/>
  <c r="I101" i="10"/>
  <c r="H101" i="10"/>
  <c r="G101" i="10"/>
  <c r="K102" i="10"/>
  <c r="I102" i="10"/>
  <c r="H102" i="10"/>
  <c r="G102" i="10"/>
  <c r="K95" i="10"/>
  <c r="I95" i="10"/>
  <c r="H95" i="10"/>
  <c r="G95" i="10"/>
  <c r="K136" i="10"/>
  <c r="J136" i="10"/>
  <c r="I136" i="10"/>
  <c r="H136" i="10"/>
  <c r="G136" i="10"/>
  <c r="K121" i="10"/>
  <c r="J121" i="10"/>
  <c r="I121" i="10"/>
  <c r="H121" i="10"/>
  <c r="G121" i="10"/>
  <c r="K114" i="10"/>
  <c r="J114" i="10"/>
  <c r="I114" i="10"/>
  <c r="H114" i="10"/>
  <c r="G114" i="10"/>
  <c r="K143" i="10"/>
  <c r="J143" i="10"/>
  <c r="I143" i="10"/>
  <c r="H143" i="10"/>
  <c r="G143" i="10"/>
  <c r="K123" i="10"/>
  <c r="J123" i="10"/>
  <c r="I123" i="10"/>
  <c r="H123" i="10"/>
  <c r="G123" i="10"/>
  <c r="K138" i="10"/>
  <c r="J138" i="10"/>
  <c r="I138" i="10"/>
  <c r="H138" i="10"/>
  <c r="G138" i="10"/>
  <c r="K127" i="10"/>
  <c r="J127" i="10"/>
  <c r="I127" i="10"/>
  <c r="H127" i="10"/>
  <c r="G127" i="10"/>
  <c r="K115" i="10"/>
  <c r="J115" i="10"/>
  <c r="I115" i="10"/>
  <c r="H115" i="10"/>
  <c r="G115" i="10"/>
  <c r="K112" i="10"/>
  <c r="J112" i="10"/>
  <c r="I112" i="10"/>
  <c r="H112" i="10"/>
  <c r="G112" i="10"/>
  <c r="K139" i="10"/>
  <c r="J139" i="10"/>
  <c r="I139" i="10"/>
  <c r="H139" i="10"/>
  <c r="G139" i="10"/>
  <c r="K106" i="10"/>
  <c r="J106" i="10"/>
  <c r="I106" i="10"/>
  <c r="H106" i="10"/>
  <c r="G106" i="10"/>
  <c r="K119" i="10"/>
  <c r="J119" i="10"/>
  <c r="I119" i="10"/>
  <c r="H119" i="10"/>
  <c r="G119" i="10"/>
  <c r="K131" i="10"/>
  <c r="J131" i="10"/>
  <c r="I131" i="10"/>
  <c r="H131" i="10"/>
  <c r="G131" i="10"/>
  <c r="K126" i="10"/>
  <c r="J126" i="10"/>
  <c r="I126" i="10"/>
  <c r="H126" i="10"/>
  <c r="G126" i="10"/>
  <c r="K109" i="10"/>
  <c r="J109" i="10"/>
  <c r="I109" i="10"/>
  <c r="H109" i="10"/>
  <c r="G109" i="10"/>
  <c r="K141" i="10"/>
  <c r="J141" i="10"/>
  <c r="I141" i="10"/>
  <c r="H141" i="10"/>
  <c r="G141" i="10"/>
  <c r="K122" i="10"/>
  <c r="J122" i="10"/>
  <c r="I122" i="10"/>
  <c r="H122" i="10"/>
  <c r="G122" i="10"/>
  <c r="K148" i="10"/>
  <c r="J148" i="10"/>
  <c r="I148" i="10"/>
  <c r="H148" i="10"/>
  <c r="G148" i="10"/>
  <c r="K147" i="10"/>
  <c r="J147" i="10"/>
  <c r="I147" i="10"/>
  <c r="H147" i="10"/>
  <c r="G147" i="10"/>
  <c r="K97" i="10"/>
  <c r="J97" i="10"/>
  <c r="I97" i="10"/>
  <c r="H97" i="10"/>
  <c r="G97" i="10"/>
  <c r="K78" i="10"/>
  <c r="J78" i="10"/>
  <c r="I78" i="10"/>
  <c r="H78" i="10"/>
  <c r="G78" i="10"/>
  <c r="K75" i="10"/>
  <c r="J75" i="10"/>
  <c r="I75" i="10"/>
  <c r="H75" i="10"/>
  <c r="G75" i="10"/>
  <c r="K74" i="10"/>
  <c r="J74" i="10"/>
  <c r="I74" i="10"/>
  <c r="H74" i="10"/>
  <c r="G74" i="10"/>
  <c r="K79" i="10"/>
  <c r="J79" i="10"/>
  <c r="I79" i="10"/>
  <c r="H79" i="10"/>
  <c r="G79" i="10"/>
  <c r="K77" i="10"/>
  <c r="J77" i="10"/>
  <c r="I77" i="10"/>
  <c r="H77" i="10"/>
  <c r="G77" i="10"/>
  <c r="K84" i="10"/>
  <c r="J84" i="10"/>
  <c r="I84" i="10"/>
  <c r="H84" i="10"/>
  <c r="G84" i="10"/>
  <c r="K83" i="10"/>
  <c r="J83" i="10"/>
  <c r="I83" i="10"/>
  <c r="H83" i="10"/>
  <c r="G83" i="10"/>
  <c r="K82" i="10"/>
  <c r="J82" i="10"/>
  <c r="I82" i="10"/>
  <c r="H82" i="10"/>
  <c r="G82" i="10"/>
  <c r="K91" i="10"/>
  <c r="J91" i="10"/>
  <c r="I91" i="10"/>
  <c r="H91" i="10"/>
  <c r="G91" i="10"/>
  <c r="K110" i="10"/>
  <c r="J110" i="10"/>
  <c r="I110" i="10"/>
  <c r="H110" i="10"/>
  <c r="G110" i="10"/>
  <c r="K111" i="10"/>
  <c r="J111" i="10"/>
  <c r="I111" i="10"/>
  <c r="H111" i="10"/>
  <c r="G111" i="10"/>
  <c r="K132" i="10"/>
  <c r="J132" i="10"/>
  <c r="I132" i="10"/>
  <c r="H132" i="10"/>
  <c r="G132" i="10"/>
  <c r="K118" i="10"/>
  <c r="J118" i="10"/>
  <c r="I118" i="10"/>
  <c r="H118" i="10"/>
  <c r="G118" i="10"/>
  <c r="K144" i="10"/>
  <c r="J144" i="10"/>
  <c r="I144" i="10"/>
  <c r="H144" i="10"/>
  <c r="G144" i="10"/>
  <c r="K120" i="10"/>
  <c r="J120" i="10"/>
  <c r="I120" i="10"/>
  <c r="H120" i="10"/>
  <c r="G120" i="10"/>
  <c r="K149" i="10"/>
  <c r="J149" i="10"/>
  <c r="I149" i="10"/>
  <c r="H149" i="10"/>
  <c r="G149" i="10"/>
  <c r="K146" i="10"/>
  <c r="J146" i="10"/>
  <c r="I146" i="10"/>
  <c r="H146" i="10"/>
  <c r="G146" i="10"/>
  <c r="K145" i="10"/>
  <c r="J145" i="10"/>
  <c r="I145" i="10"/>
  <c r="H145" i="10"/>
  <c r="G145" i="10"/>
  <c r="K86" i="10"/>
  <c r="J86" i="10"/>
  <c r="I86" i="10"/>
  <c r="H86" i="10"/>
  <c r="G86" i="10"/>
  <c r="K108" i="10"/>
  <c r="J108" i="10"/>
  <c r="I108" i="10"/>
  <c r="H108" i="10"/>
  <c r="G108" i="10"/>
  <c r="K130" i="10"/>
  <c r="J130" i="10"/>
  <c r="I130" i="10"/>
  <c r="H130" i="10"/>
  <c r="G130" i="10"/>
  <c r="K58" i="10"/>
  <c r="J58" i="10"/>
  <c r="I58" i="10"/>
  <c r="H58" i="10"/>
  <c r="G58" i="10"/>
  <c r="K59" i="10"/>
  <c r="J59" i="10"/>
  <c r="I59" i="10"/>
  <c r="H59" i="10"/>
  <c r="G59" i="10"/>
  <c r="K5" i="10"/>
  <c r="J5" i="10"/>
  <c r="I5" i="10"/>
  <c r="H5" i="10"/>
  <c r="G5" i="10"/>
  <c r="K18" i="10"/>
  <c r="J18" i="10"/>
  <c r="I18" i="10"/>
  <c r="H18" i="10"/>
  <c r="G18" i="10"/>
  <c r="K67" i="10"/>
  <c r="J67" i="10"/>
  <c r="I67" i="10"/>
  <c r="H67" i="10"/>
  <c r="G67" i="10"/>
  <c r="K63" i="10"/>
  <c r="J63" i="10"/>
  <c r="I63" i="10"/>
  <c r="H63" i="10"/>
  <c r="G63" i="10"/>
  <c r="K60" i="10"/>
  <c r="J60" i="10"/>
  <c r="I60" i="10"/>
  <c r="H60" i="10"/>
  <c r="G60" i="10"/>
  <c r="K68" i="10"/>
  <c r="J68" i="10"/>
  <c r="I68" i="10"/>
  <c r="H68" i="10"/>
  <c r="G68" i="10"/>
  <c r="K51" i="10"/>
  <c r="J51" i="10"/>
  <c r="I51" i="10"/>
  <c r="H51" i="10"/>
  <c r="G51" i="10"/>
  <c r="K47" i="10"/>
  <c r="J47" i="10"/>
  <c r="I47" i="10"/>
  <c r="H47" i="10"/>
  <c r="G47" i="10"/>
  <c r="K50" i="10"/>
  <c r="J50" i="10"/>
  <c r="I50" i="10"/>
  <c r="H50" i="10"/>
  <c r="G50" i="10"/>
  <c r="K9" i="10"/>
  <c r="J9" i="10"/>
  <c r="I9" i="10"/>
  <c r="H9" i="10"/>
  <c r="G9" i="10"/>
  <c r="K26" i="10"/>
  <c r="J26" i="10"/>
  <c r="I26" i="10"/>
  <c r="H26" i="10"/>
  <c r="G26" i="10"/>
  <c r="K4" i="10"/>
  <c r="J4" i="10"/>
  <c r="I4" i="10"/>
  <c r="H4" i="10"/>
  <c r="G4" i="10"/>
  <c r="K70" i="10"/>
  <c r="J70" i="10"/>
  <c r="I70" i="10"/>
  <c r="H70" i="10"/>
  <c r="G70" i="10"/>
  <c r="K32" i="10"/>
  <c r="J32" i="10"/>
  <c r="I32" i="10"/>
  <c r="H32" i="10"/>
  <c r="G32" i="10"/>
  <c r="K69" i="10"/>
  <c r="J69" i="10"/>
  <c r="I69" i="10"/>
  <c r="H69" i="10"/>
  <c r="G69" i="10"/>
  <c r="K17" i="10"/>
  <c r="J17" i="10"/>
  <c r="I17" i="10"/>
  <c r="H17" i="10"/>
  <c r="G17" i="10"/>
  <c r="K23" i="10"/>
  <c r="J23" i="10"/>
  <c r="I23" i="10"/>
  <c r="H23" i="10"/>
  <c r="G23" i="10"/>
  <c r="K27" i="10"/>
  <c r="J27" i="10"/>
  <c r="I27" i="10"/>
  <c r="H27" i="10"/>
  <c r="G27" i="10"/>
  <c r="K22" i="10"/>
  <c r="I22" i="10"/>
  <c r="H22" i="10"/>
  <c r="G22" i="10"/>
  <c r="K29" i="10"/>
  <c r="I29" i="10"/>
  <c r="H29" i="10"/>
  <c r="G29" i="10"/>
  <c r="K21" i="10"/>
  <c r="I21" i="10"/>
  <c r="H21" i="10"/>
  <c r="G21" i="10"/>
  <c r="K14" i="10"/>
  <c r="I14" i="10"/>
  <c r="H14" i="10"/>
  <c r="G14" i="10"/>
  <c r="K28" i="10"/>
  <c r="I28" i="10"/>
  <c r="H28" i="10"/>
  <c r="G28" i="10"/>
  <c r="K30" i="10"/>
  <c r="J30" i="10"/>
  <c r="I30" i="10"/>
  <c r="H30" i="10"/>
  <c r="G30" i="10"/>
  <c r="K12" i="10"/>
  <c r="J12" i="10"/>
  <c r="I12" i="10"/>
  <c r="H12" i="10"/>
  <c r="G12" i="10"/>
  <c r="K24" i="10"/>
  <c r="J24" i="10"/>
  <c r="I24" i="10"/>
  <c r="H24" i="10"/>
  <c r="G24" i="10"/>
  <c r="K33" i="10"/>
  <c r="J33" i="10"/>
  <c r="I33" i="10"/>
  <c r="H33" i="10"/>
  <c r="G33" i="10"/>
  <c r="K43" i="10"/>
  <c r="J43" i="10"/>
  <c r="I43" i="10"/>
  <c r="H43" i="10"/>
  <c r="G43" i="10"/>
  <c r="K52" i="10"/>
  <c r="J52" i="10"/>
  <c r="I52" i="10"/>
  <c r="H52" i="10"/>
  <c r="G52" i="10"/>
  <c r="K72" i="10"/>
  <c r="J72" i="10"/>
  <c r="I72" i="10"/>
  <c r="H72" i="10"/>
  <c r="G72" i="10"/>
  <c r="K20" i="10"/>
  <c r="J20" i="10"/>
  <c r="I20" i="10"/>
  <c r="H20" i="10"/>
  <c r="G20" i="10"/>
  <c r="K46" i="10"/>
  <c r="J46" i="10"/>
  <c r="I46" i="10"/>
  <c r="H46" i="10"/>
  <c r="G46" i="10"/>
  <c r="K13" i="10"/>
  <c r="J13" i="10"/>
  <c r="I13" i="10"/>
  <c r="H13" i="10"/>
  <c r="G13" i="10"/>
  <c r="K6" i="10"/>
  <c r="J6" i="10"/>
  <c r="I6" i="10"/>
  <c r="H6" i="10"/>
  <c r="G6" i="10"/>
  <c r="K44" i="10"/>
  <c r="J44" i="10"/>
  <c r="I44" i="10"/>
  <c r="H44" i="10"/>
  <c r="G44" i="10"/>
  <c r="K19" i="10"/>
  <c r="J19" i="10"/>
  <c r="I19" i="10"/>
  <c r="H19" i="10"/>
  <c r="G19" i="10"/>
  <c r="K16" i="10"/>
  <c r="J16" i="10"/>
  <c r="I16" i="10"/>
  <c r="H16" i="10"/>
  <c r="G16" i="10"/>
  <c r="K11" i="10"/>
  <c r="J11" i="10"/>
  <c r="I11" i="10"/>
  <c r="H11" i="10"/>
  <c r="G11" i="10"/>
  <c r="K34" i="10"/>
  <c r="J34" i="10"/>
  <c r="I34" i="10"/>
  <c r="H34" i="10"/>
  <c r="G34" i="10"/>
  <c r="K37" i="10"/>
  <c r="J37" i="10"/>
  <c r="I37" i="10"/>
  <c r="H37" i="10"/>
  <c r="G37" i="10"/>
  <c r="K61" i="10"/>
  <c r="J61" i="10"/>
  <c r="I61" i="10"/>
  <c r="H61" i="10"/>
  <c r="G61" i="10"/>
  <c r="K71" i="10"/>
  <c r="J71" i="10"/>
  <c r="I71" i="10"/>
  <c r="H71" i="10"/>
  <c r="G71" i="10"/>
  <c r="K62" i="10"/>
  <c r="J62" i="10"/>
  <c r="I62" i="10"/>
  <c r="H62" i="10"/>
  <c r="G62" i="10"/>
  <c r="K56" i="10"/>
  <c r="J56" i="10"/>
  <c r="I56" i="10"/>
  <c r="H56" i="10"/>
  <c r="G56" i="10"/>
  <c r="K41" i="10"/>
  <c r="J41" i="10"/>
  <c r="I41" i="10"/>
  <c r="H41" i="10"/>
  <c r="G41" i="10"/>
  <c r="K65" i="10"/>
  <c r="J65" i="10"/>
  <c r="I65" i="10"/>
  <c r="H65" i="10"/>
  <c r="G65" i="10"/>
  <c r="K53" i="10"/>
  <c r="J53" i="10"/>
  <c r="I53" i="10"/>
  <c r="H53" i="10"/>
  <c r="G53" i="10"/>
  <c r="K45" i="10"/>
  <c r="J45" i="10"/>
  <c r="I45" i="10"/>
  <c r="H45" i="10"/>
  <c r="G45" i="10"/>
  <c r="K25" i="10"/>
  <c r="J25" i="10"/>
  <c r="I25" i="10"/>
  <c r="H25" i="10"/>
  <c r="G25" i="10"/>
  <c r="K55" i="10"/>
  <c r="J55" i="10"/>
  <c r="I55" i="10"/>
  <c r="H55" i="10"/>
  <c r="G55" i="10"/>
  <c r="K38" i="10"/>
  <c r="J38" i="10"/>
  <c r="I38" i="10"/>
  <c r="H38" i="10"/>
  <c r="G38" i="10"/>
  <c r="K10" i="10"/>
  <c r="J10" i="10"/>
  <c r="I10" i="10"/>
  <c r="H10" i="10"/>
  <c r="G10" i="10"/>
  <c r="K57" i="10"/>
  <c r="J57" i="10"/>
  <c r="I57" i="10"/>
  <c r="H57" i="10"/>
  <c r="G57" i="10"/>
  <c r="K54" i="10"/>
  <c r="J54" i="10"/>
  <c r="I54" i="10"/>
  <c r="H54" i="10"/>
  <c r="G54" i="10"/>
  <c r="K64" i="10"/>
  <c r="J64" i="10"/>
  <c r="I64" i="10"/>
  <c r="H64" i="10"/>
  <c r="G64" i="10"/>
  <c r="K39" i="10"/>
  <c r="J39" i="10"/>
  <c r="I39" i="10"/>
  <c r="H39" i="10"/>
  <c r="G39" i="10"/>
  <c r="K42" i="10"/>
  <c r="J42" i="10"/>
  <c r="I42" i="10"/>
  <c r="H42" i="10"/>
  <c r="G42" i="10"/>
  <c r="K3" i="10"/>
  <c r="J3" i="10"/>
  <c r="I3" i="10"/>
  <c r="H3" i="10"/>
  <c r="G3" i="10"/>
  <c r="K66" i="10"/>
  <c r="J66" i="10"/>
  <c r="I66" i="10"/>
  <c r="H66" i="10"/>
  <c r="G66" i="10"/>
  <c r="K8" i="10"/>
  <c r="J8" i="10"/>
  <c r="I8" i="10"/>
  <c r="H8" i="10"/>
  <c r="G8" i="10"/>
  <c r="K7" i="10"/>
  <c r="J7" i="10"/>
  <c r="I7" i="10"/>
  <c r="H7" i="10"/>
  <c r="G7" i="10"/>
  <c r="K15" i="10"/>
  <c r="J15" i="10"/>
  <c r="I15" i="10"/>
  <c r="H15" i="10"/>
  <c r="G15" i="10"/>
  <c r="K49" i="10"/>
  <c r="J49" i="10"/>
  <c r="I49" i="10"/>
  <c r="H49" i="10"/>
  <c r="G49" i="10"/>
  <c r="K48" i="10"/>
  <c r="J48" i="10"/>
  <c r="I48" i="10"/>
  <c r="H48" i="10"/>
  <c r="G48" i="10"/>
  <c r="K40" i="10"/>
  <c r="J40" i="10"/>
  <c r="I40" i="10"/>
  <c r="H40" i="10"/>
  <c r="G40" i="10"/>
  <c r="K35" i="10"/>
  <c r="J35" i="10"/>
  <c r="I35" i="10"/>
  <c r="H35" i="10"/>
  <c r="G35" i="10"/>
  <c r="K36" i="10"/>
  <c r="J36" i="10"/>
  <c r="I36" i="10"/>
  <c r="H36" i="10"/>
  <c r="G36" i="10"/>
  <c r="W188" i="9"/>
  <c r="V188" i="9"/>
  <c r="U188" i="9"/>
  <c r="T188" i="9"/>
  <c r="S188" i="9"/>
  <c r="R188" i="9"/>
  <c r="Q188" i="9"/>
  <c r="O188" i="9"/>
  <c r="N188" i="9"/>
  <c r="M188" i="9"/>
  <c r="K188" i="9"/>
  <c r="J188" i="9"/>
  <c r="I188" i="9"/>
  <c r="H188" i="9"/>
  <c r="G188" i="9"/>
  <c r="F188" i="9"/>
  <c r="E188" i="9"/>
  <c r="D188" i="9"/>
  <c r="C188" i="9"/>
  <c r="B188" i="9"/>
  <c r="W186" i="9"/>
  <c r="W190" i="9" s="1"/>
  <c r="V186" i="9"/>
  <c r="V190" i="9" s="1"/>
  <c r="U186" i="9"/>
  <c r="U190" i="9" s="1"/>
  <c r="T186" i="9"/>
  <c r="T190" i="9" s="1"/>
  <c r="S186" i="9"/>
  <c r="S190" i="9" s="1"/>
  <c r="R186" i="9"/>
  <c r="R190" i="9" s="1"/>
  <c r="Q186" i="9"/>
  <c r="Q190" i="9" s="1"/>
  <c r="O186" i="9"/>
  <c r="O190" i="9" s="1"/>
  <c r="N186" i="9"/>
  <c r="N190" i="9" s="1"/>
  <c r="M186" i="9"/>
  <c r="M190" i="9" s="1"/>
  <c r="K186" i="9"/>
  <c r="K190" i="9" s="1"/>
  <c r="J186" i="9"/>
  <c r="J190" i="9" s="1"/>
  <c r="I186" i="9"/>
  <c r="I190" i="9" s="1"/>
  <c r="H186" i="9"/>
  <c r="H190" i="9" s="1"/>
  <c r="G186" i="9"/>
  <c r="G190" i="9" s="1"/>
  <c r="F186" i="9"/>
  <c r="F190" i="9" s="1"/>
  <c r="E186" i="9"/>
  <c r="E190" i="9" s="1"/>
  <c r="D186" i="9"/>
  <c r="D190" i="9" s="1"/>
  <c r="C186" i="9"/>
  <c r="C190" i="9" s="1"/>
  <c r="B186" i="9"/>
  <c r="B190" i="9" s="1"/>
  <c r="K9" i="9"/>
  <c r="I9" i="9"/>
  <c r="H9" i="9"/>
  <c r="G9" i="9"/>
  <c r="K6" i="9"/>
  <c r="J6" i="9"/>
  <c r="I6" i="9"/>
  <c r="H6" i="9"/>
  <c r="G6" i="9"/>
  <c r="K38" i="9"/>
  <c r="J38" i="9"/>
  <c r="I38" i="9"/>
  <c r="H38" i="9"/>
  <c r="G38" i="9"/>
  <c r="K96" i="9"/>
  <c r="J96" i="9"/>
  <c r="I96" i="9"/>
  <c r="H96" i="9"/>
  <c r="G96" i="9"/>
  <c r="K68" i="9"/>
  <c r="J68" i="9"/>
  <c r="I68" i="9"/>
  <c r="H68" i="9"/>
  <c r="G68" i="9"/>
  <c r="K64" i="9"/>
  <c r="J64" i="9"/>
  <c r="I64" i="9"/>
  <c r="H64" i="9"/>
  <c r="G64" i="9"/>
  <c r="K32" i="9"/>
  <c r="J32" i="9"/>
  <c r="I32" i="9"/>
  <c r="H32" i="9"/>
  <c r="G32" i="9"/>
  <c r="K20" i="9"/>
  <c r="J20" i="9"/>
  <c r="I20" i="9"/>
  <c r="H20" i="9"/>
  <c r="G20" i="9"/>
  <c r="K7" i="9"/>
  <c r="J7" i="9"/>
  <c r="I7" i="9"/>
  <c r="H7" i="9"/>
  <c r="G7" i="9"/>
  <c r="K10" i="9"/>
  <c r="J10" i="9"/>
  <c r="I10" i="9"/>
  <c r="H10" i="9"/>
  <c r="G10" i="9"/>
  <c r="K15" i="9"/>
  <c r="J15" i="9"/>
  <c r="I15" i="9"/>
  <c r="H15" i="9"/>
  <c r="G15" i="9"/>
  <c r="K19" i="9"/>
  <c r="J19" i="9"/>
  <c r="I19" i="9"/>
  <c r="H19" i="9"/>
  <c r="G19" i="9"/>
  <c r="K3" i="9"/>
  <c r="J3" i="9"/>
  <c r="I3" i="9"/>
  <c r="H3" i="9"/>
  <c r="G3" i="9"/>
  <c r="K77" i="9"/>
  <c r="J77" i="9"/>
  <c r="I77" i="9"/>
  <c r="H77" i="9"/>
  <c r="G77" i="9"/>
  <c r="K72" i="9"/>
  <c r="J72" i="9"/>
  <c r="I72" i="9"/>
  <c r="H72" i="9"/>
  <c r="G72" i="9"/>
  <c r="K81" i="9"/>
  <c r="J81" i="9"/>
  <c r="I81" i="9"/>
  <c r="H81" i="9"/>
  <c r="G81" i="9"/>
  <c r="K23" i="9"/>
  <c r="J23" i="9"/>
  <c r="I23" i="9"/>
  <c r="H23" i="9"/>
  <c r="G23" i="9"/>
  <c r="K41" i="9"/>
  <c r="J41" i="9"/>
  <c r="I41" i="9"/>
  <c r="H41" i="9"/>
  <c r="G41" i="9"/>
  <c r="K36" i="9"/>
  <c r="J36" i="9"/>
  <c r="I36" i="9"/>
  <c r="H36" i="9"/>
  <c r="G36" i="9"/>
  <c r="K42" i="9"/>
  <c r="J42" i="9"/>
  <c r="I42" i="9"/>
  <c r="H42" i="9"/>
  <c r="G42" i="9"/>
  <c r="K82" i="9"/>
  <c r="J82" i="9"/>
  <c r="I82" i="9"/>
  <c r="H82" i="9"/>
  <c r="G82" i="9"/>
  <c r="K46" i="9"/>
  <c r="J46" i="9"/>
  <c r="I46" i="9"/>
  <c r="H46" i="9"/>
  <c r="G46" i="9"/>
  <c r="K71" i="9"/>
  <c r="J71" i="9"/>
  <c r="I71" i="9"/>
  <c r="H71" i="9"/>
  <c r="G71" i="9"/>
  <c r="K88" i="9"/>
  <c r="J88" i="9"/>
  <c r="I88" i="9"/>
  <c r="H88" i="9"/>
  <c r="G88" i="9"/>
  <c r="K51" i="9"/>
  <c r="J51" i="9"/>
  <c r="I51" i="9"/>
  <c r="H51" i="9"/>
  <c r="G51" i="9"/>
  <c r="K74" i="9"/>
  <c r="J74" i="9"/>
  <c r="I74" i="9"/>
  <c r="H74" i="9"/>
  <c r="G74" i="9"/>
  <c r="K76" i="9"/>
  <c r="J76" i="9"/>
  <c r="I76" i="9"/>
  <c r="H76" i="9"/>
  <c r="G76" i="9"/>
  <c r="K5" i="9"/>
  <c r="J5" i="9"/>
  <c r="I5" i="9"/>
  <c r="H5" i="9"/>
  <c r="G5" i="9"/>
  <c r="K17" i="9"/>
  <c r="J17" i="9"/>
  <c r="I17" i="9"/>
  <c r="H17" i="9"/>
  <c r="G17" i="9"/>
  <c r="K16" i="9"/>
  <c r="J16" i="9"/>
  <c r="I16" i="9"/>
  <c r="H16" i="9"/>
  <c r="G16" i="9"/>
  <c r="K29" i="9"/>
  <c r="J29" i="9"/>
  <c r="I29" i="9"/>
  <c r="H29" i="9"/>
  <c r="G29" i="9"/>
  <c r="K25" i="9"/>
  <c r="J25" i="9"/>
  <c r="I25" i="9"/>
  <c r="H25" i="9"/>
  <c r="G25" i="9"/>
  <c r="K98" i="9"/>
  <c r="J98" i="9"/>
  <c r="I98" i="9"/>
  <c r="H98" i="9"/>
  <c r="G98" i="9"/>
  <c r="K97" i="9"/>
  <c r="J97" i="9"/>
  <c r="I97" i="9"/>
  <c r="H97" i="9"/>
  <c r="G97" i="9"/>
  <c r="K47" i="9"/>
  <c r="J47" i="9"/>
  <c r="I47" i="9"/>
  <c r="H47" i="9"/>
  <c r="G47" i="9"/>
  <c r="K44" i="9"/>
  <c r="J44" i="9"/>
  <c r="I44" i="9"/>
  <c r="H44" i="9"/>
  <c r="G44" i="9"/>
  <c r="K39" i="9"/>
  <c r="J39" i="9"/>
  <c r="I39" i="9"/>
  <c r="H39" i="9"/>
  <c r="G39" i="9"/>
  <c r="K53" i="9"/>
  <c r="J53" i="9"/>
  <c r="I53" i="9"/>
  <c r="H53" i="9"/>
  <c r="G53" i="9"/>
  <c r="K49" i="9"/>
  <c r="J49" i="9"/>
  <c r="I49" i="9"/>
  <c r="H49" i="9"/>
  <c r="G49" i="9"/>
  <c r="K48" i="9"/>
  <c r="J48" i="9"/>
  <c r="I48" i="9"/>
  <c r="H48" i="9"/>
  <c r="G48" i="9"/>
  <c r="K52" i="9"/>
  <c r="J52" i="9"/>
  <c r="I52" i="9"/>
  <c r="H52" i="9"/>
  <c r="G52" i="9"/>
  <c r="K70" i="9"/>
  <c r="J70" i="9"/>
  <c r="I70" i="9"/>
  <c r="H70" i="9"/>
  <c r="G70" i="9"/>
  <c r="K84" i="9"/>
  <c r="J84" i="9"/>
  <c r="I84" i="9"/>
  <c r="H84" i="9"/>
  <c r="G84" i="9"/>
  <c r="K57" i="9"/>
  <c r="J57" i="9"/>
  <c r="I57" i="9"/>
  <c r="H57" i="9"/>
  <c r="G57" i="9"/>
  <c r="K56" i="9"/>
  <c r="J56" i="9"/>
  <c r="I56" i="9"/>
  <c r="H56" i="9"/>
  <c r="G56" i="9"/>
  <c r="K34" i="9"/>
  <c r="J34" i="9"/>
  <c r="I34" i="9"/>
  <c r="H34" i="9"/>
  <c r="G34" i="9"/>
  <c r="K78" i="9"/>
  <c r="J78" i="9"/>
  <c r="I78" i="9"/>
  <c r="H78" i="9"/>
  <c r="G78" i="9"/>
  <c r="K91" i="9"/>
  <c r="J91" i="9"/>
  <c r="I91" i="9"/>
  <c r="H91" i="9"/>
  <c r="G91" i="9"/>
  <c r="K95" i="9"/>
  <c r="J95" i="9"/>
  <c r="I95" i="9"/>
  <c r="H95" i="9"/>
  <c r="G95" i="9"/>
  <c r="K45" i="9"/>
  <c r="J45" i="9"/>
  <c r="I45" i="9"/>
  <c r="H45" i="9"/>
  <c r="G45" i="9"/>
  <c r="K50" i="9"/>
  <c r="J50" i="9"/>
  <c r="I50" i="9"/>
  <c r="H50" i="9"/>
  <c r="G50" i="9"/>
  <c r="K28" i="9"/>
  <c r="J28" i="9"/>
  <c r="I28" i="9"/>
  <c r="H28" i="9"/>
  <c r="G28" i="9"/>
  <c r="K26" i="9"/>
  <c r="J26" i="9"/>
  <c r="I26" i="9"/>
  <c r="H26" i="9"/>
  <c r="G26" i="9"/>
  <c r="K75" i="9"/>
  <c r="J75" i="9"/>
  <c r="I75" i="9"/>
  <c r="H75" i="9"/>
  <c r="G75" i="9"/>
  <c r="K73" i="9"/>
  <c r="J73" i="9"/>
  <c r="I73" i="9"/>
  <c r="H73" i="9"/>
  <c r="G73" i="9"/>
  <c r="K79" i="9"/>
  <c r="J79" i="9"/>
  <c r="I79" i="9"/>
  <c r="H79" i="9"/>
  <c r="G79" i="9"/>
  <c r="K40" i="9"/>
  <c r="J40" i="9"/>
  <c r="I40" i="9"/>
  <c r="H40" i="9"/>
  <c r="G40" i="9"/>
  <c r="K37" i="9"/>
  <c r="J37" i="9"/>
  <c r="I37" i="9"/>
  <c r="H37" i="9"/>
  <c r="G37" i="9"/>
  <c r="K27" i="9"/>
  <c r="J27" i="9"/>
  <c r="I27" i="9"/>
  <c r="H27" i="9"/>
  <c r="G27" i="9"/>
  <c r="K63" i="9"/>
  <c r="J63" i="9"/>
  <c r="I63" i="9"/>
  <c r="H63" i="9"/>
  <c r="G63" i="9"/>
  <c r="K94" i="9"/>
  <c r="J94" i="9"/>
  <c r="I94" i="9"/>
  <c r="H94" i="9"/>
  <c r="G94" i="9"/>
  <c r="K66" i="9"/>
  <c r="J66" i="9"/>
  <c r="I66" i="9"/>
  <c r="H66" i="9"/>
  <c r="G66" i="9"/>
  <c r="K65" i="9"/>
  <c r="J65" i="9"/>
  <c r="I65" i="9"/>
  <c r="H65" i="9"/>
  <c r="G65" i="9"/>
  <c r="K12" i="9"/>
  <c r="J12" i="9"/>
  <c r="I12" i="9"/>
  <c r="H12" i="9"/>
  <c r="G12" i="9"/>
  <c r="K14" i="9"/>
  <c r="J14" i="9"/>
  <c r="I14" i="9"/>
  <c r="H14" i="9"/>
  <c r="G14" i="9"/>
  <c r="K62" i="9"/>
  <c r="J62" i="9"/>
  <c r="I62" i="9"/>
  <c r="H62" i="9"/>
  <c r="G62" i="9"/>
  <c r="K67" i="9"/>
  <c r="J67" i="9"/>
  <c r="I67" i="9"/>
  <c r="H67" i="9"/>
  <c r="G67" i="9"/>
  <c r="K54" i="9"/>
  <c r="J54" i="9"/>
  <c r="I54" i="9"/>
  <c r="H54" i="9"/>
  <c r="G54" i="9"/>
  <c r="K90" i="9"/>
  <c r="J90" i="9"/>
  <c r="I90" i="9"/>
  <c r="H90" i="9"/>
  <c r="G90" i="9"/>
  <c r="K80" i="9"/>
  <c r="J80" i="9"/>
  <c r="I80" i="9"/>
  <c r="H80" i="9"/>
  <c r="G80" i="9"/>
  <c r="K89" i="9"/>
  <c r="J89" i="9"/>
  <c r="I89" i="9"/>
  <c r="H89" i="9"/>
  <c r="G89" i="9"/>
  <c r="K18" i="9"/>
  <c r="J18" i="9"/>
  <c r="I18" i="9"/>
  <c r="H18" i="9"/>
  <c r="G18" i="9"/>
  <c r="K4" i="9"/>
  <c r="J4" i="9"/>
  <c r="I4" i="9"/>
  <c r="H4" i="9"/>
  <c r="G4" i="9"/>
  <c r="K85" i="9"/>
  <c r="J85" i="9"/>
  <c r="I85" i="9"/>
  <c r="H85" i="9"/>
  <c r="G85" i="9"/>
  <c r="K33" i="9"/>
  <c r="J33" i="9"/>
  <c r="I33" i="9"/>
  <c r="H33" i="9"/>
  <c r="G33" i="9"/>
  <c r="K13" i="9"/>
  <c r="J13" i="9"/>
  <c r="I13" i="9"/>
  <c r="H13" i="9"/>
  <c r="G13" i="9"/>
  <c r="K43" i="9"/>
  <c r="J43" i="9"/>
  <c r="I43" i="9"/>
  <c r="H43" i="9"/>
  <c r="G43" i="9"/>
  <c r="K31" i="9"/>
  <c r="J31" i="9"/>
  <c r="I31" i="9"/>
  <c r="H31" i="9"/>
  <c r="G31" i="9"/>
  <c r="K22" i="9"/>
  <c r="J22" i="9"/>
  <c r="I22" i="9"/>
  <c r="H22" i="9"/>
  <c r="G22" i="9"/>
  <c r="K83" i="9"/>
  <c r="J83" i="9"/>
  <c r="I83" i="9"/>
  <c r="H83" i="9"/>
  <c r="G83" i="9"/>
  <c r="K93" i="9"/>
  <c r="J93" i="9"/>
  <c r="I93" i="9"/>
  <c r="H93" i="9"/>
  <c r="G93" i="9"/>
  <c r="K30" i="9"/>
  <c r="J30" i="9"/>
  <c r="I30" i="9"/>
  <c r="H30" i="9"/>
  <c r="G30" i="9"/>
  <c r="K11" i="9"/>
  <c r="J11" i="9"/>
  <c r="I11" i="9"/>
  <c r="H11" i="9"/>
  <c r="G11" i="9"/>
  <c r="K8" i="9"/>
  <c r="J8" i="9"/>
  <c r="I8" i="9"/>
  <c r="H8" i="9"/>
  <c r="G8" i="9"/>
  <c r="K87" i="9"/>
  <c r="J87" i="9"/>
  <c r="I87" i="9"/>
  <c r="H87" i="9"/>
  <c r="G87" i="9"/>
  <c r="K92" i="9"/>
  <c r="J92" i="9"/>
  <c r="I92" i="9"/>
  <c r="H92" i="9"/>
  <c r="G92" i="9"/>
  <c r="K86" i="9"/>
  <c r="J86" i="9"/>
  <c r="I86" i="9"/>
  <c r="H86" i="9"/>
  <c r="G86" i="9"/>
  <c r="K55" i="9"/>
  <c r="J55" i="9"/>
  <c r="I55" i="9"/>
  <c r="H55" i="9"/>
  <c r="G55" i="9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87" i="8"/>
  <c r="I87" i="8"/>
  <c r="H87" i="8"/>
  <c r="G87" i="8"/>
  <c r="F87" i="8"/>
  <c r="J116" i="8"/>
  <c r="I116" i="8"/>
  <c r="H116" i="8"/>
  <c r="G116" i="8"/>
  <c r="F116" i="8"/>
  <c r="J88" i="8"/>
  <c r="I88" i="8"/>
  <c r="H88" i="8"/>
  <c r="G88" i="8"/>
  <c r="F88" i="8"/>
  <c r="J86" i="8"/>
  <c r="I86" i="8"/>
  <c r="H86" i="8"/>
  <c r="G86" i="8"/>
  <c r="F86" i="8"/>
  <c r="J115" i="8"/>
  <c r="I115" i="8"/>
  <c r="H115" i="8"/>
  <c r="G115" i="8"/>
  <c r="F115" i="8"/>
  <c r="J94" i="8"/>
  <c r="I94" i="8"/>
  <c r="H94" i="8"/>
  <c r="G94" i="8"/>
  <c r="F94" i="8"/>
  <c r="J107" i="8"/>
  <c r="I107" i="8"/>
  <c r="H107" i="8"/>
  <c r="G107" i="8"/>
  <c r="F107" i="8"/>
  <c r="J98" i="8"/>
  <c r="I98" i="8"/>
  <c r="H98" i="8"/>
  <c r="G98" i="8"/>
  <c r="F98" i="8"/>
  <c r="J90" i="8"/>
  <c r="I90" i="8"/>
  <c r="H90" i="8"/>
  <c r="G90" i="8"/>
  <c r="F90" i="8"/>
  <c r="J111" i="8"/>
  <c r="I111" i="8"/>
  <c r="H111" i="8"/>
  <c r="G111" i="8"/>
  <c r="F111" i="8"/>
  <c r="J92" i="8"/>
  <c r="I92" i="8"/>
  <c r="H92" i="8"/>
  <c r="G92" i="8"/>
  <c r="F92" i="8"/>
  <c r="J89" i="8"/>
  <c r="I89" i="8"/>
  <c r="H89" i="8"/>
  <c r="G89" i="8"/>
  <c r="F89" i="8"/>
  <c r="J112" i="8"/>
  <c r="I112" i="8"/>
  <c r="H112" i="8"/>
  <c r="G112" i="8"/>
  <c r="F112" i="8"/>
  <c r="J103" i="8"/>
  <c r="I103" i="8"/>
  <c r="H103" i="8"/>
  <c r="G103" i="8"/>
  <c r="F103" i="8"/>
  <c r="J61" i="8"/>
  <c r="I61" i="8"/>
  <c r="H61" i="8"/>
  <c r="G61" i="8"/>
  <c r="F61" i="8"/>
  <c r="J97" i="8"/>
  <c r="I97" i="8"/>
  <c r="H97" i="8"/>
  <c r="G97" i="8"/>
  <c r="F97" i="8"/>
  <c r="J114" i="8"/>
  <c r="I114" i="8"/>
  <c r="H114" i="8"/>
  <c r="G114" i="8"/>
  <c r="F114" i="8"/>
  <c r="J104" i="8"/>
  <c r="I104" i="8"/>
  <c r="H104" i="8"/>
  <c r="G104" i="8"/>
  <c r="F104" i="8"/>
  <c r="J106" i="8"/>
  <c r="I106" i="8"/>
  <c r="H106" i="8"/>
  <c r="G106" i="8"/>
  <c r="F106" i="8"/>
  <c r="J96" i="8"/>
  <c r="I96" i="8"/>
  <c r="H96" i="8"/>
  <c r="G96" i="8"/>
  <c r="F96" i="8"/>
  <c r="J70" i="8"/>
  <c r="I70" i="8"/>
  <c r="H70" i="8"/>
  <c r="G70" i="8"/>
  <c r="F70" i="8"/>
  <c r="J63" i="8"/>
  <c r="I63" i="8"/>
  <c r="H63" i="8"/>
  <c r="G63" i="8"/>
  <c r="F63" i="8"/>
  <c r="J73" i="8"/>
  <c r="I73" i="8"/>
  <c r="H73" i="8"/>
  <c r="G73" i="8"/>
  <c r="F73" i="8"/>
  <c r="J91" i="8"/>
  <c r="I91" i="8"/>
  <c r="H91" i="8"/>
  <c r="G91" i="8"/>
  <c r="F91" i="8"/>
  <c r="J102" i="8"/>
  <c r="I102" i="8"/>
  <c r="H102" i="8"/>
  <c r="G102" i="8"/>
  <c r="F102" i="8"/>
  <c r="J95" i="8"/>
  <c r="I95" i="8"/>
  <c r="H95" i="8"/>
  <c r="G95" i="8"/>
  <c r="F95" i="8"/>
  <c r="J65" i="8"/>
  <c r="I65" i="8"/>
  <c r="H65" i="8"/>
  <c r="G65" i="8"/>
  <c r="F65" i="8"/>
  <c r="J99" i="8"/>
  <c r="I99" i="8"/>
  <c r="H99" i="8"/>
  <c r="G99" i="8"/>
  <c r="F99" i="8"/>
  <c r="J68" i="8"/>
  <c r="I68" i="8"/>
  <c r="H68" i="8"/>
  <c r="G68" i="8"/>
  <c r="F68" i="8"/>
  <c r="J67" i="8"/>
  <c r="I67" i="8"/>
  <c r="H67" i="8"/>
  <c r="G67" i="8"/>
  <c r="F67" i="8"/>
  <c r="J82" i="8"/>
  <c r="I82" i="8"/>
  <c r="H82" i="8"/>
  <c r="G82" i="8"/>
  <c r="F82" i="8"/>
  <c r="J105" i="8"/>
  <c r="I105" i="8"/>
  <c r="H105" i="8"/>
  <c r="G105" i="8"/>
  <c r="F105" i="8"/>
  <c r="J78" i="8"/>
  <c r="I78" i="8"/>
  <c r="H78" i="8"/>
  <c r="G78" i="8"/>
  <c r="F78" i="8"/>
  <c r="J76" i="8"/>
  <c r="I76" i="8"/>
  <c r="H76" i="8"/>
  <c r="G76" i="8"/>
  <c r="F76" i="8"/>
  <c r="J62" i="8"/>
  <c r="I62" i="8"/>
  <c r="H62" i="8"/>
  <c r="G62" i="8"/>
  <c r="F62" i="8"/>
  <c r="J77" i="8"/>
  <c r="H77" i="8"/>
  <c r="G77" i="8"/>
  <c r="F77" i="8"/>
  <c r="J74" i="8"/>
  <c r="I74" i="8"/>
  <c r="H74" i="8"/>
  <c r="G74" i="8"/>
  <c r="F74" i="8"/>
  <c r="J75" i="8"/>
  <c r="I75" i="8"/>
  <c r="H75" i="8"/>
  <c r="G75" i="8"/>
  <c r="F75" i="8"/>
  <c r="J66" i="8"/>
  <c r="I66" i="8"/>
  <c r="H66" i="8"/>
  <c r="G66" i="8"/>
  <c r="F66" i="8"/>
  <c r="J71" i="8"/>
  <c r="I71" i="8"/>
  <c r="H71" i="8"/>
  <c r="G71" i="8"/>
  <c r="F71" i="8"/>
  <c r="J81" i="8"/>
  <c r="I81" i="8"/>
  <c r="H81" i="8"/>
  <c r="G81" i="8"/>
  <c r="F81" i="8"/>
  <c r="J83" i="8"/>
  <c r="I83" i="8"/>
  <c r="H83" i="8"/>
  <c r="G83" i="8"/>
  <c r="F83" i="8"/>
  <c r="J79" i="8"/>
  <c r="H79" i="8"/>
  <c r="G79" i="8"/>
  <c r="F79" i="8"/>
  <c r="J80" i="8"/>
  <c r="H80" i="8"/>
  <c r="G80" i="8"/>
  <c r="F80" i="8"/>
  <c r="J84" i="8"/>
  <c r="I84" i="8"/>
  <c r="H84" i="8"/>
  <c r="G84" i="8"/>
  <c r="F84" i="8"/>
  <c r="J64" i="8"/>
  <c r="I64" i="8"/>
  <c r="H64" i="8"/>
  <c r="G64" i="8"/>
  <c r="F64" i="8"/>
  <c r="J69" i="8"/>
  <c r="I69" i="8"/>
  <c r="H69" i="8"/>
  <c r="G69" i="8"/>
  <c r="F69" i="8"/>
  <c r="J72" i="8"/>
  <c r="I72" i="8"/>
  <c r="H72" i="8"/>
  <c r="G72" i="8"/>
  <c r="F72" i="8"/>
  <c r="J27" i="8"/>
  <c r="I27" i="8"/>
  <c r="H27" i="8"/>
  <c r="G27" i="8"/>
  <c r="F27" i="8"/>
  <c r="J30" i="8"/>
  <c r="I30" i="8"/>
  <c r="H30" i="8"/>
  <c r="G30" i="8"/>
  <c r="F30" i="8"/>
  <c r="J33" i="8"/>
  <c r="I33" i="8"/>
  <c r="H33" i="8"/>
  <c r="G33" i="8"/>
  <c r="F33" i="8"/>
  <c r="J26" i="8"/>
  <c r="I26" i="8"/>
  <c r="H26" i="8"/>
  <c r="G26" i="8"/>
  <c r="F26" i="8"/>
  <c r="J57" i="8"/>
  <c r="I57" i="8"/>
  <c r="H57" i="8"/>
  <c r="G57" i="8"/>
  <c r="F57" i="8"/>
  <c r="J29" i="8"/>
  <c r="I29" i="8"/>
  <c r="H29" i="8"/>
  <c r="G29" i="8"/>
  <c r="F29" i="8"/>
  <c r="J31" i="8"/>
  <c r="I31" i="8"/>
  <c r="H31" i="8"/>
  <c r="G31" i="8"/>
  <c r="F31" i="8"/>
  <c r="J37" i="8"/>
  <c r="I37" i="8"/>
  <c r="H37" i="8"/>
  <c r="G37" i="8"/>
  <c r="F37" i="8"/>
  <c r="J35" i="8"/>
  <c r="I35" i="8"/>
  <c r="H35" i="8"/>
  <c r="G35" i="8"/>
  <c r="F35" i="8"/>
  <c r="J40" i="8"/>
  <c r="I40" i="8"/>
  <c r="H40" i="8"/>
  <c r="G40" i="8"/>
  <c r="F40" i="8"/>
  <c r="J50" i="8"/>
  <c r="I50" i="8"/>
  <c r="H50" i="8"/>
  <c r="G50" i="8"/>
  <c r="F50" i="8"/>
  <c r="J32" i="8"/>
  <c r="I32" i="8"/>
  <c r="H32" i="8"/>
  <c r="G32" i="8"/>
  <c r="F32" i="8"/>
  <c r="J51" i="8"/>
  <c r="I51" i="8"/>
  <c r="H51" i="8"/>
  <c r="G51" i="8"/>
  <c r="F51" i="8"/>
  <c r="J53" i="8"/>
  <c r="I53" i="8"/>
  <c r="H53" i="8"/>
  <c r="G53" i="8"/>
  <c r="F53" i="8"/>
  <c r="J45" i="8"/>
  <c r="I45" i="8"/>
  <c r="H45" i="8"/>
  <c r="G45" i="8"/>
  <c r="F45" i="8"/>
  <c r="J46" i="8"/>
  <c r="I46" i="8"/>
  <c r="H46" i="8"/>
  <c r="G46" i="8"/>
  <c r="F46" i="8"/>
  <c r="J42" i="8"/>
  <c r="I42" i="8"/>
  <c r="H42" i="8"/>
  <c r="G42" i="8"/>
  <c r="F42" i="8"/>
  <c r="J41" i="8"/>
  <c r="I41" i="8"/>
  <c r="H41" i="8"/>
  <c r="G41" i="8"/>
  <c r="F41" i="8"/>
  <c r="J43" i="8"/>
  <c r="I43" i="8"/>
  <c r="H43" i="8"/>
  <c r="G43" i="8"/>
  <c r="F43" i="8"/>
  <c r="J49" i="8"/>
  <c r="I49" i="8"/>
  <c r="H49" i="8"/>
  <c r="G49" i="8"/>
  <c r="F49" i="8"/>
  <c r="J38" i="8"/>
  <c r="I38" i="8"/>
  <c r="H38" i="8"/>
  <c r="G38" i="8"/>
  <c r="F38" i="8"/>
  <c r="J55" i="8"/>
  <c r="I55" i="8"/>
  <c r="H55" i="8"/>
  <c r="G55" i="8"/>
  <c r="F55" i="8"/>
  <c r="J15" i="8"/>
  <c r="I15" i="8"/>
  <c r="H15" i="8"/>
  <c r="G15" i="8"/>
  <c r="F15" i="8"/>
  <c r="J28" i="8"/>
  <c r="I28" i="8"/>
  <c r="H28" i="8"/>
  <c r="G28" i="8"/>
  <c r="F28" i="8"/>
  <c r="J36" i="8"/>
  <c r="I36" i="8"/>
  <c r="H36" i="8"/>
  <c r="G36" i="8"/>
  <c r="F36" i="8"/>
  <c r="J48" i="8"/>
  <c r="I48" i="8"/>
  <c r="H48" i="8"/>
  <c r="G48" i="8"/>
  <c r="F48" i="8"/>
  <c r="J56" i="8"/>
  <c r="I56" i="8"/>
  <c r="H56" i="8"/>
  <c r="G56" i="8"/>
  <c r="F56" i="8"/>
  <c r="J39" i="8"/>
  <c r="I39" i="8"/>
  <c r="H39" i="8"/>
  <c r="G39" i="8"/>
  <c r="F39" i="8"/>
  <c r="J52" i="8"/>
  <c r="I52" i="8"/>
  <c r="H52" i="8"/>
  <c r="G52" i="8"/>
  <c r="F52" i="8"/>
  <c r="J54" i="8"/>
  <c r="I54" i="8"/>
  <c r="H54" i="8"/>
  <c r="G54" i="8"/>
  <c r="F54" i="8"/>
  <c r="J47" i="8"/>
  <c r="I47" i="8"/>
  <c r="H47" i="8"/>
  <c r="G47" i="8"/>
  <c r="F47" i="8"/>
  <c r="J44" i="8"/>
  <c r="I44" i="8"/>
  <c r="H44" i="8"/>
  <c r="G44" i="8"/>
  <c r="F44" i="8"/>
  <c r="J34" i="8"/>
  <c r="I34" i="8"/>
  <c r="H34" i="8"/>
  <c r="G34" i="8"/>
  <c r="F34" i="8"/>
  <c r="J10" i="8"/>
  <c r="I10" i="8"/>
  <c r="H10" i="8"/>
  <c r="G10" i="8"/>
  <c r="F10" i="8"/>
  <c r="J20" i="8"/>
  <c r="I20" i="8"/>
  <c r="H20" i="8"/>
  <c r="G20" i="8"/>
  <c r="F20" i="8"/>
  <c r="J6" i="8"/>
  <c r="I6" i="8"/>
  <c r="H6" i="8"/>
  <c r="G6" i="8"/>
  <c r="F6" i="8"/>
  <c r="J59" i="8"/>
  <c r="I59" i="8"/>
  <c r="H59" i="8"/>
  <c r="G59" i="8"/>
  <c r="F59" i="8"/>
  <c r="J3" i="8"/>
  <c r="I3" i="8"/>
  <c r="H3" i="8"/>
  <c r="G3" i="8"/>
  <c r="F3" i="8"/>
  <c r="J58" i="8"/>
  <c r="I58" i="8"/>
  <c r="H58" i="8"/>
  <c r="G58" i="8"/>
  <c r="F58" i="8"/>
  <c r="J4" i="8"/>
  <c r="I4" i="8"/>
  <c r="H4" i="8"/>
  <c r="G4" i="8"/>
  <c r="F4" i="8"/>
  <c r="J13" i="8"/>
  <c r="I13" i="8"/>
  <c r="H13" i="8"/>
  <c r="G13" i="8"/>
  <c r="F13" i="8"/>
  <c r="J7" i="8"/>
  <c r="I7" i="8"/>
  <c r="H7" i="8"/>
  <c r="G7" i="8"/>
  <c r="F7" i="8"/>
  <c r="J8" i="8"/>
  <c r="I8" i="8"/>
  <c r="H8" i="8"/>
  <c r="G8" i="8"/>
  <c r="F8" i="8"/>
  <c r="J14" i="8"/>
  <c r="I14" i="8"/>
  <c r="H14" i="8"/>
  <c r="G14" i="8"/>
  <c r="F14" i="8"/>
  <c r="J11" i="8"/>
  <c r="I11" i="8"/>
  <c r="H11" i="8"/>
  <c r="G11" i="8"/>
  <c r="F11" i="8"/>
  <c r="J18" i="8"/>
  <c r="I18" i="8"/>
  <c r="H18" i="8"/>
  <c r="G18" i="8"/>
  <c r="F18" i="8"/>
  <c r="J2" i="8"/>
  <c r="I2" i="8"/>
  <c r="H2" i="8"/>
  <c r="G2" i="8"/>
  <c r="F2" i="8"/>
  <c r="J9" i="8"/>
  <c r="I9" i="8"/>
  <c r="H9" i="8"/>
  <c r="G9" i="8"/>
  <c r="F9" i="8"/>
  <c r="J5" i="8"/>
  <c r="I5" i="8"/>
  <c r="H5" i="8"/>
  <c r="G5" i="8"/>
  <c r="F5" i="8"/>
  <c r="J12" i="8"/>
  <c r="I12" i="8"/>
  <c r="H12" i="8"/>
  <c r="G12" i="8"/>
  <c r="F12" i="8"/>
  <c r="J17" i="8"/>
  <c r="I17" i="8"/>
  <c r="H17" i="8"/>
  <c r="G17" i="8"/>
  <c r="F17" i="8"/>
  <c r="J16" i="8"/>
  <c r="I16" i="8"/>
  <c r="H16" i="8"/>
  <c r="G16" i="8"/>
  <c r="F16" i="8"/>
  <c r="J19" i="8"/>
  <c r="H19" i="8"/>
  <c r="G19" i="8"/>
  <c r="F19" i="8"/>
  <c r="J21" i="8"/>
  <c r="H21" i="8"/>
  <c r="G21" i="8"/>
  <c r="F21" i="8"/>
  <c r="J23" i="8"/>
  <c r="H23" i="8"/>
  <c r="G23" i="8"/>
  <c r="F23" i="8"/>
  <c r="J22" i="8"/>
  <c r="H22" i="8"/>
  <c r="G22" i="8"/>
  <c r="F22" i="8"/>
  <c r="J24" i="8"/>
  <c r="H24" i="8"/>
  <c r="G24" i="8"/>
  <c r="F24" i="8"/>
  <c r="W134" i="7"/>
  <c r="V134" i="7"/>
  <c r="U134" i="7"/>
  <c r="T134" i="7"/>
  <c r="S134" i="7"/>
  <c r="R134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C134" i="7"/>
  <c r="B134" i="7"/>
  <c r="W132" i="7"/>
  <c r="W136" i="7" s="1"/>
  <c r="V132" i="7"/>
  <c r="V136" i="7" s="1"/>
  <c r="U132" i="7"/>
  <c r="U136" i="7" s="1"/>
  <c r="T132" i="7"/>
  <c r="T136" i="7" s="1"/>
  <c r="S132" i="7"/>
  <c r="S136" i="7" s="1"/>
  <c r="R132" i="7"/>
  <c r="R136" i="7" s="1"/>
  <c r="Q132" i="7"/>
  <c r="Q136" i="7" s="1"/>
  <c r="P132" i="7"/>
  <c r="P136" i="7" s="1"/>
  <c r="O132" i="7"/>
  <c r="O136" i="7" s="1"/>
  <c r="N132" i="7"/>
  <c r="N136" i="7" s="1"/>
  <c r="M132" i="7"/>
  <c r="M136" i="7" s="1"/>
  <c r="L132" i="7"/>
  <c r="L136" i="7" s="1"/>
  <c r="K132" i="7"/>
  <c r="K136" i="7" s="1"/>
  <c r="J132" i="7"/>
  <c r="J136" i="7" s="1"/>
  <c r="I132" i="7"/>
  <c r="I136" i="7" s="1"/>
  <c r="H132" i="7"/>
  <c r="H136" i="7" s="1"/>
  <c r="G132" i="7"/>
  <c r="G136" i="7" s="1"/>
  <c r="F132" i="7"/>
  <c r="F136" i="7" s="1"/>
  <c r="E132" i="7"/>
  <c r="E136" i="7" s="1"/>
  <c r="D132" i="7"/>
  <c r="D136" i="7" s="1"/>
  <c r="C132" i="7"/>
  <c r="C136" i="7" s="1"/>
  <c r="B132" i="7"/>
  <c r="B136" i="7" s="1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6" i="7"/>
  <c r="I26" i="7"/>
  <c r="H26" i="7"/>
  <c r="G26" i="7"/>
  <c r="F26" i="7"/>
  <c r="J24" i="7"/>
  <c r="I24" i="7"/>
  <c r="H24" i="7"/>
  <c r="G24" i="7"/>
  <c r="F24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8" i="7"/>
  <c r="I18" i="7"/>
  <c r="H18" i="7"/>
  <c r="G18" i="7"/>
  <c r="F18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27" i="7"/>
  <c r="I27" i="7"/>
  <c r="H27" i="7"/>
  <c r="G27" i="7"/>
  <c r="F27" i="7"/>
  <c r="J25" i="7"/>
  <c r="I25" i="7"/>
  <c r="H25" i="7"/>
  <c r="G25" i="7"/>
  <c r="F25" i="7"/>
  <c r="J19" i="7"/>
  <c r="I19" i="7"/>
  <c r="H19" i="7"/>
  <c r="G19" i="7"/>
  <c r="F19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J2" i="7"/>
  <c r="I2" i="7"/>
  <c r="H2" i="7"/>
  <c r="G2" i="7"/>
  <c r="F2" i="7"/>
  <c r="J5" i="6"/>
  <c r="N5" i="6" s="1"/>
  <c r="I5" i="6"/>
  <c r="H5" i="6"/>
  <c r="G5" i="6"/>
  <c r="F5" i="6"/>
  <c r="J15" i="6"/>
  <c r="N15" i="6" s="1"/>
  <c r="I15" i="6"/>
  <c r="H15" i="6"/>
  <c r="G15" i="6"/>
  <c r="F15" i="6"/>
  <c r="J13" i="6"/>
  <c r="N13" i="6" s="1"/>
  <c r="I13" i="6"/>
  <c r="H13" i="6"/>
  <c r="G13" i="6"/>
  <c r="F13" i="6"/>
  <c r="J8" i="6"/>
  <c r="N8" i="6" s="1"/>
  <c r="I8" i="6"/>
  <c r="H8" i="6"/>
  <c r="G8" i="6"/>
  <c r="F8" i="6"/>
  <c r="J9" i="6"/>
  <c r="N9" i="6" s="1"/>
  <c r="I9" i="6"/>
  <c r="H9" i="6"/>
  <c r="G9" i="6"/>
  <c r="F9" i="6"/>
  <c r="J6" i="6"/>
  <c r="N6" i="6" s="1"/>
  <c r="I6" i="6"/>
  <c r="H6" i="6"/>
  <c r="G6" i="6"/>
  <c r="F6" i="6"/>
  <c r="J7" i="6"/>
  <c r="N7" i="6" s="1"/>
  <c r="I7" i="6"/>
  <c r="H7" i="6"/>
  <c r="G7" i="6"/>
  <c r="F7" i="6"/>
  <c r="W28" i="6"/>
  <c r="U28" i="6"/>
  <c r="S28" i="6"/>
  <c r="Q28" i="6"/>
  <c r="J3" i="6"/>
  <c r="N3" i="6" s="1"/>
  <c r="I3" i="6"/>
  <c r="H3" i="6"/>
  <c r="G3" i="6"/>
  <c r="F3" i="6"/>
  <c r="W27" i="6"/>
  <c r="U27" i="6"/>
  <c r="S27" i="6"/>
  <c r="Q27" i="6"/>
  <c r="W26" i="6"/>
  <c r="U26" i="6"/>
  <c r="S26" i="6"/>
  <c r="Q26" i="6"/>
  <c r="W25" i="6"/>
  <c r="U25" i="6"/>
  <c r="S25" i="6"/>
  <c r="Q25" i="6"/>
  <c r="W24" i="6"/>
  <c r="U24" i="6"/>
  <c r="S24" i="6"/>
  <c r="Q24" i="6"/>
  <c r="J11" i="6"/>
  <c r="N11" i="6" s="1"/>
  <c r="I11" i="6"/>
  <c r="H11" i="6"/>
  <c r="G11" i="6"/>
  <c r="F11" i="6"/>
  <c r="W23" i="6"/>
  <c r="U23" i="6"/>
  <c r="S23" i="6"/>
  <c r="Q23" i="6"/>
  <c r="J4" i="6"/>
  <c r="N4" i="6" s="1"/>
  <c r="I4" i="6"/>
  <c r="H4" i="6"/>
  <c r="G4" i="6"/>
  <c r="F4" i="6"/>
  <c r="W22" i="6"/>
  <c r="U22" i="6"/>
  <c r="S22" i="6"/>
  <c r="Q22" i="6"/>
  <c r="J14" i="6"/>
  <c r="N14" i="6" s="1"/>
  <c r="I14" i="6"/>
  <c r="H14" i="6"/>
  <c r="G14" i="6"/>
  <c r="F14" i="6"/>
  <c r="W21" i="6"/>
  <c r="U21" i="6"/>
  <c r="S21" i="6"/>
  <c r="Q21" i="6"/>
  <c r="J12" i="6"/>
  <c r="N12" i="6" s="1"/>
  <c r="I12" i="6"/>
  <c r="H12" i="6"/>
  <c r="G12" i="6"/>
  <c r="F12" i="6"/>
  <c r="W20" i="6"/>
  <c r="U20" i="6"/>
  <c r="S20" i="6"/>
  <c r="Q20" i="6"/>
  <c r="J10" i="6"/>
  <c r="N10" i="6" s="1"/>
  <c r="I10" i="6"/>
  <c r="H10" i="6"/>
  <c r="G10" i="6"/>
  <c r="F10" i="6"/>
  <c r="W19" i="6"/>
  <c r="U19" i="6"/>
  <c r="S19" i="6"/>
  <c r="Q19" i="6"/>
  <c r="W18" i="6"/>
  <c r="U18" i="6"/>
  <c r="S18" i="6"/>
  <c r="Q18" i="6"/>
  <c r="W17" i="6"/>
  <c r="U17" i="6"/>
  <c r="S17" i="6"/>
  <c r="Q17" i="6"/>
  <c r="W15" i="6"/>
  <c r="U15" i="6"/>
  <c r="S15" i="6"/>
  <c r="Q15" i="6"/>
  <c r="J18" i="6"/>
  <c r="N18" i="6" s="1"/>
  <c r="I18" i="6"/>
  <c r="H18" i="6"/>
  <c r="G18" i="6"/>
  <c r="F18" i="6"/>
  <c r="W14" i="6"/>
  <c r="U14" i="6"/>
  <c r="S14" i="6"/>
  <c r="Q14" i="6"/>
  <c r="J20" i="6"/>
  <c r="N20" i="6" s="1"/>
  <c r="I20" i="6"/>
  <c r="H20" i="6"/>
  <c r="G20" i="6"/>
  <c r="F20" i="6"/>
  <c r="W13" i="6"/>
  <c r="U13" i="6"/>
  <c r="S13" i="6"/>
  <c r="Q13" i="6"/>
  <c r="J17" i="6"/>
  <c r="N17" i="6" s="1"/>
  <c r="I17" i="6"/>
  <c r="H17" i="6"/>
  <c r="G17" i="6"/>
  <c r="F17" i="6"/>
  <c r="W12" i="6"/>
  <c r="U12" i="6"/>
  <c r="S12" i="6"/>
  <c r="Q12" i="6"/>
  <c r="J23" i="6"/>
  <c r="N23" i="6" s="1"/>
  <c r="I23" i="6"/>
  <c r="H23" i="6"/>
  <c r="G23" i="6"/>
  <c r="F23" i="6"/>
  <c r="W11" i="6"/>
  <c r="U11" i="6"/>
  <c r="S11" i="6"/>
  <c r="Q11" i="6"/>
  <c r="J26" i="6"/>
  <c r="N26" i="6" s="1"/>
  <c r="I26" i="6"/>
  <c r="H26" i="6"/>
  <c r="G26" i="6"/>
  <c r="F26" i="6"/>
  <c r="W10" i="6"/>
  <c r="U10" i="6"/>
  <c r="S10" i="6"/>
  <c r="Q10" i="6"/>
  <c r="W9" i="6"/>
  <c r="U9" i="6"/>
  <c r="S9" i="6"/>
  <c r="Q9" i="6"/>
  <c r="J21" i="6"/>
  <c r="N21" i="6" s="1"/>
  <c r="I21" i="6"/>
  <c r="H21" i="6"/>
  <c r="G21" i="6"/>
  <c r="F21" i="6"/>
  <c r="W8" i="6"/>
  <c r="U8" i="6"/>
  <c r="S8" i="6"/>
  <c r="Q8" i="6"/>
  <c r="J25" i="6"/>
  <c r="N25" i="6" s="1"/>
  <c r="I25" i="6"/>
  <c r="H25" i="6"/>
  <c r="G25" i="6"/>
  <c r="F25" i="6"/>
  <c r="W7" i="6"/>
  <c r="U7" i="6"/>
  <c r="S7" i="6"/>
  <c r="Q7" i="6"/>
  <c r="J24" i="6"/>
  <c r="N24" i="6" s="1"/>
  <c r="I24" i="6"/>
  <c r="H24" i="6"/>
  <c r="G24" i="6"/>
  <c r="F24" i="6"/>
  <c r="W6" i="6"/>
  <c r="U6" i="6"/>
  <c r="S6" i="6"/>
  <c r="Q6" i="6"/>
  <c r="J22" i="6"/>
  <c r="N22" i="6" s="1"/>
  <c r="I22" i="6"/>
  <c r="H22" i="6"/>
  <c r="G22" i="6"/>
  <c r="F22" i="6"/>
  <c r="W5" i="6"/>
  <c r="U5" i="6"/>
  <c r="S5" i="6"/>
  <c r="Q5" i="6"/>
  <c r="J19" i="6"/>
  <c r="N19" i="6" s="1"/>
  <c r="I19" i="6"/>
  <c r="H19" i="6"/>
  <c r="G19" i="6"/>
  <c r="F19" i="6"/>
  <c r="W4" i="6"/>
  <c r="U4" i="6"/>
  <c r="S4" i="6"/>
  <c r="Q4" i="6"/>
  <c r="J28" i="6"/>
  <c r="I28" i="6"/>
  <c r="H28" i="6"/>
  <c r="G28" i="6"/>
  <c r="F28" i="6"/>
  <c r="W3" i="6"/>
  <c r="U3" i="6"/>
  <c r="S3" i="6"/>
  <c r="Q3" i="6"/>
  <c r="J27" i="6"/>
  <c r="I27" i="6"/>
  <c r="H27" i="6"/>
  <c r="G27" i="6"/>
  <c r="F27" i="6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39" i="5"/>
  <c r="I39" i="5"/>
  <c r="H39" i="5"/>
  <c r="G39" i="5"/>
  <c r="F39" i="5"/>
  <c r="J32" i="5"/>
  <c r="I32" i="5"/>
  <c r="H32" i="5"/>
  <c r="G32" i="5"/>
  <c r="F32" i="5"/>
  <c r="J28" i="5"/>
  <c r="I28" i="5"/>
  <c r="H28" i="5"/>
  <c r="G28" i="5"/>
  <c r="F28" i="5"/>
  <c r="J18" i="5"/>
  <c r="I18" i="5"/>
  <c r="H18" i="5"/>
  <c r="G18" i="5"/>
  <c r="F18" i="5"/>
  <c r="J19" i="5"/>
  <c r="I19" i="5"/>
  <c r="H19" i="5"/>
  <c r="G19" i="5"/>
  <c r="F19" i="5"/>
  <c r="J35" i="5"/>
  <c r="I35" i="5"/>
  <c r="H35" i="5"/>
  <c r="G35" i="5"/>
  <c r="F35" i="5"/>
  <c r="J34" i="5"/>
  <c r="I34" i="5"/>
  <c r="H34" i="5"/>
  <c r="G34" i="5"/>
  <c r="F34" i="5"/>
  <c r="J27" i="5"/>
  <c r="I27" i="5"/>
  <c r="H27" i="5"/>
  <c r="G27" i="5"/>
  <c r="F27" i="5"/>
  <c r="J21" i="5"/>
  <c r="I21" i="5"/>
  <c r="H21" i="5"/>
  <c r="G21" i="5"/>
  <c r="F21" i="5"/>
  <c r="J24" i="5"/>
  <c r="I24" i="5"/>
  <c r="H24" i="5"/>
  <c r="G24" i="5"/>
  <c r="F24" i="5"/>
  <c r="J30" i="5"/>
  <c r="I30" i="5"/>
  <c r="H30" i="5"/>
  <c r="G30" i="5"/>
  <c r="F30" i="5"/>
  <c r="J22" i="5"/>
  <c r="I22" i="5"/>
  <c r="H22" i="5"/>
  <c r="G22" i="5"/>
  <c r="F22" i="5"/>
  <c r="J23" i="5"/>
  <c r="I23" i="5"/>
  <c r="H23" i="5"/>
  <c r="G23" i="5"/>
  <c r="F23" i="5"/>
  <c r="J95" i="5"/>
  <c r="I95" i="5"/>
  <c r="H95" i="5"/>
  <c r="G95" i="5"/>
  <c r="F95" i="5"/>
  <c r="J73" i="5"/>
  <c r="I73" i="5"/>
  <c r="H73" i="5"/>
  <c r="G73" i="5"/>
  <c r="F73" i="5"/>
  <c r="J65" i="5"/>
  <c r="I65" i="5"/>
  <c r="H65" i="5"/>
  <c r="G65" i="5"/>
  <c r="F65" i="5"/>
  <c r="J67" i="5"/>
  <c r="I67" i="5"/>
  <c r="H67" i="5"/>
  <c r="G67" i="5"/>
  <c r="F67" i="5"/>
  <c r="J66" i="5"/>
  <c r="I66" i="5"/>
  <c r="H66" i="5"/>
  <c r="G66" i="5"/>
  <c r="F66" i="5"/>
  <c r="J75" i="5"/>
  <c r="I75" i="5"/>
  <c r="H75" i="5"/>
  <c r="G75" i="5"/>
  <c r="F75" i="5"/>
  <c r="J88" i="5"/>
  <c r="I88" i="5"/>
  <c r="H88" i="5"/>
  <c r="G88" i="5"/>
  <c r="F88" i="5"/>
  <c r="J64" i="5"/>
  <c r="I64" i="5"/>
  <c r="H64" i="5"/>
  <c r="G64" i="5"/>
  <c r="F64" i="5"/>
  <c r="J81" i="5"/>
  <c r="I81" i="5"/>
  <c r="H81" i="5"/>
  <c r="G81" i="5"/>
  <c r="F81" i="5"/>
  <c r="J87" i="5"/>
  <c r="I87" i="5"/>
  <c r="H87" i="5"/>
  <c r="G87" i="5"/>
  <c r="F87" i="5"/>
  <c r="J78" i="5"/>
  <c r="I78" i="5"/>
  <c r="H78" i="5"/>
  <c r="G78" i="5"/>
  <c r="F78" i="5"/>
  <c r="J70" i="5"/>
  <c r="I70" i="5"/>
  <c r="H70" i="5"/>
  <c r="G70" i="5"/>
  <c r="F70" i="5"/>
  <c r="J83" i="5"/>
  <c r="I83" i="5"/>
  <c r="H83" i="5"/>
  <c r="G83" i="5"/>
  <c r="F83" i="5"/>
  <c r="J84" i="5"/>
  <c r="I84" i="5"/>
  <c r="H84" i="5"/>
  <c r="G84" i="5"/>
  <c r="F84" i="5"/>
  <c r="J82" i="5"/>
  <c r="I82" i="5"/>
  <c r="H82" i="5"/>
  <c r="G82" i="5"/>
  <c r="F82" i="5"/>
  <c r="J68" i="5"/>
  <c r="I68" i="5"/>
  <c r="H68" i="5"/>
  <c r="G68" i="5"/>
  <c r="F68" i="5"/>
  <c r="J38" i="5"/>
  <c r="I38" i="5"/>
  <c r="H38" i="5"/>
  <c r="G38" i="5"/>
  <c r="F38" i="5"/>
  <c r="J26" i="5"/>
  <c r="I26" i="5"/>
  <c r="H26" i="5"/>
  <c r="G26" i="5"/>
  <c r="F26" i="5"/>
  <c r="J43" i="5"/>
  <c r="I43" i="5"/>
  <c r="H43" i="5"/>
  <c r="G43" i="5"/>
  <c r="F43" i="5"/>
  <c r="J29" i="5"/>
  <c r="I29" i="5"/>
  <c r="H29" i="5"/>
  <c r="G29" i="5"/>
  <c r="F29" i="5"/>
  <c r="J41" i="5"/>
  <c r="I41" i="5"/>
  <c r="H41" i="5"/>
  <c r="G41" i="5"/>
  <c r="F41" i="5"/>
  <c r="J33" i="5"/>
  <c r="I33" i="5"/>
  <c r="H33" i="5"/>
  <c r="G33" i="5"/>
  <c r="F33" i="5"/>
  <c r="J31" i="5"/>
  <c r="I31" i="5"/>
  <c r="H31" i="5"/>
  <c r="G31" i="5"/>
  <c r="F31" i="5"/>
  <c r="J44" i="5"/>
  <c r="I44" i="5"/>
  <c r="H44" i="5"/>
  <c r="G44" i="5"/>
  <c r="F44" i="5"/>
  <c r="J25" i="5"/>
  <c r="I25" i="5"/>
  <c r="H25" i="5"/>
  <c r="G25" i="5"/>
  <c r="F25" i="5"/>
  <c r="J20" i="5"/>
  <c r="I20" i="5"/>
  <c r="H20" i="5"/>
  <c r="G20" i="5"/>
  <c r="F20" i="5"/>
  <c r="J36" i="5"/>
  <c r="I36" i="5"/>
  <c r="H36" i="5"/>
  <c r="G36" i="5"/>
  <c r="F36" i="5"/>
  <c r="J40" i="5"/>
  <c r="I40" i="5"/>
  <c r="H40" i="5"/>
  <c r="G40" i="5"/>
  <c r="F40" i="5"/>
  <c r="J37" i="5"/>
  <c r="I37" i="5"/>
  <c r="H37" i="5"/>
  <c r="G37" i="5"/>
  <c r="F37" i="5"/>
  <c r="J42" i="5"/>
  <c r="I42" i="5"/>
  <c r="H42" i="5"/>
  <c r="G42" i="5"/>
  <c r="F42" i="5"/>
  <c r="J71" i="5"/>
  <c r="I71" i="5"/>
  <c r="H71" i="5"/>
  <c r="G71" i="5"/>
  <c r="F71" i="5"/>
  <c r="J72" i="5"/>
  <c r="I72" i="5"/>
  <c r="H72" i="5"/>
  <c r="G72" i="5"/>
  <c r="F72" i="5"/>
  <c r="J79" i="5"/>
  <c r="I79" i="5"/>
  <c r="H79" i="5"/>
  <c r="G79" i="5"/>
  <c r="F79" i="5"/>
  <c r="J89" i="5"/>
  <c r="I89" i="5"/>
  <c r="H89" i="5"/>
  <c r="G89" i="5"/>
  <c r="F89" i="5"/>
  <c r="J90" i="5"/>
  <c r="I90" i="5"/>
  <c r="H90" i="5"/>
  <c r="G90" i="5"/>
  <c r="F90" i="5"/>
  <c r="J80" i="5"/>
  <c r="I80" i="5"/>
  <c r="H80" i="5"/>
  <c r="G80" i="5"/>
  <c r="F80" i="5"/>
  <c r="J94" i="5"/>
  <c r="I94" i="5"/>
  <c r="H94" i="5"/>
  <c r="G94" i="5"/>
  <c r="F94" i="5"/>
  <c r="J74" i="5"/>
  <c r="I74" i="5"/>
  <c r="H74" i="5"/>
  <c r="G74" i="5"/>
  <c r="F74" i="5"/>
  <c r="J77" i="5"/>
  <c r="I77" i="5"/>
  <c r="H77" i="5"/>
  <c r="G77" i="5"/>
  <c r="F77" i="5"/>
  <c r="J93" i="5"/>
  <c r="I93" i="5"/>
  <c r="H93" i="5"/>
  <c r="G93" i="5"/>
  <c r="F93" i="5"/>
  <c r="J92" i="5"/>
  <c r="I92" i="5"/>
  <c r="H92" i="5"/>
  <c r="G92" i="5"/>
  <c r="F92" i="5"/>
  <c r="J86" i="5"/>
  <c r="I86" i="5"/>
  <c r="H86" i="5"/>
  <c r="G86" i="5"/>
  <c r="F86" i="5"/>
  <c r="J91" i="5"/>
  <c r="I91" i="5"/>
  <c r="H91" i="5"/>
  <c r="G91" i="5"/>
  <c r="F91" i="5"/>
  <c r="J76" i="5"/>
  <c r="I76" i="5"/>
  <c r="H76" i="5"/>
  <c r="G76" i="5"/>
  <c r="F76" i="5"/>
  <c r="J69" i="5"/>
  <c r="I69" i="5"/>
  <c r="H69" i="5"/>
  <c r="G69" i="5"/>
  <c r="F69" i="5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W178" i="4"/>
  <c r="W182" i="4" s="1"/>
  <c r="V178" i="4"/>
  <c r="V182" i="4" s="1"/>
  <c r="U178" i="4"/>
  <c r="U182" i="4" s="1"/>
  <c r="T178" i="4"/>
  <c r="T182" i="4" s="1"/>
  <c r="S178" i="4"/>
  <c r="S182" i="4" s="1"/>
  <c r="R178" i="4"/>
  <c r="R182" i="4" s="1"/>
  <c r="Q178" i="4"/>
  <c r="Q182" i="4" s="1"/>
  <c r="P178" i="4"/>
  <c r="P182" i="4" s="1"/>
  <c r="O178" i="4"/>
  <c r="O182" i="4" s="1"/>
  <c r="N178" i="4"/>
  <c r="N182" i="4" s="1"/>
  <c r="M178" i="4"/>
  <c r="M182" i="4" s="1"/>
  <c r="L178" i="4"/>
  <c r="L182" i="4" s="1"/>
  <c r="K178" i="4"/>
  <c r="K182" i="4" s="1"/>
  <c r="J178" i="4"/>
  <c r="J182" i="4" s="1"/>
  <c r="I178" i="4"/>
  <c r="I182" i="4" s="1"/>
  <c r="H178" i="4"/>
  <c r="H182" i="4" s="1"/>
  <c r="G178" i="4"/>
  <c r="G182" i="4" s="1"/>
  <c r="F178" i="4"/>
  <c r="F182" i="4" s="1"/>
  <c r="E178" i="4"/>
  <c r="E182" i="4" s="1"/>
  <c r="D178" i="4"/>
  <c r="D182" i="4" s="1"/>
  <c r="C178" i="4"/>
  <c r="C182" i="4" s="1"/>
  <c r="B178" i="4"/>
  <c r="B182" i="4" s="1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I2" i="4"/>
  <c r="H2" i="4"/>
  <c r="G2" i="4"/>
  <c r="F2" i="4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4" i="3"/>
  <c r="I4" i="3"/>
  <c r="H4" i="3"/>
  <c r="G4" i="3"/>
  <c r="F4" i="3"/>
  <c r="J10" i="3"/>
  <c r="I10" i="3"/>
  <c r="H10" i="3"/>
  <c r="G10" i="3"/>
  <c r="F10" i="3"/>
  <c r="J14" i="3"/>
  <c r="I14" i="3"/>
  <c r="H14" i="3"/>
  <c r="G14" i="3"/>
  <c r="F14" i="3"/>
  <c r="J25" i="3"/>
  <c r="I25" i="3"/>
  <c r="H25" i="3"/>
  <c r="G25" i="3"/>
  <c r="F25" i="3"/>
  <c r="J20" i="3"/>
  <c r="I20" i="3"/>
  <c r="H20" i="3"/>
  <c r="G20" i="3"/>
  <c r="F20" i="3"/>
  <c r="J9" i="3"/>
  <c r="I9" i="3"/>
  <c r="H9" i="3"/>
  <c r="G9" i="3"/>
  <c r="F9" i="3"/>
  <c r="J16" i="3"/>
  <c r="I16" i="3"/>
  <c r="H16" i="3"/>
  <c r="G16" i="3"/>
  <c r="F16" i="3"/>
  <c r="J5" i="3"/>
  <c r="I5" i="3"/>
  <c r="H5" i="3"/>
  <c r="G5" i="3"/>
  <c r="F5" i="3"/>
  <c r="J32" i="3"/>
  <c r="I32" i="3"/>
  <c r="H32" i="3"/>
  <c r="G32" i="3"/>
  <c r="F32" i="3"/>
  <c r="J15" i="3"/>
  <c r="I15" i="3"/>
  <c r="H15" i="3"/>
  <c r="G15" i="3"/>
  <c r="F15" i="3"/>
  <c r="J18" i="3"/>
  <c r="I18" i="3"/>
  <c r="H18" i="3"/>
  <c r="G18" i="3"/>
  <c r="F18" i="3"/>
  <c r="J19" i="3"/>
  <c r="I19" i="3"/>
  <c r="H19" i="3"/>
  <c r="G19" i="3"/>
  <c r="F19" i="3"/>
  <c r="J24" i="3"/>
  <c r="I24" i="3"/>
  <c r="H24" i="3"/>
  <c r="G24" i="3"/>
  <c r="F24" i="3"/>
  <c r="J31" i="3"/>
  <c r="I31" i="3"/>
  <c r="H31" i="3"/>
  <c r="G31" i="3"/>
  <c r="F31" i="3"/>
  <c r="J22" i="3"/>
  <c r="I22" i="3"/>
  <c r="H22" i="3"/>
  <c r="G22" i="3"/>
  <c r="F22" i="3"/>
  <c r="J12" i="3"/>
  <c r="I12" i="3"/>
  <c r="H12" i="3"/>
  <c r="G12" i="3"/>
  <c r="F12" i="3"/>
  <c r="J23" i="3"/>
  <c r="I23" i="3"/>
  <c r="H23" i="3"/>
  <c r="G23" i="3"/>
  <c r="F23" i="3"/>
  <c r="J11" i="3"/>
  <c r="I11" i="3"/>
  <c r="H11" i="3"/>
  <c r="G11" i="3"/>
  <c r="F11" i="3"/>
  <c r="J21" i="3"/>
  <c r="I21" i="3"/>
  <c r="H21" i="3"/>
  <c r="G21" i="3"/>
  <c r="F21" i="3"/>
  <c r="J17" i="3"/>
  <c r="I17" i="3"/>
  <c r="H17" i="3"/>
  <c r="G17" i="3"/>
  <c r="F17" i="3"/>
  <c r="J3" i="3"/>
  <c r="I3" i="3"/>
  <c r="H3" i="3"/>
  <c r="G3" i="3"/>
  <c r="F3" i="3"/>
  <c r="J13" i="3"/>
  <c r="I13" i="3"/>
  <c r="H13" i="3"/>
  <c r="G13" i="3"/>
  <c r="F13" i="3"/>
  <c r="J92" i="3"/>
  <c r="I92" i="3"/>
  <c r="H92" i="3"/>
  <c r="G92" i="3"/>
  <c r="F92" i="3"/>
  <c r="J85" i="3"/>
  <c r="I85" i="3"/>
  <c r="H85" i="3"/>
  <c r="G85" i="3"/>
  <c r="F85" i="3"/>
  <c r="J93" i="3"/>
  <c r="I93" i="3"/>
  <c r="H93" i="3"/>
  <c r="G93" i="3"/>
  <c r="F93" i="3"/>
  <c r="J96" i="3"/>
  <c r="I96" i="3"/>
  <c r="H96" i="3"/>
  <c r="G96" i="3"/>
  <c r="F96" i="3"/>
  <c r="J107" i="3"/>
  <c r="I107" i="3"/>
  <c r="H107" i="3"/>
  <c r="G107" i="3"/>
  <c r="F107" i="3"/>
  <c r="J104" i="3"/>
  <c r="I104" i="3"/>
  <c r="H104" i="3"/>
  <c r="G104" i="3"/>
  <c r="F104" i="3"/>
  <c r="J89" i="3"/>
  <c r="I89" i="3"/>
  <c r="H89" i="3"/>
  <c r="G89" i="3"/>
  <c r="F89" i="3"/>
  <c r="J86" i="3"/>
  <c r="I86" i="3"/>
  <c r="H86" i="3"/>
  <c r="G86" i="3"/>
  <c r="F86" i="3"/>
  <c r="J94" i="3"/>
  <c r="I94" i="3"/>
  <c r="H94" i="3"/>
  <c r="G94" i="3"/>
  <c r="F94" i="3"/>
  <c r="J103" i="3"/>
  <c r="I103" i="3"/>
  <c r="H103" i="3"/>
  <c r="G103" i="3"/>
  <c r="F103" i="3"/>
  <c r="J102" i="3"/>
  <c r="I102" i="3"/>
  <c r="H102" i="3"/>
  <c r="G102" i="3"/>
  <c r="F102" i="3"/>
  <c r="J108" i="3"/>
  <c r="I108" i="3"/>
  <c r="H108" i="3"/>
  <c r="G108" i="3"/>
  <c r="F108" i="3"/>
  <c r="J99" i="3"/>
  <c r="I99" i="3"/>
  <c r="H99" i="3"/>
  <c r="G99" i="3"/>
  <c r="F99" i="3"/>
  <c r="J106" i="3"/>
  <c r="I106" i="3"/>
  <c r="H106" i="3"/>
  <c r="G106" i="3"/>
  <c r="F106" i="3"/>
  <c r="J87" i="3"/>
  <c r="I87" i="3"/>
  <c r="H87" i="3"/>
  <c r="G87" i="3"/>
  <c r="F87" i="3"/>
  <c r="J101" i="3"/>
  <c r="I101" i="3"/>
  <c r="H101" i="3"/>
  <c r="G101" i="3"/>
  <c r="F101" i="3"/>
  <c r="J91" i="3"/>
  <c r="I91" i="3"/>
  <c r="H91" i="3"/>
  <c r="G91" i="3"/>
  <c r="F91" i="3"/>
  <c r="J105" i="3"/>
  <c r="H105" i="3"/>
  <c r="G105" i="3"/>
  <c r="F105" i="3"/>
  <c r="J109" i="3"/>
  <c r="H109" i="3"/>
  <c r="G109" i="3"/>
  <c r="F109" i="3"/>
  <c r="J113" i="3"/>
  <c r="H113" i="3"/>
  <c r="G113" i="3"/>
  <c r="F113" i="3"/>
  <c r="J110" i="3"/>
  <c r="H110" i="3"/>
  <c r="G110" i="3"/>
  <c r="F110" i="3"/>
  <c r="J111" i="3"/>
  <c r="H111" i="3"/>
  <c r="G111" i="3"/>
  <c r="F111" i="3"/>
  <c r="J100" i="3"/>
  <c r="I100" i="3"/>
  <c r="H100" i="3"/>
  <c r="G100" i="3"/>
  <c r="F100" i="3"/>
  <c r="J98" i="3"/>
  <c r="I98" i="3"/>
  <c r="H98" i="3"/>
  <c r="G98" i="3"/>
  <c r="F98" i="3"/>
  <c r="J112" i="3"/>
  <c r="H112" i="3"/>
  <c r="G112" i="3"/>
  <c r="F112" i="3"/>
  <c r="J72" i="3"/>
  <c r="I72" i="3"/>
  <c r="H72" i="3"/>
  <c r="G72" i="3"/>
  <c r="F72" i="3"/>
  <c r="J43" i="3"/>
  <c r="I43" i="3"/>
  <c r="H43" i="3"/>
  <c r="G43" i="3"/>
  <c r="F43" i="3"/>
  <c r="J42" i="3"/>
  <c r="I42" i="3"/>
  <c r="H42" i="3"/>
  <c r="G42" i="3"/>
  <c r="F42" i="3"/>
  <c r="J58" i="3"/>
  <c r="I58" i="3"/>
  <c r="H58" i="3"/>
  <c r="G58" i="3"/>
  <c r="F58" i="3"/>
  <c r="J40" i="3"/>
  <c r="I40" i="3"/>
  <c r="H40" i="3"/>
  <c r="G40" i="3"/>
  <c r="F40" i="3"/>
  <c r="J44" i="3"/>
  <c r="I44" i="3"/>
  <c r="H44" i="3"/>
  <c r="G44" i="3"/>
  <c r="F44" i="3"/>
  <c r="J36" i="3"/>
  <c r="I36" i="3"/>
  <c r="H36" i="3"/>
  <c r="G36" i="3"/>
  <c r="F36" i="3"/>
  <c r="J56" i="3"/>
  <c r="I56" i="3"/>
  <c r="H56" i="3"/>
  <c r="G56" i="3"/>
  <c r="F56" i="3"/>
  <c r="J61" i="3"/>
  <c r="I61" i="3"/>
  <c r="H61" i="3"/>
  <c r="G61" i="3"/>
  <c r="F61" i="3"/>
  <c r="J47" i="3"/>
  <c r="I47" i="3"/>
  <c r="H47" i="3"/>
  <c r="G47" i="3"/>
  <c r="F47" i="3"/>
  <c r="J77" i="3"/>
  <c r="I77" i="3"/>
  <c r="H77" i="3"/>
  <c r="G77" i="3"/>
  <c r="F77" i="3"/>
  <c r="J35" i="3"/>
  <c r="I35" i="3"/>
  <c r="H35" i="3"/>
  <c r="G35" i="3"/>
  <c r="F35" i="3"/>
  <c r="J62" i="3"/>
  <c r="I62" i="3"/>
  <c r="H62" i="3"/>
  <c r="G62" i="3"/>
  <c r="F62" i="3"/>
  <c r="J66" i="3"/>
  <c r="I66" i="3"/>
  <c r="H66" i="3"/>
  <c r="G66" i="3"/>
  <c r="F66" i="3"/>
  <c r="J52" i="3"/>
  <c r="I52" i="3"/>
  <c r="H52" i="3"/>
  <c r="G52" i="3"/>
  <c r="F52" i="3"/>
  <c r="J75" i="3"/>
  <c r="I75" i="3"/>
  <c r="H75" i="3"/>
  <c r="G75" i="3"/>
  <c r="F75" i="3"/>
  <c r="J54" i="3"/>
  <c r="I54" i="3"/>
  <c r="H54" i="3"/>
  <c r="G54" i="3"/>
  <c r="F54" i="3"/>
  <c r="J53" i="3"/>
  <c r="I53" i="3"/>
  <c r="H53" i="3"/>
  <c r="G53" i="3"/>
  <c r="F53" i="3"/>
  <c r="J64" i="3"/>
  <c r="I64" i="3"/>
  <c r="H64" i="3"/>
  <c r="G64" i="3"/>
  <c r="F64" i="3"/>
  <c r="J63" i="3"/>
  <c r="I63" i="3"/>
  <c r="H63" i="3"/>
  <c r="G63" i="3"/>
  <c r="F63" i="3"/>
  <c r="J70" i="3"/>
  <c r="I70" i="3"/>
  <c r="H70" i="3"/>
  <c r="G70" i="3"/>
  <c r="F70" i="3"/>
  <c r="J37" i="3"/>
  <c r="I37" i="3"/>
  <c r="H37" i="3"/>
  <c r="G37" i="3"/>
  <c r="F37" i="3"/>
  <c r="J39" i="3"/>
  <c r="I39" i="3"/>
  <c r="H39" i="3"/>
  <c r="G39" i="3"/>
  <c r="F39" i="3"/>
  <c r="J49" i="3"/>
  <c r="I49" i="3"/>
  <c r="H49" i="3"/>
  <c r="G49" i="3"/>
  <c r="F49" i="3"/>
  <c r="J50" i="3"/>
  <c r="I50" i="3"/>
  <c r="H50" i="3"/>
  <c r="G50" i="3"/>
  <c r="F50" i="3"/>
  <c r="J71" i="3"/>
  <c r="I71" i="3"/>
  <c r="H71" i="3"/>
  <c r="G71" i="3"/>
  <c r="F71" i="3"/>
  <c r="J2" i="3"/>
  <c r="I2" i="3"/>
  <c r="H2" i="3"/>
  <c r="G2" i="3"/>
  <c r="F2" i="3"/>
  <c r="J78" i="3"/>
  <c r="I78" i="3"/>
  <c r="H78" i="3"/>
  <c r="G78" i="3"/>
  <c r="F78" i="3"/>
  <c r="J46" i="3"/>
  <c r="I46" i="3"/>
  <c r="H46" i="3"/>
  <c r="G46" i="3"/>
  <c r="F46" i="3"/>
  <c r="J60" i="3"/>
  <c r="I60" i="3"/>
  <c r="H60" i="3"/>
  <c r="G60" i="3"/>
  <c r="F60" i="3"/>
  <c r="J45" i="3"/>
  <c r="I45" i="3"/>
  <c r="H45" i="3"/>
  <c r="G45" i="3"/>
  <c r="F45" i="3"/>
  <c r="J76" i="3"/>
  <c r="I76" i="3"/>
  <c r="H76" i="3"/>
  <c r="G76" i="3"/>
  <c r="F76" i="3"/>
  <c r="J51" i="3"/>
  <c r="I51" i="3"/>
  <c r="H51" i="3"/>
  <c r="G51" i="3"/>
  <c r="F51" i="3"/>
  <c r="J48" i="3"/>
  <c r="I48" i="3"/>
  <c r="H48" i="3"/>
  <c r="G48" i="3"/>
  <c r="F48" i="3"/>
  <c r="J59" i="3"/>
  <c r="I59" i="3"/>
  <c r="H59" i="3"/>
  <c r="G59" i="3"/>
  <c r="F59" i="3"/>
  <c r="J67" i="3"/>
  <c r="I67" i="3"/>
  <c r="H67" i="3"/>
  <c r="G67" i="3"/>
  <c r="F67" i="3"/>
  <c r="J65" i="3"/>
  <c r="I65" i="3"/>
  <c r="H65" i="3"/>
  <c r="G65" i="3"/>
  <c r="F65" i="3"/>
  <c r="J38" i="3"/>
  <c r="I38" i="3"/>
  <c r="H38" i="3"/>
  <c r="G38" i="3"/>
  <c r="F38" i="3"/>
  <c r="J73" i="3"/>
  <c r="I73" i="3"/>
  <c r="H73" i="3"/>
  <c r="G73" i="3"/>
  <c r="F73" i="3"/>
  <c r="J69" i="3"/>
  <c r="I69" i="3"/>
  <c r="H69" i="3"/>
  <c r="G69" i="3"/>
  <c r="F69" i="3"/>
  <c r="J68" i="3"/>
  <c r="I68" i="3"/>
  <c r="H68" i="3"/>
  <c r="G68" i="3"/>
  <c r="F68" i="3"/>
  <c r="J74" i="3"/>
  <c r="I74" i="3"/>
  <c r="H74" i="3"/>
  <c r="G74" i="3"/>
  <c r="F74" i="3"/>
  <c r="J55" i="3"/>
  <c r="I55" i="3"/>
  <c r="H55" i="3"/>
  <c r="G55" i="3"/>
  <c r="F55" i="3"/>
  <c r="J80" i="3"/>
  <c r="I80" i="3"/>
  <c r="H80" i="3"/>
  <c r="G80" i="3"/>
  <c r="F80" i="3"/>
  <c r="J41" i="3"/>
  <c r="I41" i="3"/>
  <c r="H41" i="3"/>
  <c r="G41" i="3"/>
  <c r="F41" i="3"/>
  <c r="J97" i="3"/>
  <c r="I97" i="3"/>
  <c r="H97" i="3"/>
  <c r="G97" i="3"/>
  <c r="F97" i="3"/>
  <c r="J118" i="3"/>
  <c r="I118" i="3"/>
  <c r="H118" i="3"/>
  <c r="G118" i="3"/>
  <c r="F118" i="3"/>
  <c r="J152" i="3"/>
  <c r="I152" i="3"/>
  <c r="H152" i="3"/>
  <c r="G152" i="3"/>
  <c r="F152" i="3"/>
  <c r="J121" i="3"/>
  <c r="I121" i="3"/>
  <c r="H121" i="3"/>
  <c r="G121" i="3"/>
  <c r="F121" i="3"/>
  <c r="J137" i="3"/>
  <c r="I137" i="3"/>
  <c r="H137" i="3"/>
  <c r="G137" i="3"/>
  <c r="F137" i="3"/>
  <c r="J127" i="3"/>
  <c r="I127" i="3"/>
  <c r="H127" i="3"/>
  <c r="G127" i="3"/>
  <c r="F127" i="3"/>
  <c r="J132" i="3"/>
  <c r="I132" i="3"/>
  <c r="H132" i="3"/>
  <c r="G132" i="3"/>
  <c r="F132" i="3"/>
  <c r="J141" i="3"/>
  <c r="I141" i="3"/>
  <c r="H141" i="3"/>
  <c r="G141" i="3"/>
  <c r="F141" i="3"/>
  <c r="J120" i="3"/>
  <c r="I120" i="3"/>
  <c r="H120" i="3"/>
  <c r="G120" i="3"/>
  <c r="F120" i="3"/>
  <c r="J83" i="3"/>
  <c r="I83" i="3"/>
  <c r="H83" i="3"/>
  <c r="G83" i="3"/>
  <c r="F83" i="3"/>
  <c r="J88" i="3"/>
  <c r="I88" i="3"/>
  <c r="H88" i="3"/>
  <c r="G88" i="3"/>
  <c r="F88" i="3"/>
  <c r="J129" i="3"/>
  <c r="I129" i="3"/>
  <c r="H129" i="3"/>
  <c r="G129" i="3"/>
  <c r="F129" i="3"/>
  <c r="J90" i="3"/>
  <c r="I90" i="3"/>
  <c r="H90" i="3"/>
  <c r="G90" i="3"/>
  <c r="F90" i="3"/>
  <c r="J130" i="3"/>
  <c r="I130" i="3"/>
  <c r="H130" i="3"/>
  <c r="G130" i="3"/>
  <c r="F130" i="3"/>
  <c r="J122" i="3"/>
  <c r="I122" i="3"/>
  <c r="H122" i="3"/>
  <c r="G122" i="3"/>
  <c r="F122" i="3"/>
  <c r="J134" i="3"/>
  <c r="I134" i="3"/>
  <c r="H134" i="3"/>
  <c r="G134" i="3"/>
  <c r="F134" i="3"/>
  <c r="J123" i="3"/>
  <c r="I123" i="3"/>
  <c r="H123" i="3"/>
  <c r="G123" i="3"/>
  <c r="F123" i="3"/>
  <c r="J151" i="3"/>
  <c r="I151" i="3"/>
  <c r="H151" i="3"/>
  <c r="G151" i="3"/>
  <c r="F151" i="3"/>
  <c r="J138" i="3"/>
  <c r="I138" i="3"/>
  <c r="H138" i="3"/>
  <c r="G138" i="3"/>
  <c r="F138" i="3"/>
  <c r="J135" i="3"/>
  <c r="I135" i="3"/>
  <c r="H135" i="3"/>
  <c r="G135" i="3"/>
  <c r="F135" i="3"/>
  <c r="J95" i="3"/>
  <c r="I95" i="3"/>
  <c r="H95" i="3"/>
  <c r="G95" i="3"/>
  <c r="F95" i="3"/>
  <c r="J128" i="3"/>
  <c r="I128" i="3"/>
  <c r="H128" i="3"/>
  <c r="G128" i="3"/>
  <c r="F128" i="3"/>
  <c r="J84" i="3"/>
  <c r="I84" i="3"/>
  <c r="H84" i="3"/>
  <c r="G84" i="3"/>
  <c r="F84" i="3"/>
  <c r="J115" i="3"/>
  <c r="I115" i="3"/>
  <c r="H115" i="3"/>
  <c r="G115" i="3"/>
  <c r="F115" i="3"/>
  <c r="J133" i="3"/>
  <c r="I133" i="3"/>
  <c r="H133" i="3"/>
  <c r="G133" i="3"/>
  <c r="F133" i="3"/>
  <c r="J125" i="3"/>
  <c r="I125" i="3"/>
  <c r="H125" i="3"/>
  <c r="G125" i="3"/>
  <c r="F125" i="3"/>
  <c r="J147" i="3"/>
  <c r="I147" i="3"/>
  <c r="H147" i="3"/>
  <c r="G147" i="3"/>
  <c r="F147" i="3"/>
  <c r="J144" i="3"/>
  <c r="I144" i="3"/>
  <c r="H144" i="3"/>
  <c r="G144" i="3"/>
  <c r="F144" i="3"/>
  <c r="J142" i="3"/>
  <c r="I142" i="3"/>
  <c r="H142" i="3"/>
  <c r="G142" i="3"/>
  <c r="F142" i="3"/>
  <c r="J150" i="3"/>
  <c r="I150" i="3"/>
  <c r="H150" i="3"/>
  <c r="G150" i="3"/>
  <c r="F150" i="3"/>
  <c r="J119" i="3"/>
  <c r="I119" i="3"/>
  <c r="H119" i="3"/>
  <c r="G119" i="3"/>
  <c r="F119" i="3"/>
  <c r="J116" i="3"/>
  <c r="I116" i="3"/>
  <c r="H116" i="3"/>
  <c r="G116" i="3"/>
  <c r="F116" i="3"/>
  <c r="J117" i="3"/>
  <c r="I117" i="3"/>
  <c r="H117" i="3"/>
  <c r="G117" i="3"/>
  <c r="F117" i="3"/>
  <c r="J140" i="3"/>
  <c r="I140" i="3"/>
  <c r="H140" i="3"/>
  <c r="G140" i="3"/>
  <c r="F140" i="3"/>
  <c r="J136" i="3"/>
  <c r="I136" i="3"/>
  <c r="H136" i="3"/>
  <c r="G136" i="3"/>
  <c r="F136" i="3"/>
  <c r="J139" i="3"/>
  <c r="I139" i="3"/>
  <c r="H139" i="3"/>
  <c r="G139" i="3"/>
  <c r="F139" i="3"/>
  <c r="J124" i="3"/>
  <c r="I124" i="3"/>
  <c r="H124" i="3"/>
  <c r="G124" i="3"/>
  <c r="F124" i="3"/>
  <c r="J153" i="3"/>
  <c r="I153" i="3"/>
  <c r="H153" i="3"/>
  <c r="G153" i="3"/>
  <c r="F153" i="3"/>
  <c r="J145" i="3"/>
  <c r="I145" i="3"/>
  <c r="H145" i="3"/>
  <c r="G145" i="3"/>
  <c r="F145" i="3"/>
  <c r="J143" i="3"/>
  <c r="I143" i="3"/>
  <c r="H143" i="3"/>
  <c r="G143" i="3"/>
  <c r="F143" i="3"/>
  <c r="J146" i="3"/>
  <c r="I146" i="3"/>
  <c r="H146" i="3"/>
  <c r="G146" i="3"/>
  <c r="F146" i="3"/>
  <c r="J126" i="3"/>
  <c r="I126" i="3"/>
  <c r="H126" i="3"/>
  <c r="G126" i="3"/>
  <c r="F126" i="3"/>
  <c r="J149" i="3"/>
  <c r="I149" i="3"/>
  <c r="H149" i="3"/>
  <c r="G149" i="3"/>
  <c r="F149" i="3"/>
  <c r="J148" i="3"/>
  <c r="I148" i="3"/>
  <c r="H148" i="3"/>
  <c r="G148" i="3"/>
  <c r="F148" i="3"/>
  <c r="J131" i="3"/>
  <c r="I131" i="3"/>
  <c r="H131" i="3"/>
  <c r="G131" i="3"/>
  <c r="F131" i="3"/>
  <c r="J31" i="2"/>
  <c r="I31" i="2"/>
  <c r="H31" i="2"/>
  <c r="G31" i="2"/>
  <c r="F31" i="2"/>
  <c r="J18" i="2"/>
  <c r="I18" i="2"/>
  <c r="H18" i="2"/>
  <c r="G18" i="2"/>
  <c r="F18" i="2"/>
  <c r="J17" i="2"/>
  <c r="I17" i="2"/>
  <c r="H17" i="2"/>
  <c r="G17" i="2"/>
  <c r="F17" i="2"/>
  <c r="J13" i="2"/>
  <c r="I13" i="2"/>
  <c r="H13" i="2"/>
  <c r="G13" i="2"/>
  <c r="F13" i="2"/>
  <c r="J22" i="2"/>
  <c r="I22" i="2"/>
  <c r="H22" i="2"/>
  <c r="G22" i="2"/>
  <c r="F22" i="2"/>
  <c r="J14" i="2"/>
  <c r="I14" i="2"/>
  <c r="H14" i="2"/>
  <c r="G14" i="2"/>
  <c r="F14" i="2"/>
  <c r="J3" i="2"/>
  <c r="I3" i="2"/>
  <c r="H3" i="2"/>
  <c r="G3" i="2"/>
  <c r="F3" i="2"/>
  <c r="J5" i="2"/>
  <c r="I5" i="2"/>
  <c r="H5" i="2"/>
  <c r="G5" i="2"/>
  <c r="F5" i="2"/>
  <c r="J24" i="2"/>
  <c r="I24" i="2"/>
  <c r="H24" i="2"/>
  <c r="G24" i="2"/>
  <c r="F24" i="2"/>
  <c r="J28" i="2"/>
  <c r="I28" i="2"/>
  <c r="H28" i="2"/>
  <c r="G28" i="2"/>
  <c r="F28" i="2"/>
  <c r="J29" i="2"/>
  <c r="I29" i="2"/>
  <c r="H29" i="2"/>
  <c r="G29" i="2"/>
  <c r="F29" i="2"/>
  <c r="J6" i="2"/>
  <c r="I6" i="2"/>
  <c r="H6" i="2"/>
  <c r="G6" i="2"/>
  <c r="F6" i="2"/>
  <c r="J7" i="2"/>
  <c r="I7" i="2"/>
  <c r="H7" i="2"/>
  <c r="G7" i="2"/>
  <c r="F7" i="2"/>
  <c r="J30" i="2"/>
  <c r="I30" i="2"/>
  <c r="H30" i="2"/>
  <c r="G30" i="2"/>
  <c r="F30" i="2"/>
  <c r="J23" i="2"/>
  <c r="I23" i="2"/>
  <c r="H23" i="2"/>
  <c r="G23" i="2"/>
  <c r="F23" i="2"/>
  <c r="J12" i="2"/>
  <c r="I12" i="2"/>
  <c r="H12" i="2"/>
  <c r="G12" i="2"/>
  <c r="F12" i="2"/>
  <c r="J2" i="2"/>
  <c r="I2" i="2"/>
  <c r="H2" i="2"/>
  <c r="G2" i="2"/>
  <c r="F2" i="2"/>
  <c r="J34" i="2"/>
  <c r="I34" i="2"/>
  <c r="H34" i="2"/>
  <c r="G34" i="2"/>
  <c r="F34" i="2"/>
  <c r="J32" i="2"/>
  <c r="I32" i="2"/>
  <c r="H32" i="2"/>
  <c r="G32" i="2"/>
  <c r="F32" i="2"/>
  <c r="J9" i="2"/>
  <c r="I9" i="2"/>
  <c r="H9" i="2"/>
  <c r="G9" i="2"/>
  <c r="F9" i="2"/>
  <c r="J16" i="2"/>
  <c r="I16" i="2"/>
  <c r="H16" i="2"/>
  <c r="G16" i="2"/>
  <c r="F16" i="2"/>
  <c r="J33" i="2"/>
  <c r="I33" i="2"/>
  <c r="H33" i="2"/>
  <c r="G33" i="2"/>
  <c r="F33" i="2"/>
  <c r="J15" i="2"/>
  <c r="I15" i="2"/>
  <c r="H15" i="2"/>
  <c r="G15" i="2"/>
  <c r="F15" i="2"/>
  <c r="J11" i="2"/>
  <c r="I11" i="2"/>
  <c r="H11" i="2"/>
  <c r="G11" i="2"/>
  <c r="F11" i="2"/>
  <c r="J4" i="2"/>
  <c r="I4" i="2"/>
  <c r="H4" i="2"/>
  <c r="G4" i="2"/>
  <c r="F4" i="2"/>
  <c r="J26" i="2"/>
  <c r="I26" i="2"/>
  <c r="H26" i="2"/>
  <c r="G26" i="2"/>
  <c r="F26" i="2"/>
  <c r="J27" i="2"/>
  <c r="I27" i="2"/>
  <c r="H27" i="2"/>
  <c r="G27" i="2"/>
  <c r="F27" i="2"/>
  <c r="J8" i="2"/>
  <c r="I8" i="2"/>
  <c r="H8" i="2"/>
  <c r="G8" i="2"/>
  <c r="F8" i="2"/>
  <c r="J21" i="2"/>
  <c r="I21" i="2"/>
  <c r="H21" i="2"/>
  <c r="G21" i="2"/>
  <c r="F21" i="2"/>
  <c r="J20" i="2"/>
  <c r="I20" i="2"/>
  <c r="H20" i="2"/>
  <c r="G20" i="2"/>
  <c r="F20" i="2"/>
  <c r="J25" i="2"/>
  <c r="I25" i="2"/>
  <c r="H25" i="2"/>
  <c r="G25" i="2"/>
  <c r="F25" i="2"/>
  <c r="J19" i="2"/>
  <c r="I19" i="2"/>
  <c r="H19" i="2"/>
  <c r="G19" i="2"/>
  <c r="F19" i="2"/>
  <c r="J10" i="2"/>
  <c r="I10" i="2"/>
  <c r="H10" i="2"/>
  <c r="G10" i="2"/>
  <c r="F10" i="2"/>
  <c r="J54" i="2"/>
  <c r="I54" i="2"/>
  <c r="H54" i="2"/>
  <c r="G54" i="2"/>
  <c r="F54" i="2"/>
  <c r="J53" i="2"/>
  <c r="I53" i="2"/>
  <c r="H53" i="2"/>
  <c r="G53" i="2"/>
  <c r="F53" i="2"/>
  <c r="J43" i="2"/>
  <c r="I43" i="2"/>
  <c r="H43" i="2"/>
  <c r="G43" i="2"/>
  <c r="F43" i="2"/>
  <c r="J51" i="2"/>
  <c r="I51" i="2"/>
  <c r="H51" i="2"/>
  <c r="G51" i="2"/>
  <c r="F51" i="2"/>
  <c r="J38" i="2"/>
  <c r="I38" i="2"/>
  <c r="H38" i="2"/>
  <c r="G38" i="2"/>
  <c r="F38" i="2"/>
  <c r="J60" i="2"/>
  <c r="I60" i="2"/>
  <c r="H60" i="2"/>
  <c r="G60" i="2"/>
  <c r="F60" i="2"/>
  <c r="J65" i="2"/>
  <c r="I65" i="2"/>
  <c r="H65" i="2"/>
  <c r="G65" i="2"/>
  <c r="F65" i="2"/>
  <c r="J56" i="2"/>
  <c r="I56" i="2"/>
  <c r="H56" i="2"/>
  <c r="G56" i="2"/>
  <c r="F56" i="2"/>
  <c r="J57" i="2"/>
  <c r="I57" i="2"/>
  <c r="H57" i="2"/>
  <c r="G57" i="2"/>
  <c r="F57" i="2"/>
  <c r="J64" i="2"/>
  <c r="I64" i="2"/>
  <c r="H64" i="2"/>
  <c r="G64" i="2"/>
  <c r="F64" i="2"/>
  <c r="J36" i="2"/>
  <c r="I36" i="2"/>
  <c r="H36" i="2"/>
  <c r="G36" i="2"/>
  <c r="F36" i="2"/>
  <c r="J55" i="2"/>
  <c r="I55" i="2"/>
  <c r="H55" i="2"/>
  <c r="G55" i="2"/>
  <c r="F55" i="2"/>
  <c r="J58" i="2"/>
  <c r="I58" i="2"/>
  <c r="H58" i="2"/>
  <c r="G58" i="2"/>
  <c r="F58" i="2"/>
  <c r="J48" i="2"/>
  <c r="I48" i="2"/>
  <c r="H48" i="2"/>
  <c r="G48" i="2"/>
  <c r="F48" i="2"/>
  <c r="J63" i="2"/>
  <c r="I63" i="2"/>
  <c r="H63" i="2"/>
  <c r="G63" i="2"/>
  <c r="F63" i="2"/>
  <c r="J41" i="2"/>
  <c r="I41" i="2"/>
  <c r="H41" i="2"/>
  <c r="G41" i="2"/>
  <c r="F41" i="2"/>
  <c r="J46" i="2"/>
  <c r="I46" i="2"/>
  <c r="H46" i="2"/>
  <c r="G46" i="2"/>
  <c r="F46" i="2"/>
  <c r="J61" i="2"/>
  <c r="I61" i="2"/>
  <c r="H61" i="2"/>
  <c r="G61" i="2"/>
  <c r="F61" i="2"/>
  <c r="J42" i="2"/>
  <c r="I42" i="2"/>
  <c r="H42" i="2"/>
  <c r="G42" i="2"/>
  <c r="F42" i="2"/>
  <c r="J47" i="2"/>
  <c r="I47" i="2"/>
  <c r="H47" i="2"/>
  <c r="G47" i="2"/>
  <c r="F47" i="2"/>
  <c r="J37" i="2"/>
  <c r="I37" i="2"/>
  <c r="H37" i="2"/>
  <c r="G37" i="2"/>
  <c r="F37" i="2"/>
  <c r="J39" i="2"/>
  <c r="I39" i="2"/>
  <c r="H39" i="2"/>
  <c r="G39" i="2"/>
  <c r="F39" i="2"/>
  <c r="J49" i="2"/>
  <c r="I49" i="2"/>
  <c r="H49" i="2"/>
  <c r="G49" i="2"/>
  <c r="F49" i="2"/>
  <c r="J52" i="2"/>
  <c r="I52" i="2"/>
  <c r="H52" i="2"/>
  <c r="G52" i="2"/>
  <c r="F52" i="2"/>
  <c r="J44" i="2"/>
  <c r="I44" i="2"/>
  <c r="H44" i="2"/>
  <c r="G44" i="2"/>
  <c r="F44" i="2"/>
  <c r="J62" i="2"/>
  <c r="I62" i="2"/>
  <c r="H62" i="2"/>
  <c r="G62" i="2"/>
  <c r="F62" i="2"/>
  <c r="J50" i="2"/>
  <c r="I50" i="2"/>
  <c r="H50" i="2"/>
  <c r="G50" i="2"/>
  <c r="F50" i="2"/>
  <c r="J59" i="2"/>
  <c r="I59" i="2"/>
  <c r="H59" i="2"/>
  <c r="G59" i="2"/>
  <c r="F59" i="2"/>
  <c r="F45" i="2"/>
  <c r="J40" i="2"/>
  <c r="I40" i="2"/>
  <c r="H40" i="2"/>
  <c r="G40" i="2"/>
  <c r="F40" i="2"/>
  <c r="U158" i="3" l="1"/>
  <c r="U12" i="11" s="1"/>
  <c r="H157" i="3"/>
  <c r="H2" i="11" s="1"/>
  <c r="P157" i="3"/>
  <c r="P2" i="11" s="1"/>
  <c r="X157" i="3"/>
  <c r="N158" i="3"/>
  <c r="N12" i="11" s="1"/>
  <c r="V158" i="3"/>
  <c r="V12" i="11" s="1"/>
  <c r="I157" i="3"/>
  <c r="I2" i="11" s="1"/>
  <c r="Q157" i="3"/>
  <c r="Q2" i="11" s="1"/>
  <c r="G158" i="3"/>
  <c r="G12" i="11" s="1"/>
  <c r="O158" i="3"/>
  <c r="O12" i="11" s="1"/>
  <c r="W158" i="3"/>
  <c r="W12" i="11" s="1"/>
  <c r="J157" i="3"/>
  <c r="J2" i="11" s="1"/>
  <c r="R157" i="3"/>
  <c r="R2" i="11" s="1"/>
  <c r="H158" i="3"/>
  <c r="H12" i="11" s="1"/>
  <c r="P158" i="3"/>
  <c r="P12" i="11" s="1"/>
  <c r="X158" i="3"/>
  <c r="K157" i="3"/>
  <c r="K2" i="11" s="1"/>
  <c r="S157" i="3"/>
  <c r="S2" i="11" s="1"/>
  <c r="I158" i="3"/>
  <c r="I12" i="11" s="1"/>
  <c r="Q158" i="3"/>
  <c r="Q12" i="11" s="1"/>
  <c r="L157" i="3"/>
  <c r="L2" i="11" s="1"/>
  <c r="T157" i="3"/>
  <c r="T2" i="11" s="1"/>
  <c r="J158" i="3"/>
  <c r="J12" i="11" s="1"/>
  <c r="R158" i="3"/>
  <c r="R12" i="11" s="1"/>
  <c r="M157" i="3"/>
  <c r="M2" i="11" s="1"/>
  <c r="U157" i="3"/>
  <c r="U2" i="11" s="1"/>
  <c r="K158" i="3"/>
  <c r="K12" i="11" s="1"/>
  <c r="S158" i="3"/>
  <c r="S12" i="11" s="1"/>
  <c r="N157" i="3"/>
  <c r="N2" i="11" s="1"/>
  <c r="V157" i="3"/>
  <c r="V2" i="11" s="1"/>
  <c r="L158" i="3"/>
  <c r="L12" i="11" s="1"/>
  <c r="T158" i="3"/>
  <c r="T12" i="11" s="1"/>
  <c r="G157" i="3"/>
  <c r="G2" i="11" s="1"/>
  <c r="O157" i="3"/>
  <c r="O2" i="11" s="1"/>
  <c r="W157" i="3"/>
  <c r="W2" i="11" s="1"/>
  <c r="M158" i="3"/>
  <c r="M12" i="11" s="1"/>
  <c r="R135" i="7"/>
  <c r="W133" i="7"/>
  <c r="I179" i="4"/>
  <c r="V41" i="7"/>
  <c r="V5" i="11" s="1"/>
  <c r="G99" i="5"/>
  <c r="G4" i="11" s="1"/>
  <c r="G100" i="5"/>
  <c r="G14" i="11" s="1"/>
  <c r="V120" i="8"/>
  <c r="V3" i="11" s="1"/>
  <c r="I100" i="5"/>
  <c r="I14" i="11" s="1"/>
  <c r="W36" i="6"/>
  <c r="W17" i="11" s="1"/>
  <c r="S187" i="9"/>
  <c r="W102" i="9"/>
  <c r="W8" i="11" s="1"/>
  <c r="P19" i="11"/>
  <c r="H99" i="5"/>
  <c r="H4" i="11" s="1"/>
  <c r="H100" i="5"/>
  <c r="H14" i="11" s="1"/>
  <c r="W157" i="10"/>
  <c r="W19" i="11" s="1"/>
  <c r="O179" i="4"/>
  <c r="N27" i="6"/>
  <c r="Q135" i="7"/>
  <c r="N181" i="4"/>
  <c r="O36" i="6"/>
  <c r="O17" i="11" s="1"/>
  <c r="P35" i="6"/>
  <c r="P7" i="11" s="1"/>
  <c r="T187" i="9"/>
  <c r="E158" i="3"/>
  <c r="E12" i="11" s="1"/>
  <c r="N28" i="6"/>
  <c r="W35" i="6"/>
  <c r="W7" i="11" s="1"/>
  <c r="K135" i="7"/>
  <c r="P36" i="6"/>
  <c r="P17" i="11" s="1"/>
  <c r="T27" i="4"/>
  <c r="T16" i="11" s="1"/>
  <c r="T181" i="4"/>
  <c r="B135" i="7"/>
  <c r="C135" i="7"/>
  <c r="O120" i="8"/>
  <c r="O3" i="11" s="1"/>
  <c r="N156" i="10"/>
  <c r="N9" i="11" s="1"/>
  <c r="S27" i="4"/>
  <c r="S16" i="11" s="1"/>
  <c r="W181" i="4"/>
  <c r="D135" i="7"/>
  <c r="O156" i="10"/>
  <c r="O9" i="11" s="1"/>
  <c r="V179" i="4"/>
  <c r="M135" i="7"/>
  <c r="B157" i="3"/>
  <c r="C26" i="4"/>
  <c r="C6" i="11" s="1"/>
  <c r="K26" i="4"/>
  <c r="K6" i="11" s="1"/>
  <c r="S26" i="4"/>
  <c r="S6" i="11" s="1"/>
  <c r="D27" i="4"/>
  <c r="D16" i="11" s="1"/>
  <c r="L27" i="4"/>
  <c r="L16" i="11" s="1"/>
  <c r="G179" i="4"/>
  <c r="Q179" i="4"/>
  <c r="G181" i="4"/>
  <c r="F99" i="5"/>
  <c r="F4" i="11" s="1"/>
  <c r="T42" i="7"/>
  <c r="T15" i="11" s="1"/>
  <c r="F41" i="7"/>
  <c r="F5" i="11" s="1"/>
  <c r="O42" i="7"/>
  <c r="O15" i="11" s="1"/>
  <c r="C157" i="3"/>
  <c r="C2" i="11" s="1"/>
  <c r="D158" i="3"/>
  <c r="D12" i="11" s="1"/>
  <c r="D26" i="4"/>
  <c r="D6" i="11" s="1"/>
  <c r="L26" i="4"/>
  <c r="L6" i="11" s="1"/>
  <c r="T26" i="4"/>
  <c r="T6" i="11" s="1"/>
  <c r="E27" i="4"/>
  <c r="E16" i="11" s="1"/>
  <c r="M27" i="4"/>
  <c r="M16" i="11" s="1"/>
  <c r="U27" i="4"/>
  <c r="U16" i="11" s="1"/>
  <c r="H179" i="4"/>
  <c r="R179" i="4"/>
  <c r="J181" i="4"/>
  <c r="V181" i="4"/>
  <c r="V35" i="6"/>
  <c r="V7" i="11" s="1"/>
  <c r="Q36" i="6"/>
  <c r="Q17" i="11" s="1"/>
  <c r="M41" i="7"/>
  <c r="M5" i="11" s="1"/>
  <c r="V42" i="7"/>
  <c r="V15" i="11" s="1"/>
  <c r="B133" i="7"/>
  <c r="C158" i="3"/>
  <c r="C12" i="11" s="1"/>
  <c r="F27" i="4"/>
  <c r="F16" i="11" s="1"/>
  <c r="K181" i="4"/>
  <c r="I133" i="7"/>
  <c r="E157" i="3"/>
  <c r="E2" i="11" s="1"/>
  <c r="F158" i="3"/>
  <c r="F12" i="11" s="1"/>
  <c r="F26" i="4"/>
  <c r="F6" i="11" s="1"/>
  <c r="N26" i="4"/>
  <c r="N6" i="11" s="1"/>
  <c r="V26" i="4"/>
  <c r="V6" i="11" s="1"/>
  <c r="G27" i="4"/>
  <c r="G16" i="11" s="1"/>
  <c r="O27" i="4"/>
  <c r="O16" i="11" s="1"/>
  <c r="W27" i="4"/>
  <c r="W16" i="11" s="1"/>
  <c r="B179" i="4"/>
  <c r="J179" i="4"/>
  <c r="B181" i="4"/>
  <c r="L181" i="4"/>
  <c r="N99" i="5"/>
  <c r="N4" i="11" s="1"/>
  <c r="F35" i="6"/>
  <c r="F7" i="11" s="1"/>
  <c r="U41" i="7"/>
  <c r="U5" i="11" s="1"/>
  <c r="J133" i="7"/>
  <c r="P18" i="11"/>
  <c r="G102" i="9"/>
  <c r="G8" i="11" s="1"/>
  <c r="G189" i="9"/>
  <c r="W189" i="9"/>
  <c r="N27" i="4"/>
  <c r="N16" i="11" s="1"/>
  <c r="S179" i="4"/>
  <c r="F157" i="3"/>
  <c r="F2" i="11" s="1"/>
  <c r="G26" i="4"/>
  <c r="G6" i="11" s="1"/>
  <c r="O26" i="4"/>
  <c r="O6" i="11" s="1"/>
  <c r="W26" i="4"/>
  <c r="W6" i="11" s="1"/>
  <c r="H27" i="4"/>
  <c r="H16" i="11" s="1"/>
  <c r="P27" i="4"/>
  <c r="P16" i="11" s="1"/>
  <c r="C179" i="4"/>
  <c r="K179" i="4"/>
  <c r="W179" i="4"/>
  <c r="C181" i="4"/>
  <c r="V100" i="5"/>
  <c r="V14" i="11" s="1"/>
  <c r="N100" i="5"/>
  <c r="N14" i="11" s="1"/>
  <c r="F100" i="5"/>
  <c r="F14" i="11" s="1"/>
  <c r="U99" i="5"/>
  <c r="U4" i="11" s="1"/>
  <c r="M99" i="5"/>
  <c r="M4" i="11" s="1"/>
  <c r="E99" i="5"/>
  <c r="E4" i="11" s="1"/>
  <c r="U100" i="5"/>
  <c r="U14" i="11" s="1"/>
  <c r="M100" i="5"/>
  <c r="M14" i="11" s="1"/>
  <c r="E100" i="5"/>
  <c r="E14" i="11" s="1"/>
  <c r="T99" i="5"/>
  <c r="T4" i="11" s="1"/>
  <c r="L99" i="5"/>
  <c r="L4" i="11" s="1"/>
  <c r="D99" i="5"/>
  <c r="D4" i="11" s="1"/>
  <c r="T100" i="5"/>
  <c r="T14" i="11" s="1"/>
  <c r="L100" i="5"/>
  <c r="L14" i="11" s="1"/>
  <c r="D100" i="5"/>
  <c r="D14" i="11" s="1"/>
  <c r="S99" i="5"/>
  <c r="S4" i="11" s="1"/>
  <c r="K4" i="11"/>
  <c r="C99" i="5"/>
  <c r="C4" i="11" s="1"/>
  <c r="S100" i="5"/>
  <c r="S14" i="11" s="1"/>
  <c r="K14" i="11"/>
  <c r="C100" i="5"/>
  <c r="C14" i="11" s="1"/>
  <c r="R99" i="5"/>
  <c r="R4" i="11" s="1"/>
  <c r="J99" i="5"/>
  <c r="J4" i="11" s="1"/>
  <c r="B99" i="5"/>
  <c r="R100" i="5"/>
  <c r="R14" i="11" s="1"/>
  <c r="J100" i="5"/>
  <c r="J14" i="11" s="1"/>
  <c r="B100" i="5"/>
  <c r="Q99" i="5"/>
  <c r="Q4" i="11" s="1"/>
  <c r="I99" i="5"/>
  <c r="I4" i="11" s="1"/>
  <c r="O99" i="5"/>
  <c r="O4" i="11" s="1"/>
  <c r="O100" i="5"/>
  <c r="O14" i="11" s="1"/>
  <c r="G35" i="6"/>
  <c r="G7" i="11" s="1"/>
  <c r="G36" i="6"/>
  <c r="G17" i="11" s="1"/>
  <c r="V133" i="7"/>
  <c r="H189" i="9"/>
  <c r="D157" i="3"/>
  <c r="D2" i="11" s="1"/>
  <c r="U26" i="4"/>
  <c r="U6" i="11" s="1"/>
  <c r="P42" i="7"/>
  <c r="P15" i="11" s="1"/>
  <c r="H42" i="7"/>
  <c r="H15" i="11" s="1"/>
  <c r="W41" i="7"/>
  <c r="W5" i="11" s="1"/>
  <c r="O41" i="7"/>
  <c r="O5" i="11" s="1"/>
  <c r="G41" i="7"/>
  <c r="G5" i="11" s="1"/>
  <c r="N41" i="7"/>
  <c r="N5" i="11" s="1"/>
  <c r="Q181" i="4"/>
  <c r="I181" i="4"/>
  <c r="P181" i="4"/>
  <c r="H181" i="4"/>
  <c r="U181" i="4"/>
  <c r="M181" i="4"/>
  <c r="H26" i="4"/>
  <c r="H6" i="11" s="1"/>
  <c r="P26" i="4"/>
  <c r="P6" i="11" s="1"/>
  <c r="I27" i="4"/>
  <c r="I16" i="11" s="1"/>
  <c r="Q27" i="4"/>
  <c r="Q16" i="11" s="1"/>
  <c r="D179" i="4"/>
  <c r="N179" i="4"/>
  <c r="D181" i="4"/>
  <c r="O181" i="4"/>
  <c r="P99" i="5"/>
  <c r="P4" i="11" s="1"/>
  <c r="P100" i="5"/>
  <c r="P14" i="11" s="1"/>
  <c r="V36" i="6"/>
  <c r="V17" i="11" s="1"/>
  <c r="H35" i="6"/>
  <c r="H7" i="11" s="1"/>
  <c r="H36" i="6"/>
  <c r="H17" i="11" s="1"/>
  <c r="U42" i="7"/>
  <c r="U15" i="11" s="1"/>
  <c r="F42" i="7"/>
  <c r="F15" i="11" s="1"/>
  <c r="V121" i="8"/>
  <c r="V13" i="11" s="1"/>
  <c r="N121" i="8"/>
  <c r="N13" i="11" s="1"/>
  <c r="F121" i="8"/>
  <c r="F13" i="11" s="1"/>
  <c r="U120" i="8"/>
  <c r="U3" i="11" s="1"/>
  <c r="M120" i="8"/>
  <c r="M3" i="11" s="1"/>
  <c r="E120" i="8"/>
  <c r="E3" i="11" s="1"/>
  <c r="U121" i="8"/>
  <c r="U13" i="11" s="1"/>
  <c r="M121" i="8"/>
  <c r="M13" i="11" s="1"/>
  <c r="E121" i="8"/>
  <c r="E13" i="11" s="1"/>
  <c r="T120" i="8"/>
  <c r="T3" i="11" s="1"/>
  <c r="L120" i="8"/>
  <c r="L3" i="11" s="1"/>
  <c r="D120" i="8"/>
  <c r="D3" i="11" s="1"/>
  <c r="T121" i="8"/>
  <c r="T13" i="11" s="1"/>
  <c r="L121" i="8"/>
  <c r="L13" i="11" s="1"/>
  <c r="D121" i="8"/>
  <c r="D13" i="11" s="1"/>
  <c r="S120" i="8"/>
  <c r="S3" i="11" s="1"/>
  <c r="K3" i="11"/>
  <c r="C120" i="8"/>
  <c r="C3" i="11" s="1"/>
  <c r="S121" i="8"/>
  <c r="S13" i="11" s="1"/>
  <c r="K13" i="11"/>
  <c r="C121" i="8"/>
  <c r="C13" i="11" s="1"/>
  <c r="R120" i="8"/>
  <c r="R3" i="11" s="1"/>
  <c r="J120" i="8"/>
  <c r="J3" i="11" s="1"/>
  <c r="B120" i="8"/>
  <c r="R121" i="8"/>
  <c r="R13" i="11" s="1"/>
  <c r="J121" i="8"/>
  <c r="J13" i="11" s="1"/>
  <c r="B121" i="8"/>
  <c r="Q120" i="8"/>
  <c r="Q3" i="11" s="1"/>
  <c r="I120" i="8"/>
  <c r="I3" i="11" s="1"/>
  <c r="Q121" i="8"/>
  <c r="Q13" i="11" s="1"/>
  <c r="I121" i="8"/>
  <c r="I13" i="11" s="1"/>
  <c r="P120" i="8"/>
  <c r="P3" i="11" s="1"/>
  <c r="H120" i="8"/>
  <c r="H3" i="11" s="1"/>
  <c r="W121" i="8"/>
  <c r="W13" i="11" s="1"/>
  <c r="N120" i="8"/>
  <c r="N3" i="11" s="1"/>
  <c r="P121" i="8"/>
  <c r="P13" i="11" s="1"/>
  <c r="G120" i="8"/>
  <c r="G3" i="11" s="1"/>
  <c r="O121" i="8"/>
  <c r="O13" i="11" s="1"/>
  <c r="F120" i="8"/>
  <c r="F3" i="11" s="1"/>
  <c r="H121" i="8"/>
  <c r="H13" i="11" s="1"/>
  <c r="G121" i="8"/>
  <c r="G13" i="11" s="1"/>
  <c r="W120" i="8"/>
  <c r="W3" i="11" s="1"/>
  <c r="H103" i="9"/>
  <c r="H18" i="11" s="1"/>
  <c r="O189" i="9"/>
  <c r="E26" i="4"/>
  <c r="E6" i="11" s="1"/>
  <c r="V27" i="4"/>
  <c r="V16" i="11" s="1"/>
  <c r="M133" i="7"/>
  <c r="C133" i="7"/>
  <c r="I26" i="4"/>
  <c r="I6" i="11" s="1"/>
  <c r="Q26" i="4"/>
  <c r="Q6" i="11" s="1"/>
  <c r="B27" i="4"/>
  <c r="J27" i="4"/>
  <c r="J16" i="11" s="1"/>
  <c r="R27" i="4"/>
  <c r="R16" i="11" s="1"/>
  <c r="E179" i="4"/>
  <c r="E181" i="4"/>
  <c r="R181" i="4"/>
  <c r="V99" i="5"/>
  <c r="V4" i="11" s="1"/>
  <c r="Q100" i="5"/>
  <c r="Q14" i="11" s="1"/>
  <c r="N35" i="6"/>
  <c r="N7" i="11" s="1"/>
  <c r="I36" i="6"/>
  <c r="I17" i="11" s="1"/>
  <c r="G42" i="7"/>
  <c r="G15" i="11" s="1"/>
  <c r="I103" i="9"/>
  <c r="I18" i="11" s="1"/>
  <c r="M26" i="4"/>
  <c r="M6" i="11" s="1"/>
  <c r="W42" i="7"/>
  <c r="W15" i="11" s="1"/>
  <c r="B158" i="3"/>
  <c r="U179" i="4"/>
  <c r="M179" i="4"/>
  <c r="T179" i="4"/>
  <c r="L179" i="4"/>
  <c r="B26" i="4"/>
  <c r="J26" i="4"/>
  <c r="J6" i="11" s="1"/>
  <c r="R26" i="4"/>
  <c r="R6" i="11" s="1"/>
  <c r="C27" i="4"/>
  <c r="C16" i="11" s="1"/>
  <c r="K27" i="4"/>
  <c r="K16" i="11" s="1"/>
  <c r="F179" i="4"/>
  <c r="P179" i="4"/>
  <c r="F181" i="4"/>
  <c r="S181" i="4"/>
  <c r="W99" i="5"/>
  <c r="W4" i="11" s="1"/>
  <c r="W100" i="5"/>
  <c r="W14" i="11" s="1"/>
  <c r="O35" i="6"/>
  <c r="O7" i="11" s="1"/>
  <c r="E41" i="7"/>
  <c r="E5" i="11" s="1"/>
  <c r="N42" i="7"/>
  <c r="N15" i="11" s="1"/>
  <c r="R187" i="9"/>
  <c r="V156" i="10"/>
  <c r="V9" i="11" s="1"/>
  <c r="I35" i="6"/>
  <c r="I7" i="11" s="1"/>
  <c r="Q35" i="6"/>
  <c r="Q7" i="11" s="1"/>
  <c r="B36" i="6"/>
  <c r="J36" i="6"/>
  <c r="J17" i="11" s="1"/>
  <c r="R36" i="6"/>
  <c r="R17" i="11" s="1"/>
  <c r="T133" i="7"/>
  <c r="L133" i="7"/>
  <c r="S133" i="7"/>
  <c r="K133" i="7"/>
  <c r="R133" i="7"/>
  <c r="H41" i="7"/>
  <c r="H5" i="11" s="1"/>
  <c r="P41" i="7"/>
  <c r="P5" i="11" s="1"/>
  <c r="I42" i="7"/>
  <c r="I15" i="11" s="1"/>
  <c r="Q42" i="7"/>
  <c r="Q15" i="11" s="1"/>
  <c r="D133" i="7"/>
  <c r="N133" i="7"/>
  <c r="E135" i="7"/>
  <c r="S135" i="7"/>
  <c r="H102" i="9"/>
  <c r="H8" i="11" s="1"/>
  <c r="Q103" i="9"/>
  <c r="Q18" i="11" s="1"/>
  <c r="C187" i="9"/>
  <c r="W156" i="10"/>
  <c r="W9" i="11" s="1"/>
  <c r="B35" i="6"/>
  <c r="J35" i="6"/>
  <c r="J7" i="11" s="1"/>
  <c r="R35" i="6"/>
  <c r="R7" i="11" s="1"/>
  <c r="C36" i="6"/>
  <c r="C17" i="11" s="1"/>
  <c r="K36" i="6"/>
  <c r="K17" i="11" s="1"/>
  <c r="S36" i="6"/>
  <c r="S17" i="11" s="1"/>
  <c r="I41" i="7"/>
  <c r="I5" i="11" s="1"/>
  <c r="Q41" i="7"/>
  <c r="Q5" i="11" s="1"/>
  <c r="B42" i="7"/>
  <c r="J42" i="7"/>
  <c r="J15" i="11" s="1"/>
  <c r="R42" i="7"/>
  <c r="R15" i="11" s="1"/>
  <c r="E133" i="7"/>
  <c r="O133" i="7"/>
  <c r="I135" i="7"/>
  <c r="T135" i="7"/>
  <c r="V189" i="9"/>
  <c r="O102" i="9"/>
  <c r="O8" i="11" s="1"/>
  <c r="D187" i="9"/>
  <c r="G157" i="10"/>
  <c r="G19" i="11" s="1"/>
  <c r="C35" i="6"/>
  <c r="C7" i="11" s="1"/>
  <c r="K35" i="6"/>
  <c r="K7" i="11" s="1"/>
  <c r="S35" i="6"/>
  <c r="S7" i="11" s="1"/>
  <c r="D36" i="6"/>
  <c r="D17" i="11" s="1"/>
  <c r="L36" i="6"/>
  <c r="L17" i="11" s="1"/>
  <c r="T36" i="6"/>
  <c r="T17" i="11" s="1"/>
  <c r="B41" i="7"/>
  <c r="J41" i="7"/>
  <c r="J5" i="11" s="1"/>
  <c r="R41" i="7"/>
  <c r="R5" i="11" s="1"/>
  <c r="C42" i="7"/>
  <c r="C15" i="11" s="1"/>
  <c r="K42" i="7"/>
  <c r="K15" i="11" s="1"/>
  <c r="S42" i="7"/>
  <c r="S15" i="11" s="1"/>
  <c r="F133" i="7"/>
  <c r="P133" i="7"/>
  <c r="J135" i="7"/>
  <c r="U135" i="7"/>
  <c r="W103" i="9"/>
  <c r="W18" i="11" s="1"/>
  <c r="P8" i="11"/>
  <c r="K187" i="9"/>
  <c r="V157" i="10"/>
  <c r="V19" i="11" s="1"/>
  <c r="H157" i="10"/>
  <c r="H19" i="11" s="1"/>
  <c r="D35" i="6"/>
  <c r="D7" i="11" s="1"/>
  <c r="L35" i="6"/>
  <c r="L7" i="11" s="1"/>
  <c r="T35" i="6"/>
  <c r="T7" i="11" s="1"/>
  <c r="E36" i="6"/>
  <c r="E17" i="11" s="1"/>
  <c r="M36" i="6"/>
  <c r="M17" i="11" s="1"/>
  <c r="U36" i="6"/>
  <c r="U17" i="11" s="1"/>
  <c r="C41" i="7"/>
  <c r="C5" i="11" s="1"/>
  <c r="K41" i="7"/>
  <c r="K5" i="11" s="1"/>
  <c r="S41" i="7"/>
  <c r="S5" i="11" s="1"/>
  <c r="D42" i="7"/>
  <c r="D15" i="11" s="1"/>
  <c r="L42" i="7"/>
  <c r="L15" i="11" s="1"/>
  <c r="G133" i="7"/>
  <c r="Q133" i="7"/>
  <c r="F156" i="10"/>
  <c r="F9" i="11" s="1"/>
  <c r="O157" i="10"/>
  <c r="O19" i="11" s="1"/>
  <c r="E35" i="6"/>
  <c r="E7" i="11" s="1"/>
  <c r="M35" i="6"/>
  <c r="M7" i="11" s="1"/>
  <c r="U35" i="6"/>
  <c r="U7" i="11" s="1"/>
  <c r="F36" i="6"/>
  <c r="F17" i="11" s="1"/>
  <c r="N36" i="6"/>
  <c r="N17" i="11" s="1"/>
  <c r="P135" i="7"/>
  <c r="H135" i="7"/>
  <c r="W135" i="7"/>
  <c r="O135" i="7"/>
  <c r="G135" i="7"/>
  <c r="V135" i="7"/>
  <c r="N135" i="7"/>
  <c r="F135" i="7"/>
  <c r="D41" i="7"/>
  <c r="D5" i="11" s="1"/>
  <c r="L41" i="7"/>
  <c r="L5" i="11" s="1"/>
  <c r="T41" i="7"/>
  <c r="T5" i="11" s="1"/>
  <c r="E42" i="7"/>
  <c r="E15" i="11" s="1"/>
  <c r="M42" i="7"/>
  <c r="M15" i="11" s="1"/>
  <c r="H133" i="7"/>
  <c r="U133" i="7"/>
  <c r="L135" i="7"/>
  <c r="G156" i="10"/>
  <c r="G9" i="11" s="1"/>
  <c r="I102" i="9"/>
  <c r="I8" i="11" s="1"/>
  <c r="Q102" i="9"/>
  <c r="Q8" i="11" s="1"/>
  <c r="B103" i="9"/>
  <c r="J103" i="9"/>
  <c r="J18" i="11" s="1"/>
  <c r="R103" i="9"/>
  <c r="R18" i="11" s="1"/>
  <c r="E187" i="9"/>
  <c r="M187" i="9"/>
  <c r="U187" i="9"/>
  <c r="I189" i="9"/>
  <c r="Q189" i="9"/>
  <c r="H156" i="10"/>
  <c r="H9" i="11" s="1"/>
  <c r="P9" i="11"/>
  <c r="I157" i="10"/>
  <c r="I19" i="11" s="1"/>
  <c r="Q157" i="10"/>
  <c r="Q19" i="11" s="1"/>
  <c r="B102" i="9"/>
  <c r="J102" i="9"/>
  <c r="J8" i="11" s="1"/>
  <c r="R102" i="9"/>
  <c r="R8" i="11" s="1"/>
  <c r="C103" i="9"/>
  <c r="C18" i="11" s="1"/>
  <c r="K103" i="9"/>
  <c r="K18" i="11" s="1"/>
  <c r="S103" i="9"/>
  <c r="S18" i="11" s="1"/>
  <c r="F187" i="9"/>
  <c r="N187" i="9"/>
  <c r="V187" i="9"/>
  <c r="B189" i="9"/>
  <c r="J189" i="9"/>
  <c r="R189" i="9"/>
  <c r="I156" i="10"/>
  <c r="I9" i="11" s="1"/>
  <c r="Q156" i="10"/>
  <c r="Q9" i="11" s="1"/>
  <c r="B157" i="10"/>
  <c r="J157" i="10"/>
  <c r="J19" i="11" s="1"/>
  <c r="R157" i="10"/>
  <c r="R19" i="11" s="1"/>
  <c r="C102" i="9"/>
  <c r="C8" i="11" s="1"/>
  <c r="K102" i="9"/>
  <c r="K8" i="11" s="1"/>
  <c r="S102" i="9"/>
  <c r="S8" i="11" s="1"/>
  <c r="D103" i="9"/>
  <c r="D18" i="11" s="1"/>
  <c r="L18" i="11"/>
  <c r="T103" i="9"/>
  <c r="T18" i="11" s="1"/>
  <c r="G187" i="9"/>
  <c r="O187" i="9"/>
  <c r="W187" i="9"/>
  <c r="C189" i="9"/>
  <c r="K189" i="9"/>
  <c r="S189" i="9"/>
  <c r="B156" i="10"/>
  <c r="J156" i="10"/>
  <c r="J9" i="11" s="1"/>
  <c r="R156" i="10"/>
  <c r="R9" i="11" s="1"/>
  <c r="C157" i="10"/>
  <c r="C19" i="11" s="1"/>
  <c r="K157" i="10"/>
  <c r="K19" i="11" s="1"/>
  <c r="S157" i="10"/>
  <c r="S19" i="11" s="1"/>
  <c r="D102" i="9"/>
  <c r="D8" i="11" s="1"/>
  <c r="L8" i="11"/>
  <c r="T102" i="9"/>
  <c r="T8" i="11" s="1"/>
  <c r="E103" i="9"/>
  <c r="E18" i="11" s="1"/>
  <c r="M103" i="9"/>
  <c r="M18" i="11" s="1"/>
  <c r="U103" i="9"/>
  <c r="U18" i="11" s="1"/>
  <c r="H187" i="9"/>
  <c r="D189" i="9"/>
  <c r="T189" i="9"/>
  <c r="C156" i="10"/>
  <c r="C9" i="11" s="1"/>
  <c r="K156" i="10"/>
  <c r="K9" i="11" s="1"/>
  <c r="S156" i="10"/>
  <c r="S9" i="11" s="1"/>
  <c r="D157" i="10"/>
  <c r="D19" i="11" s="1"/>
  <c r="L19" i="11"/>
  <c r="T157" i="10"/>
  <c r="T19" i="11" s="1"/>
  <c r="E102" i="9"/>
  <c r="E8" i="11" s="1"/>
  <c r="M102" i="9"/>
  <c r="M8" i="11" s="1"/>
  <c r="U102" i="9"/>
  <c r="U8" i="11" s="1"/>
  <c r="F103" i="9"/>
  <c r="F18" i="11" s="1"/>
  <c r="N103" i="9"/>
  <c r="N18" i="11" s="1"/>
  <c r="V103" i="9"/>
  <c r="V18" i="11" s="1"/>
  <c r="I187" i="9"/>
  <c r="Q187" i="9"/>
  <c r="E189" i="9"/>
  <c r="M189" i="9"/>
  <c r="U189" i="9"/>
  <c r="D156" i="10"/>
  <c r="D9" i="11" s="1"/>
  <c r="L9" i="11"/>
  <c r="T156" i="10"/>
  <c r="T9" i="11" s="1"/>
  <c r="E157" i="10"/>
  <c r="E19" i="11" s="1"/>
  <c r="M157" i="10"/>
  <c r="M19" i="11" s="1"/>
  <c r="U157" i="10"/>
  <c r="U19" i="11" s="1"/>
  <c r="F102" i="9"/>
  <c r="F8" i="11" s="1"/>
  <c r="N102" i="9"/>
  <c r="N8" i="11" s="1"/>
  <c r="V102" i="9"/>
  <c r="V8" i="11" s="1"/>
  <c r="G103" i="9"/>
  <c r="G18" i="11" s="1"/>
  <c r="O103" i="9"/>
  <c r="O18" i="11" s="1"/>
  <c r="B187" i="9"/>
  <c r="J187" i="9"/>
  <c r="F189" i="9"/>
  <c r="N189" i="9"/>
  <c r="E156" i="10"/>
  <c r="E9" i="11" s="1"/>
  <c r="M156" i="10"/>
  <c r="M9" i="11" s="1"/>
  <c r="U156" i="10"/>
  <c r="U9" i="11" s="1"/>
  <c r="F157" i="10"/>
  <c r="F19" i="11" s="1"/>
  <c r="N157" i="10"/>
  <c r="N19" i="11" s="1"/>
  <c r="N10" i="11" l="1"/>
  <c r="J20" i="11"/>
  <c r="H20" i="11"/>
  <c r="E10" i="11"/>
  <c r="L20" i="11"/>
  <c r="R20" i="11"/>
  <c r="E20" i="11"/>
  <c r="V20" i="11"/>
  <c r="L10" i="11"/>
  <c r="U10" i="11"/>
  <c r="B8" i="11"/>
  <c r="X8" i="11" s="1"/>
  <c r="X102" i="9"/>
  <c r="B17" i="11"/>
  <c r="X17" i="11" s="1"/>
  <c r="X36" i="6"/>
  <c r="B12" i="11"/>
  <c r="B16" i="11"/>
  <c r="X16" i="11" s="1"/>
  <c r="X27" i="4"/>
  <c r="W10" i="11"/>
  <c r="O20" i="11"/>
  <c r="K20" i="11"/>
  <c r="D20" i="11"/>
  <c r="R10" i="11"/>
  <c r="Q10" i="11"/>
  <c r="X120" i="8"/>
  <c r="B3" i="11"/>
  <c r="X3" i="11" s="1"/>
  <c r="O10" i="11"/>
  <c r="G20" i="11"/>
  <c r="S10" i="11"/>
  <c r="B2" i="11"/>
  <c r="U20" i="11"/>
  <c r="B19" i="11"/>
  <c r="X19" i="11" s="1"/>
  <c r="X157" i="10"/>
  <c r="B6" i="11"/>
  <c r="X6" i="11" s="1"/>
  <c r="X26" i="4"/>
  <c r="I10" i="11"/>
  <c r="G10" i="11"/>
  <c r="D10" i="11"/>
  <c r="V10" i="11"/>
  <c r="K10" i="11"/>
  <c r="B9" i="11"/>
  <c r="X9" i="11" s="1"/>
  <c r="X156" i="10"/>
  <c r="B5" i="11"/>
  <c r="X5" i="11" s="1"/>
  <c r="X41" i="7"/>
  <c r="Q20" i="11"/>
  <c r="B14" i="11"/>
  <c r="X14" i="11" s="1"/>
  <c r="X100" i="5"/>
  <c r="M20" i="11"/>
  <c r="C10" i="11"/>
  <c r="W20" i="11"/>
  <c r="B18" i="11"/>
  <c r="X18" i="11" s="1"/>
  <c r="X103" i="9"/>
  <c r="B15" i="11"/>
  <c r="X15" i="11" s="1"/>
  <c r="X42" i="7"/>
  <c r="B7" i="11"/>
  <c r="X7" i="11" s="1"/>
  <c r="X35" i="6"/>
  <c r="I20" i="11"/>
  <c r="S20" i="11"/>
  <c r="F10" i="11"/>
  <c r="N20" i="11"/>
  <c r="C20" i="11"/>
  <c r="P10" i="11"/>
  <c r="F20" i="11"/>
  <c r="T10" i="11"/>
  <c r="H10" i="11"/>
  <c r="B13" i="11"/>
  <c r="X13" i="11" s="1"/>
  <c r="X121" i="8"/>
  <c r="P20" i="11"/>
  <c r="B4" i="11"/>
  <c r="X4" i="11" s="1"/>
  <c r="X99" i="5"/>
  <c r="M10" i="11"/>
  <c r="J10" i="11"/>
  <c r="T20" i="11"/>
  <c r="X12" i="11" l="1"/>
  <c r="X20" i="11" s="1"/>
  <c r="B20" i="11"/>
  <c r="B10" i="11"/>
  <c r="X2" i="11"/>
  <c r="X10" i="11" s="1"/>
</calcChain>
</file>

<file path=xl/sharedStrings.xml><?xml version="1.0" encoding="utf-8"?>
<sst xmlns="http://schemas.openxmlformats.org/spreadsheetml/2006/main" count="4232" uniqueCount="938">
  <si>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</si>
  <si>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</si>
  <si>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</si>
  <si>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</si>
  <si>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</si>
  <si>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</si>
  <si>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</si>
  <si>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</si>
  <si>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</si>
  <si>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A'shai Boyce</t>
  </si>
  <si>
    <t>K</t>
  </si>
  <si>
    <t>NCA</t>
  </si>
  <si>
    <t>F</t>
  </si>
  <si>
    <t>Dev</t>
  </si>
  <si>
    <t>DEV GIRLS</t>
  </si>
  <si>
    <t>Archangel Gabriel</t>
  </si>
  <si>
    <t>AGS</t>
  </si>
  <si>
    <t>Elise Harper</t>
  </si>
  <si>
    <t>Ave Maria Academy</t>
  </si>
  <si>
    <t>AMA</t>
  </si>
  <si>
    <t>Jackson Harper</t>
  </si>
  <si>
    <t>M</t>
  </si>
  <si>
    <t>DEV BOYS</t>
  </si>
  <si>
    <t>Butler Catholic School</t>
  </si>
  <si>
    <t>BCS</t>
  </si>
  <si>
    <t>Coletta Kozora</t>
  </si>
  <si>
    <t>Blessed Francis Seelos Academy</t>
  </si>
  <si>
    <t>BFS</t>
  </si>
  <si>
    <t>Leopold Laneve</t>
  </si>
  <si>
    <t>Blessed Trinity Academy</t>
  </si>
  <si>
    <t>BTA</t>
  </si>
  <si>
    <t>Gabriel Pease</t>
  </si>
  <si>
    <t>Christ the Divine Teacher Academy</t>
  </si>
  <si>
    <t>CDT</t>
  </si>
  <si>
    <t>Jason Shelpman</t>
  </si>
  <si>
    <t>Divine Mercy Academy</t>
  </si>
  <si>
    <t>DMA</t>
  </si>
  <si>
    <t>Jamal Smith</t>
  </si>
  <si>
    <t>Guardian Angel Academy</t>
  </si>
  <si>
    <t>GAA</t>
  </si>
  <si>
    <t>Suki Sullivan</t>
  </si>
  <si>
    <t>St. Gregory</t>
  </si>
  <si>
    <t>GRE</t>
  </si>
  <si>
    <t>Madison Tolomeo</t>
  </si>
  <si>
    <t>Holy Family School</t>
  </si>
  <si>
    <t>HFS</t>
  </si>
  <si>
    <t>Maycie Bane</t>
  </si>
  <si>
    <t>St. James</t>
  </si>
  <si>
    <t>SJS</t>
  </si>
  <si>
    <t>Emmett Clark</t>
  </si>
  <si>
    <t>JFK Catholic</t>
  </si>
  <si>
    <t>JFK</t>
  </si>
  <si>
    <t>Kennadi Green</t>
  </si>
  <si>
    <t>St. Kilian Parish School</t>
  </si>
  <si>
    <t>KIL</t>
  </si>
  <si>
    <t>Ethan Harper</t>
  </si>
  <si>
    <t>Holy Cross Academy</t>
  </si>
  <si>
    <t>HCA</t>
  </si>
  <si>
    <t>Hayden Hosack</t>
  </si>
  <si>
    <t>Mother of Mercy</t>
  </si>
  <si>
    <t>MMA</t>
  </si>
  <si>
    <t>Ava Thompson</t>
  </si>
  <si>
    <t>Mother of Sorrows School</t>
  </si>
  <si>
    <t>MOSS</t>
  </si>
  <si>
    <t>Lily Derkach</t>
  </si>
  <si>
    <t>Mary Queen of Apostles</t>
  </si>
  <si>
    <t>MQA</t>
  </si>
  <si>
    <t>Brayden Harper</t>
  </si>
  <si>
    <t>Northside Catholic Assumption</t>
  </si>
  <si>
    <t>Edward Jaworski</t>
  </si>
  <si>
    <t>Our Lady of Fatima</t>
  </si>
  <si>
    <t>OLF</t>
  </si>
  <si>
    <t>Cash Kozora</t>
  </si>
  <si>
    <t>South Hills Catholic Academy</t>
  </si>
  <si>
    <t>SHCA</t>
  </si>
  <si>
    <t>Chloe Light</t>
  </si>
  <si>
    <t>Saints Peter and Paul</t>
  </si>
  <si>
    <t>SSPP</t>
  </si>
  <si>
    <t>Ava Smith</t>
  </si>
  <si>
    <t>St. Louise de Marillac</t>
  </si>
  <si>
    <t>STL</t>
  </si>
  <si>
    <t>Ewan Sullivan</t>
  </si>
  <si>
    <t>St. Therese of Lisieux</t>
  </si>
  <si>
    <t>STT</t>
  </si>
  <si>
    <t>Olivia Wasielewski</t>
  </si>
  <si>
    <t>Austin Bane</t>
  </si>
  <si>
    <t>Geray Boyce</t>
  </si>
  <si>
    <t>Maggie Pyle</t>
  </si>
  <si>
    <t>Brayden Bane</t>
  </si>
  <si>
    <t>JV</t>
  </si>
  <si>
    <t>JV BOYS</t>
  </si>
  <si>
    <t>Cortez Boyce</t>
  </si>
  <si>
    <t>Vivienne Clark</t>
  </si>
  <si>
    <t>JV GIRLS</t>
  </si>
  <si>
    <t>Ellie Green</t>
  </si>
  <si>
    <t>Sky Johnson</t>
  </si>
  <si>
    <t>Eddy Hosack</t>
  </si>
  <si>
    <t>Abby Diamond</t>
  </si>
  <si>
    <t>Brigid Joyce</t>
  </si>
  <si>
    <t>Daniel O'Donnell</t>
  </si>
  <si>
    <t>Dante Spagnolo</t>
  </si>
  <si>
    <t>Ella Nordin</t>
  </si>
  <si>
    <t>Hailey Robinson</t>
  </si>
  <si>
    <t>Jack Mahoney</t>
  </si>
  <si>
    <t>Joe Meissner</t>
  </si>
  <si>
    <t>Joey Aguglia</t>
  </si>
  <si>
    <t>Katelyn Jacobs</t>
  </si>
  <si>
    <t>Kathryn Rechtorik</t>
  </si>
  <si>
    <t>Keally Zickefoose</t>
  </si>
  <si>
    <t>Madeline Worgul</t>
  </si>
  <si>
    <t>Maggie Mahoney</t>
  </si>
  <si>
    <t>Matthew Diamond</t>
  </si>
  <si>
    <t>Maura Joyce</t>
  </si>
  <si>
    <t>Roman Spagnolo</t>
  </si>
  <si>
    <t>Santino Studeny</t>
  </si>
  <si>
    <t>Willie Mahoney</t>
  </si>
  <si>
    <t>Karrik Gibson</t>
  </si>
  <si>
    <t>Matthew Dudley</t>
  </si>
  <si>
    <t>Olivia Yeager</t>
  </si>
  <si>
    <t>Taetum Dougherty</t>
  </si>
  <si>
    <t>Silas Boyle</t>
  </si>
  <si>
    <t>Raylan Senft</t>
  </si>
  <si>
    <t>Matthew Yeager</t>
  </si>
  <si>
    <t>Madelyn Miklavic</t>
  </si>
  <si>
    <t>Anthony Edwards</t>
  </si>
  <si>
    <t>Gavin Graff</t>
  </si>
  <si>
    <t>Lucas Stewart</t>
  </si>
  <si>
    <t>Cecilia Livengood</t>
  </si>
  <si>
    <t>Penelope Cummings</t>
  </si>
  <si>
    <t>Sierra Viehmann</t>
  </si>
  <si>
    <t>Emily Graff</t>
  </si>
  <si>
    <t>Isabella Krahe</t>
  </si>
  <si>
    <t>Megan Eicher</t>
  </si>
  <si>
    <t>Derek Ricciardella</t>
  </si>
  <si>
    <t>Thomas Edwards</t>
  </si>
  <si>
    <t>Cameron Smith</t>
  </si>
  <si>
    <t>Varsity</t>
  </si>
  <si>
    <t>VARSITY BOYS</t>
  </si>
  <si>
    <t>Kendall Stewart</t>
  </si>
  <si>
    <t>VARSITY GIRLS</t>
  </si>
  <si>
    <t>Mateo Saspe</t>
  </si>
  <si>
    <t>Michael Gianneschi</t>
  </si>
  <si>
    <t>Brendan Eicher</t>
  </si>
  <si>
    <t>Evan Briggs</t>
  </si>
  <si>
    <t>Addison Eicher</t>
  </si>
  <si>
    <t>Jacob Goeller</t>
  </si>
  <si>
    <t>Dylan Straub</t>
  </si>
  <si>
    <t>Harper Stehle</t>
  </si>
  <si>
    <t>Grace Bandurski</t>
  </si>
  <si>
    <t>Grayson Girardi</t>
  </si>
  <si>
    <t>Nat Lutz</t>
  </si>
  <si>
    <t>Brooklynn Hamilton</t>
  </si>
  <si>
    <t>Logan Schaub</t>
  </si>
  <si>
    <t>Kat Barnett</t>
  </si>
  <si>
    <t>Ryan Chase</t>
  </si>
  <si>
    <t>Finn Alder</t>
  </si>
  <si>
    <t>Noah Bandurski</t>
  </si>
  <si>
    <t>JJ Megill</t>
  </si>
  <si>
    <t>Lucas Goeller</t>
  </si>
  <si>
    <t>Evan Tinsley</t>
  </si>
  <si>
    <t>Everleigh Walczyk</t>
  </si>
  <si>
    <t>Arria Shannon</t>
  </si>
  <si>
    <t>Reagan Straub</t>
  </si>
  <si>
    <t>Aiden Long</t>
  </si>
  <si>
    <t>Robert Anderson</t>
  </si>
  <si>
    <t>Whitney Luka</t>
  </si>
  <si>
    <t>Franchesca Rudl</t>
  </si>
  <si>
    <t>Caroline Lutz</t>
  </si>
  <si>
    <t>Cooper Goeller</t>
  </si>
  <si>
    <t>Ashlyn Murray</t>
  </si>
  <si>
    <t>Lindsey Sulkowski</t>
  </si>
  <si>
    <t>Beckley Haught</t>
  </si>
  <si>
    <t>Claire Bandurski</t>
  </si>
  <si>
    <t>Alana Eiler</t>
  </si>
  <si>
    <t>Cayden Ferguson</t>
  </si>
  <si>
    <t>Callie Kandravy</t>
  </si>
  <si>
    <t>Kaylie Mitchell</t>
  </si>
  <si>
    <t>Luke Anderson</t>
  </si>
  <si>
    <t>Alaina Long</t>
  </si>
  <si>
    <t>Morgan Long</t>
  </si>
  <si>
    <t>Emily Stevens</t>
  </si>
  <si>
    <t>Jacob Bridgeman</t>
  </si>
  <si>
    <t>Ella Eiler</t>
  </si>
  <si>
    <t>Allie Gruseck</t>
  </si>
  <si>
    <t>Jack Kandravy</t>
  </si>
  <si>
    <t>Kaitlyn Miller</t>
  </si>
  <si>
    <t>Erika Mitchell</t>
  </si>
  <si>
    <t>Maggie Tatar</t>
  </si>
  <si>
    <t>Dylan Murray</t>
  </si>
  <si>
    <t>Kean McGuire</t>
  </si>
  <si>
    <t>Camden Cheeks</t>
  </si>
  <si>
    <t>Evvie Ambeliotis</t>
  </si>
  <si>
    <t>Juliana Belczyk</t>
  </si>
  <si>
    <t>Giada Morrida</t>
  </si>
  <si>
    <t>Alexis Smith</t>
  </si>
  <si>
    <t>Grace Turner</t>
  </si>
  <si>
    <t>Henley Engel</t>
  </si>
  <si>
    <t>Daniel Gauntner</t>
  </si>
  <si>
    <t>Eloisa Raymund</t>
  </si>
  <si>
    <t>Thomas Feczko</t>
  </si>
  <si>
    <t>Dominic Gauntner</t>
  </si>
  <si>
    <t>Ian Hamilton</t>
  </si>
  <si>
    <t>Violet Price</t>
  </si>
  <si>
    <t>John Norberg</t>
  </si>
  <si>
    <t>Scarbrough ZiAna</t>
  </si>
  <si>
    <t>Margaret Carroll</t>
  </si>
  <si>
    <t>Emery Feczko</t>
  </si>
  <si>
    <t>Molly Gauntner</t>
  </si>
  <si>
    <t>Maggie Killian</t>
  </si>
  <si>
    <t>Gabby Vilcheck</t>
  </si>
  <si>
    <t>Bullock Ni'Jya</t>
  </si>
  <si>
    <t>Eva Fardo</t>
  </si>
  <si>
    <t>Savannah Hornstein</t>
  </si>
  <si>
    <t>Mira Mosca</t>
  </si>
  <si>
    <t>Juliet Price</t>
  </si>
  <si>
    <t>Faith Williamson</t>
  </si>
  <si>
    <t>Henry Glevicky</t>
  </si>
  <si>
    <t>Tiernan McCullough</t>
  </si>
  <si>
    <t>Killian O'Halloran</t>
  </si>
  <si>
    <t>Isaac Tarbuk</t>
  </si>
  <si>
    <t>Anna Scaltz</t>
  </si>
  <si>
    <t>Kassidy Flynn</t>
  </si>
  <si>
    <t>Andrew Spalvieri</t>
  </si>
  <si>
    <t>Lana Allen</t>
  </si>
  <si>
    <t>isabella windfelder</t>
  </si>
  <si>
    <t>Anna Pohl</t>
  </si>
  <si>
    <t>Carly Salac</t>
  </si>
  <si>
    <t>Mia Monaco</t>
  </si>
  <si>
    <t>Elizabeth Long</t>
  </si>
  <si>
    <t>Sofia Pecoraro</t>
  </si>
  <si>
    <t>Brayden O'Donnell</t>
  </si>
  <si>
    <t>Mia O'Donnell</t>
  </si>
  <si>
    <t>Domenic Amoruso</t>
  </si>
  <si>
    <t>Gavin Bartus</t>
  </si>
  <si>
    <t>Jeremy Lichtenwalter</t>
  </si>
  <si>
    <t>Jack Steineman</t>
  </si>
  <si>
    <t>Alexa Stoltz</t>
  </si>
  <si>
    <t>Erin Burke</t>
  </si>
  <si>
    <t>John Flerl</t>
  </si>
  <si>
    <t>Chloe Summerville</t>
  </si>
  <si>
    <t>Emelia Kapetanos</t>
  </si>
  <si>
    <t>Brielle Colafella</t>
  </si>
  <si>
    <t>Addison Thiel</t>
  </si>
  <si>
    <t>Jackson Lindauer</t>
  </si>
  <si>
    <t>Julia Siket</t>
  </si>
  <si>
    <t>Jack Mondi</t>
  </si>
  <si>
    <t>Anna Jones</t>
  </si>
  <si>
    <t>Sophia Deabrunzzo</t>
  </si>
  <si>
    <t>Luke Harper</t>
  </si>
  <si>
    <t>Gracie Plastino</t>
  </si>
  <si>
    <t>Grace Chrobak</t>
  </si>
  <si>
    <t>Matteo Misiti</t>
  </si>
  <si>
    <t>Dexter Wyant</t>
  </si>
  <si>
    <t>Lincoln Chips</t>
  </si>
  <si>
    <t>Anna Morris</t>
  </si>
  <si>
    <t>Natalie Morris</t>
  </si>
  <si>
    <t>Arianna Rhedrick</t>
  </si>
  <si>
    <t>Brendan Menz</t>
  </si>
  <si>
    <t>DEV</t>
  </si>
  <si>
    <t>Sam DiChiazza</t>
  </si>
  <si>
    <t>Ella Scaltz</t>
  </si>
  <si>
    <t>Brigid Baker</t>
  </si>
  <si>
    <t>Cora Cole</t>
  </si>
  <si>
    <t>Anna Narwold</t>
  </si>
  <si>
    <t>Vito Cersosimo</t>
  </si>
  <si>
    <t>Aria Galus</t>
  </si>
  <si>
    <t>Christopher Braun</t>
  </si>
  <si>
    <t>Caroline Long</t>
  </si>
  <si>
    <t>Aralia DePaoli</t>
  </si>
  <si>
    <t>Henry Bernacki</t>
  </si>
  <si>
    <t>Grant Rosenow</t>
  </si>
  <si>
    <t>Quinn Orr</t>
  </si>
  <si>
    <t>Robbie Singer</t>
  </si>
  <si>
    <t>Liam Straub</t>
  </si>
  <si>
    <t>Henry Stall</t>
  </si>
  <si>
    <t>Luke Flerl</t>
  </si>
  <si>
    <t>Rowan Lacina</t>
  </si>
  <si>
    <t>Brooks Burger</t>
  </si>
  <si>
    <t>Bridie Straub</t>
  </si>
  <si>
    <t>Blake DiLoreto</t>
  </si>
  <si>
    <t>Ainsley Coberly</t>
  </si>
  <si>
    <t>Anthony Sisto</t>
  </si>
  <si>
    <t>Edward Plastino</t>
  </si>
  <si>
    <t>Alexandra Kush</t>
  </si>
  <si>
    <t>Lily Jackson</t>
  </si>
  <si>
    <t>Thad Pawlowicz</t>
  </si>
  <si>
    <t>John Doherty</t>
  </si>
  <si>
    <t>Olivia Menz</t>
  </si>
  <si>
    <t>Michael Scaltz</t>
  </si>
  <si>
    <t>Gabriel Wohar</t>
  </si>
  <si>
    <t>Chloe Cole</t>
  </si>
  <si>
    <t>Nora Narwold</t>
  </si>
  <si>
    <t>Thomas Baier</t>
  </si>
  <si>
    <t>Olivia Colangelo</t>
  </si>
  <si>
    <t>Sophia Colangelo</t>
  </si>
  <si>
    <t>Mia Battalini</t>
  </si>
  <si>
    <t>Mia Liscinsky</t>
  </si>
  <si>
    <t>Rachel Barry</t>
  </si>
  <si>
    <t>Quentin Peterson</t>
  </si>
  <si>
    <t>Jada Lichtenwalter</t>
  </si>
  <si>
    <t>Isabella Montinola</t>
  </si>
  <si>
    <t>Elle Degnan</t>
  </si>
  <si>
    <t>Amelia Karchut</t>
  </si>
  <si>
    <t>Rowan Mondi</t>
  </si>
  <si>
    <t>Maria Cardosi</t>
  </si>
  <si>
    <t>Cecelia Chirdon</t>
  </si>
  <si>
    <t>Xavier Kush</t>
  </si>
  <si>
    <t>Jack Croft</t>
  </si>
  <si>
    <t>Jillian Kalis</t>
  </si>
  <si>
    <t>Sofie Rentz</t>
  </si>
  <si>
    <t>Jack Masuga</t>
  </si>
  <si>
    <t>William Meeuf</t>
  </si>
  <si>
    <t>Payton McElravy</t>
  </si>
  <si>
    <t>Alexis Birchok</t>
  </si>
  <si>
    <t>Brigid Boosel</t>
  </si>
  <si>
    <t>Elizabeth Deem</t>
  </si>
  <si>
    <t>Macrina Deem</t>
  </si>
  <si>
    <t>Ayla Espey</t>
  </si>
  <si>
    <t>Lena Espey</t>
  </si>
  <si>
    <t>Madeline Harmanos</t>
  </si>
  <si>
    <t>Meera Lindgren</t>
  </si>
  <si>
    <t>Vayda Micu</t>
  </si>
  <si>
    <t>Elizabeth Moulton</t>
  </si>
  <si>
    <t>Rylin Porter</t>
  </si>
  <si>
    <t>Benjamin Birchok</t>
  </si>
  <si>
    <t>Jack Boosel</t>
  </si>
  <si>
    <t>Blayden Dietrich</t>
  </si>
  <si>
    <t>Thomas Heisel</t>
  </si>
  <si>
    <t>Logan Jacobs</t>
  </si>
  <si>
    <t>Luke Lariviere</t>
  </si>
  <si>
    <t>Elias Mainolfi</t>
  </si>
  <si>
    <t>Samuel Mainolfi</t>
  </si>
  <si>
    <t>Lucas Porter</t>
  </si>
  <si>
    <t>Jerry Porter</t>
  </si>
  <si>
    <t>Colin Ray</t>
  </si>
  <si>
    <t>Mathieu Sloka</t>
  </si>
  <si>
    <t>David Sloka</t>
  </si>
  <si>
    <t>Nico Sposito</t>
  </si>
  <si>
    <t>Gabriel Urban</t>
  </si>
  <si>
    <t>James Urban</t>
  </si>
  <si>
    <t>Luke Urban</t>
  </si>
  <si>
    <t>Paul Urban</t>
  </si>
  <si>
    <t>Brady Valentine</t>
  </si>
  <si>
    <t>Emily Birchok</t>
  </si>
  <si>
    <t>Chloe Boosel</t>
  </si>
  <si>
    <t>Olivia Clauss</t>
  </si>
  <si>
    <t>GiGi Shay</t>
  </si>
  <si>
    <t>Gianna Sposito</t>
  </si>
  <si>
    <t>Dante DeCaria</t>
  </si>
  <si>
    <t>Andrew Deem</t>
  </si>
  <si>
    <t>Lucas Martin</t>
  </si>
  <si>
    <t>Maxwell Ross</t>
  </si>
  <si>
    <t>Dylan Sparacino</t>
  </si>
  <si>
    <t>Emily Harmanos</t>
  </si>
  <si>
    <t>Sara Palmer</t>
  </si>
  <si>
    <t>Lydia Pierce</t>
  </si>
  <si>
    <t>Ava Sparacino</t>
  </si>
  <si>
    <t>Jacob Birchok</t>
  </si>
  <si>
    <t>Michael Pierro</t>
  </si>
  <si>
    <t>Lindsay Bressler</t>
  </si>
  <si>
    <t>Anna Cicchino</t>
  </si>
  <si>
    <t>Gina Cicchino</t>
  </si>
  <si>
    <t>Madeline Debbis</t>
  </si>
  <si>
    <t>Kate Lucas</t>
  </si>
  <si>
    <t>Scarlett McGovern</t>
  </si>
  <si>
    <t>Danica Patterson Nauman</t>
  </si>
  <si>
    <t>Olivia Schmitt</t>
  </si>
  <si>
    <t>Isabel Stuckeman</t>
  </si>
  <si>
    <t>Elizabeth Tokarczyk</t>
  </si>
  <si>
    <t>Maddy Wolsko</t>
  </si>
  <si>
    <t>Ava Ziemniak</t>
  </si>
  <si>
    <t>Marco Buzzard</t>
  </si>
  <si>
    <t>Nico Domenico</t>
  </si>
  <si>
    <t>Dean Douglass</t>
  </si>
  <si>
    <t>Isaac Jones</t>
  </si>
  <si>
    <t>Andre Kolocouris</t>
  </si>
  <si>
    <t>Mark "MJ" Martella</t>
  </si>
  <si>
    <t>Alexander Smith</t>
  </si>
  <si>
    <t>Wyatt Walsh</t>
  </si>
  <si>
    <t>Jeremy Ye</t>
  </si>
  <si>
    <t>Vivienne Cavicchia</t>
  </si>
  <si>
    <t>Alexa Laepple</t>
  </si>
  <si>
    <t>Heidi Surlow</t>
  </si>
  <si>
    <t>Abigail Williams</t>
  </si>
  <si>
    <t>Emily Williams</t>
  </si>
  <si>
    <t>Luke Blatt</t>
  </si>
  <si>
    <t>Joseph Davoli</t>
  </si>
  <si>
    <t>David DelFiandra</t>
  </si>
  <si>
    <t>Camden Douglass</t>
  </si>
  <si>
    <t>Xavier Hess</t>
  </si>
  <si>
    <t>Sebastian James</t>
  </si>
  <si>
    <t>Christopher Kacsur</t>
  </si>
  <si>
    <t>Nolan Meyer</t>
  </si>
  <si>
    <t>Nicholas Rohrdanz</t>
  </si>
  <si>
    <t>Charles Seng</t>
  </si>
  <si>
    <t>August Stuckeman</t>
  </si>
  <si>
    <t>Lucas Wertelet</t>
  </si>
  <si>
    <t>Olivia Ameredes</t>
  </si>
  <si>
    <t>Aria Bonilla</t>
  </si>
  <si>
    <t>Anna Debbis</t>
  </si>
  <si>
    <t>Lola Jones</t>
  </si>
  <si>
    <t>Mila Kolocouris</t>
  </si>
  <si>
    <t>Michaela Lucas</t>
  </si>
  <si>
    <t>Violet McGovern</t>
  </si>
  <si>
    <t>Brynley McHugh</t>
  </si>
  <si>
    <t>Elliana McHugh</t>
  </si>
  <si>
    <t>Amalia Roehn</t>
  </si>
  <si>
    <t>Rose Staudenmeier</t>
  </si>
  <si>
    <t>Eleanor Stuckeman</t>
  </si>
  <si>
    <t>Sadie Tamburino</t>
  </si>
  <si>
    <t>Skylar Tegano</t>
  </si>
  <si>
    <t>Lillian Urick</t>
  </si>
  <si>
    <t>Arden Wyke-Shiring</t>
  </si>
  <si>
    <t>Natalie Yurchak</t>
  </si>
  <si>
    <t>Theodore Hess</t>
  </si>
  <si>
    <t>Lucas Kacsur</t>
  </si>
  <si>
    <t>David Laepple</t>
  </si>
  <si>
    <t>Luke Staudenmeier</t>
  </si>
  <si>
    <t>Zayden Trump</t>
  </si>
  <si>
    <t>Nathan Wertelet</t>
  </si>
  <si>
    <t>Gabriel Winterhalter</t>
  </si>
  <si>
    <t>LoPresti Amelia</t>
  </si>
  <si>
    <t>Rossey Anastasia</t>
  </si>
  <si>
    <t>Buck Andrew</t>
  </si>
  <si>
    <t>Yeasted Andrew</t>
  </si>
  <si>
    <t>Scalamogna Ava</t>
  </si>
  <si>
    <t>Zheng Bennett</t>
  </si>
  <si>
    <t>Klingensmith Brynn</t>
  </si>
  <si>
    <t>Craighead Camryn</t>
  </si>
  <si>
    <t>McSorley Charles</t>
  </si>
  <si>
    <t>Nee Dexter</t>
  </si>
  <si>
    <t>Adams Ellen</t>
  </si>
  <si>
    <t>Bamberg Elsie</t>
  </si>
  <si>
    <t>Tavella Emma</t>
  </si>
  <si>
    <t>Sickenberger Gavin</t>
  </si>
  <si>
    <t>Lubawski Gunnar</t>
  </si>
  <si>
    <t>Rusiewicz Ivan</t>
  </si>
  <si>
    <t>Redd Jacob</t>
  </si>
  <si>
    <t>Weaver Jacob</t>
  </si>
  <si>
    <t>Wienand Jacob</t>
  </si>
  <si>
    <t>Bamberg James</t>
  </si>
  <si>
    <t>Cooper John</t>
  </si>
  <si>
    <t>Howe John</t>
  </si>
  <si>
    <t>Plumley Kathryn</t>
  </si>
  <si>
    <t>Lewis Liam</t>
  </si>
  <si>
    <t>Dieffenbach Lillian</t>
  </si>
  <si>
    <t>Tavella Lilliana</t>
  </si>
  <si>
    <t>Foster MacKenzie</t>
  </si>
  <si>
    <t>Abbett Madison</t>
  </si>
  <si>
    <t>Craighead Maya</t>
  </si>
  <si>
    <t>Grissom McKenzie</t>
  </si>
  <si>
    <t>Tunno Muiriel</t>
  </si>
  <si>
    <t>Rossey Nadia</t>
  </si>
  <si>
    <t>Tunno Nathaniel</t>
  </si>
  <si>
    <t>McAllister Neilan</t>
  </si>
  <si>
    <t>Stiger Norah</t>
  </si>
  <si>
    <t>Murray Patrick</t>
  </si>
  <si>
    <t>Redd Rainey</t>
  </si>
  <si>
    <t>Redd Rhodora</t>
  </si>
  <si>
    <t>Patrick Sean</t>
  </si>
  <si>
    <t>Zheng Sophia</t>
  </si>
  <si>
    <t>Redd William</t>
  </si>
  <si>
    <t>Mary Clare Austin</t>
  </si>
  <si>
    <t>Danny Austin</t>
  </si>
  <si>
    <t>Charlotte Austin</t>
  </si>
  <si>
    <t>John Henry Austin</t>
  </si>
  <si>
    <t>Lizzie Austin</t>
  </si>
  <si>
    <t>Tess Austin</t>
  </si>
  <si>
    <t>Gabrielle Boright</t>
  </si>
  <si>
    <t>Teresa Brunello</t>
  </si>
  <si>
    <t>Maggie Burch</t>
  </si>
  <si>
    <t>Claire Burch</t>
  </si>
  <si>
    <t>Teddy Burchill</t>
  </si>
  <si>
    <t>Linus Burchill</t>
  </si>
  <si>
    <t>Claire Calloway</t>
  </si>
  <si>
    <t>Duke Carroll</t>
  </si>
  <si>
    <t>Regan Carroll</t>
  </si>
  <si>
    <t>Matthew Conley</t>
  </si>
  <si>
    <t>Alice Dingle</t>
  </si>
  <si>
    <t>Reese Dippold</t>
  </si>
  <si>
    <t>Rita Donahue</t>
  </si>
  <si>
    <t>Josie Donahue</t>
  </si>
  <si>
    <t>Eamonn Erdely</t>
  </si>
  <si>
    <t>Reid Fowler</t>
  </si>
  <si>
    <t>Veronica Fowler</t>
  </si>
  <si>
    <t>Juliana Gruber</t>
  </si>
  <si>
    <t>Gabby Keverline</t>
  </si>
  <si>
    <t>Lucy Keverline</t>
  </si>
  <si>
    <t>Jack Leyenaar</t>
  </si>
  <si>
    <t>Noah Malone</t>
  </si>
  <si>
    <t>Matt McGrath</t>
  </si>
  <si>
    <t>William Mlecko</t>
  </si>
  <si>
    <t>Anthony Narcisi</t>
  </si>
  <si>
    <t>Ali Park</t>
  </si>
  <si>
    <t>Aurora Predis</t>
  </si>
  <si>
    <t>Leo Predis</t>
  </si>
  <si>
    <t>Max Predis</t>
  </si>
  <si>
    <t>Ozzie Pribich</t>
  </si>
  <si>
    <t>Zoe Randall</t>
  </si>
  <si>
    <t>Jackson Randall</t>
  </si>
  <si>
    <t>Morgan Randall</t>
  </si>
  <si>
    <t>Teresa Ravotti</t>
  </si>
  <si>
    <t>John Paul Richthammer</t>
  </si>
  <si>
    <t>Lucia Rossi</t>
  </si>
  <si>
    <t>Bella Rossi</t>
  </si>
  <si>
    <t>Lucille Rounding</t>
  </si>
  <si>
    <t>Zach Schellhaas</t>
  </si>
  <si>
    <t>Jack Stanton</t>
  </si>
  <si>
    <t>Maddy Thompson</t>
  </si>
  <si>
    <t>Josie VanVickle</t>
  </si>
  <si>
    <t>Sam VanVickle</t>
  </si>
  <si>
    <t>Jacqui Whitsel</t>
  </si>
  <si>
    <t>Rosa Yuo</t>
  </si>
  <si>
    <t>Otto Feeney</t>
  </si>
  <si>
    <t>Caleb Radzvin</t>
  </si>
  <si>
    <t>Bennett Solarczyk</t>
  </si>
  <si>
    <t>Luke Green</t>
  </si>
  <si>
    <t>Noah Sarich</t>
  </si>
  <si>
    <t>Isaac White</t>
  </si>
  <si>
    <t>Keegan Devennie</t>
  </si>
  <si>
    <t>Danny McCabe</t>
  </si>
  <si>
    <t>Jackson Carroll</t>
  </si>
  <si>
    <t>Matthias Jurkovec</t>
  </si>
  <si>
    <t>Ethan Foster</t>
  </si>
  <si>
    <t>Michael Ramaley</t>
  </si>
  <si>
    <t>Drew Frederick</t>
  </si>
  <si>
    <t>Cole Miller</t>
  </si>
  <si>
    <t>Liam Greene</t>
  </si>
  <si>
    <t>Jacob Feigel</t>
  </si>
  <si>
    <t>Theodore Schoedel</t>
  </si>
  <si>
    <t>Lucas Setzenfand</t>
  </si>
  <si>
    <t>Maggie Miller</t>
  </si>
  <si>
    <t>Claire Feczko</t>
  </si>
  <si>
    <t>Kelsey Cole</t>
  </si>
  <si>
    <t>Victoria Romanow</t>
  </si>
  <si>
    <t>Madelyn Feigel</t>
  </si>
  <si>
    <t>Jaydn Risdon</t>
  </si>
  <si>
    <t>Monica Isacco</t>
  </si>
  <si>
    <t>Azalie Kotwica</t>
  </si>
  <si>
    <t>Hannah Snee</t>
  </si>
  <si>
    <t>Elena Simonetti</t>
  </si>
  <si>
    <t>Mirabella Davison</t>
  </si>
  <si>
    <t>Hadley Moritz</t>
  </si>
  <si>
    <t>Charlie Kane</t>
  </si>
  <si>
    <t>Paulina Hornung</t>
  </si>
  <si>
    <t>Cecilia "CC" Benjamin</t>
  </si>
  <si>
    <t>Quinn McCabe</t>
  </si>
  <si>
    <t>Alaina Kelly</t>
  </si>
  <si>
    <t>Harper Lange</t>
  </si>
  <si>
    <t>Molly Begley</t>
  </si>
  <si>
    <t>Hudson Feeney</t>
  </si>
  <si>
    <t>Mason Moritz</t>
  </si>
  <si>
    <t>Isaac Vangura</t>
  </si>
  <si>
    <t>Moe Kennedy</t>
  </si>
  <si>
    <t>Charlie Martin</t>
  </si>
  <si>
    <t>Parker Skrastins</t>
  </si>
  <si>
    <t>Timmy McCabe</t>
  </si>
  <si>
    <t>Kolten Kumer</t>
  </si>
  <si>
    <t>Victor Montes</t>
  </si>
  <si>
    <t>Enzo Urso</t>
  </si>
  <si>
    <t>Isaiah Thomas</t>
  </si>
  <si>
    <t>Wes Sachar</t>
  </si>
  <si>
    <t>Zachary Lehman</t>
  </si>
  <si>
    <t>Enzo Pecararo</t>
  </si>
  <si>
    <t>Carter Trout</t>
  </si>
  <si>
    <t>Eric Wheeler</t>
  </si>
  <si>
    <t>Ty Ryan</t>
  </si>
  <si>
    <t>Daniella Julian</t>
  </si>
  <si>
    <t>Lexie Miller</t>
  </si>
  <si>
    <t>Ella Schweikert</t>
  </si>
  <si>
    <t>Jocelyn Miller</t>
  </si>
  <si>
    <t>Lucy Kaufman</t>
  </si>
  <si>
    <t>Avery Arendosh</t>
  </si>
  <si>
    <t>Kaitlyn Lindenfelser</t>
  </si>
  <si>
    <t>Mary Stivoric</t>
  </si>
  <si>
    <t>Gianna Isacco</t>
  </si>
  <si>
    <t>Kate Mulzet</t>
  </si>
  <si>
    <t>Lucia Simonetti</t>
  </si>
  <si>
    <t>Alexandra Wagner</t>
  </si>
  <si>
    <t>Katie Miller</t>
  </si>
  <si>
    <t>Emma Schweikert</t>
  </si>
  <si>
    <t>Morgan Kane</t>
  </si>
  <si>
    <t>Sarah Mlecko</t>
  </si>
  <si>
    <t>Luciana Ganoza</t>
  </si>
  <si>
    <t>Claire Karsman</t>
  </si>
  <si>
    <t>Magdalene Carroll</t>
  </si>
  <si>
    <t>Evelyn Schoedel</t>
  </si>
  <si>
    <t>Allison Kiley</t>
  </si>
  <si>
    <t>Tessa Liberati</t>
  </si>
  <si>
    <t>Jack Davison</t>
  </si>
  <si>
    <t>VARSITY</t>
  </si>
  <si>
    <t>Rylan Greene</t>
  </si>
  <si>
    <t>Ty Binder</t>
  </si>
  <si>
    <t>Xiah Ninehouser</t>
  </si>
  <si>
    <t>Victor Wagner</t>
  </si>
  <si>
    <t>Austin Arendosh</t>
  </si>
  <si>
    <t>Erik Lindenfelser</t>
  </si>
  <si>
    <t>Andrew Carroll</t>
  </si>
  <si>
    <t>Anthony Farrah</t>
  </si>
  <si>
    <t>Ryan Snyder</t>
  </si>
  <si>
    <t>Jack White</t>
  </si>
  <si>
    <t>Joshua White</t>
  </si>
  <si>
    <t>Sean Miller</t>
  </si>
  <si>
    <t>Brady Trout</t>
  </si>
  <si>
    <t>Caroline Sell</t>
  </si>
  <si>
    <t>Madeline Sell</t>
  </si>
  <si>
    <t>Francesca Grega</t>
  </si>
  <si>
    <t>Giovanna Julian</t>
  </si>
  <si>
    <t>Anne Puhalla</t>
  </si>
  <si>
    <t>Mary Kennedy</t>
  </si>
  <si>
    <t>Frankie Liberati</t>
  </si>
  <si>
    <t>Gina Talarico</t>
  </si>
  <si>
    <t>Catarina Perri</t>
  </si>
  <si>
    <t>Lily Narvett</t>
  </si>
  <si>
    <t>Evelyn Marche</t>
  </si>
  <si>
    <t>Emma Keefer</t>
  </si>
  <si>
    <t>Kayla Keefer</t>
  </si>
  <si>
    <t>Juliana Lehman</t>
  </si>
  <si>
    <t>Ava Vangura</t>
  </si>
  <si>
    <t>Anna Lazzara</t>
  </si>
  <si>
    <t>Audra Lazzara</t>
  </si>
  <si>
    <t>Celeste Isacco</t>
  </si>
  <si>
    <t>Caroline Craska</t>
  </si>
  <si>
    <t>Stella Kunz</t>
  </si>
  <si>
    <t>Olivia Liberati</t>
  </si>
  <si>
    <t>Malissa Martin</t>
  </si>
  <si>
    <t>Ava Martin</t>
  </si>
  <si>
    <t>Luke Martin</t>
  </si>
  <si>
    <t>Vito Bianco</t>
  </si>
  <si>
    <t>Giovanni Bianco</t>
  </si>
  <si>
    <t>Marley Cianfaglione</t>
  </si>
  <si>
    <t>Abigail Getch</t>
  </si>
  <si>
    <t>Olivia Burks</t>
  </si>
  <si>
    <t>Arlo Smith</t>
  </si>
  <si>
    <t>Grace Kenney</t>
  </si>
  <si>
    <t>Charlotte Liller</t>
  </si>
  <si>
    <t>Jake Liller</t>
  </si>
  <si>
    <t>Violet Gileot</t>
  </si>
  <si>
    <t>Michelle Grayson</t>
  </si>
  <si>
    <t>Vivienne Goshen</t>
  </si>
  <si>
    <t>Jules Goshen</t>
  </si>
  <si>
    <t>Patrick Egan</t>
  </si>
  <si>
    <t>Jordyn Kunselman</t>
  </si>
  <si>
    <t>Trey Arlen Moses</t>
  </si>
  <si>
    <t>Zienna Berarducci</t>
  </si>
  <si>
    <t>Nico Berarducci</t>
  </si>
  <si>
    <t>Aiden Ochtun</t>
  </si>
  <si>
    <t>Emerson Ochtun</t>
  </si>
  <si>
    <t>Benny Votilla</t>
  </si>
  <si>
    <t>Eddie Votilla</t>
  </si>
  <si>
    <t>Claire Cummings</t>
  </si>
  <si>
    <t>Connor Cummings</t>
  </si>
  <si>
    <t>Remy Petrick</t>
  </si>
  <si>
    <t>Joelle Berringer</t>
  </si>
  <si>
    <t>John Semonik</t>
  </si>
  <si>
    <t>Lauren Summers</t>
  </si>
  <si>
    <t>Nathan Summers</t>
  </si>
  <si>
    <t>Riley Rhodes</t>
  </si>
  <si>
    <t>Rylan Thompson</t>
  </si>
  <si>
    <t>Blair Cockfield</t>
  </si>
  <si>
    <t>Giovanna Fox</t>
  </si>
  <si>
    <t>Charles Fadden</t>
  </si>
  <si>
    <t>Theo Hudak</t>
  </si>
  <si>
    <t>Angelina DelTondo</t>
  </si>
  <si>
    <t>Dawson Tunnat</t>
  </si>
  <si>
    <t>Peter Fadden</t>
  </si>
  <si>
    <t>Ava Armezzani</t>
  </si>
  <si>
    <t>Taylor Rigby</t>
  </si>
  <si>
    <t>Sophia Catanzarite</t>
  </si>
  <si>
    <t>DiIanna DelTondo</t>
  </si>
  <si>
    <t>Cecilia Hudak</t>
  </si>
  <si>
    <t>Xavier Vallecorsa</t>
  </si>
  <si>
    <t>Aidan Erickson</t>
  </si>
  <si>
    <t>50M</t>
  </si>
  <si>
    <t>Heat</t>
  </si>
  <si>
    <t>Time</t>
  </si>
  <si>
    <t>Lane</t>
  </si>
  <si>
    <t>Runner</t>
  </si>
  <si>
    <t>Sex</t>
  </si>
  <si>
    <t>Place</t>
  </si>
  <si>
    <t>Points</t>
  </si>
  <si>
    <t>100M</t>
  </si>
  <si>
    <t>Total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</si>
  <si>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</si>
  <si>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</si>
  <si>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</si>
  <si>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</si>
  <si>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</si>
  <si>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</si>
  <si>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</si>
  <si>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</si>
  <si>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</si>
  <si>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</si>
  <si>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</si>
  <si>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</si>
  <si>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</si>
  <si>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</si>
  <si>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</si>
  <si>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</si>
  <si>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</si>
  <si>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</si>
  <si>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</si>
  <si>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</si>
  <si>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</si>
  <si>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</si>
  <si>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</si>
  <si>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</si>
  <si>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</si>
  <si>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</si>
  <si>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</si>
  <si>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</si>
  <si>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</si>
  <si>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</si>
  <si>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</si>
  <si>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</si>
  <si>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</si>
  <si>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</si>
  <si>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</si>
  <si>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</si>
  <si>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</si>
  <si>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</si>
  <si>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</si>
  <si>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</si>
  <si>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</si>
  <si>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</si>
  <si>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</si>
  <si>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</si>
  <si>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</si>
  <si>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</si>
  <si>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</si>
  <si>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</si>
  <si>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</si>
  <si>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</si>
  <si>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</si>
  <si>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</si>
  <si>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</si>
  <si>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</si>
  <si>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</si>
  <si>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</si>
  <si>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</si>
  <si>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</si>
  <si>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</si>
  <si>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</si>
  <si>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</si>
  <si>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</si>
  <si>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</si>
  <si>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</si>
  <si>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</si>
  <si>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</si>
  <si>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</si>
  <si>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</si>
  <si>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</si>
  <si>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</si>
  <si>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</si>
  <si>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</si>
  <si>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</si>
  <si>
    <t>Max Smith</t>
  </si>
  <si>
    <t>Levi Buchanan</t>
  </si>
  <si>
    <t>6.26.92</t>
  </si>
  <si>
    <t>7.02.42</t>
  </si>
  <si>
    <t>7.13.78</t>
  </si>
  <si>
    <t>7.42.20</t>
  </si>
  <si>
    <t>7.56.40</t>
  </si>
  <si>
    <t>6.12.04</t>
  </si>
  <si>
    <t>6.21.75</t>
  </si>
  <si>
    <t>6.38.41</t>
  </si>
  <si>
    <t>6.43.96</t>
  </si>
  <si>
    <t>6.47.31</t>
  </si>
  <si>
    <t>7.17.75</t>
  </si>
  <si>
    <t>7.26.00</t>
  </si>
  <si>
    <t>7.30.67</t>
  </si>
  <si>
    <t>7.33.15</t>
  </si>
  <si>
    <t>7.38.07</t>
  </si>
  <si>
    <t>7.46.34</t>
  </si>
  <si>
    <t>8.00.84</t>
  </si>
  <si>
    <t>8.09.02</t>
  </si>
  <si>
    <t>8.09.35</t>
  </si>
  <si>
    <t>9.16.25</t>
  </si>
  <si>
    <t>1.25.47</t>
  </si>
  <si>
    <t>1.25.77</t>
  </si>
  <si>
    <t>1.32.20</t>
  </si>
  <si>
    <t>1.33.54</t>
  </si>
  <si>
    <t>1.37.81</t>
  </si>
  <si>
    <t>1.39.13</t>
  </si>
  <si>
    <t>1.41.00</t>
  </si>
  <si>
    <t>1.41.83</t>
  </si>
  <si>
    <t>1.43.34</t>
  </si>
  <si>
    <t>1.44.83</t>
  </si>
  <si>
    <t>1.46.34</t>
  </si>
  <si>
    <t>1.49.07</t>
  </si>
  <si>
    <t>1.51.42</t>
  </si>
  <si>
    <t>1.52.14</t>
  </si>
  <si>
    <t>1.53.17</t>
  </si>
  <si>
    <t>2.00.32</t>
  </si>
  <si>
    <t>2.05.00</t>
  </si>
  <si>
    <t>1.26.99</t>
  </si>
  <si>
    <t>1.28.85</t>
  </si>
  <si>
    <t>1.30.68</t>
  </si>
  <si>
    <t>1.32.49</t>
  </si>
  <si>
    <t>1.40.02</t>
  </si>
  <si>
    <t>1.41.59</t>
  </si>
  <si>
    <t>1.40.26</t>
  </si>
  <si>
    <t>1.41.97</t>
  </si>
  <si>
    <t>1.45.13</t>
  </si>
  <si>
    <t>1.47.41</t>
  </si>
  <si>
    <t>1.48.56</t>
  </si>
  <si>
    <t>1.50.35</t>
  </si>
  <si>
    <t>1.52.37</t>
  </si>
  <si>
    <t>2.06.37</t>
  </si>
  <si>
    <t>2.11.43</t>
  </si>
  <si>
    <t>1.24.25</t>
  </si>
  <si>
    <t>1.28.81</t>
  </si>
  <si>
    <t>1.29.94</t>
  </si>
  <si>
    <t>1.30.82</t>
  </si>
  <si>
    <t>1.38.67</t>
  </si>
  <si>
    <t>1.43.61</t>
  </si>
  <si>
    <t>1.43.68</t>
  </si>
  <si>
    <t>1.51.90</t>
  </si>
  <si>
    <t>1.25.82</t>
  </si>
  <si>
    <t>1.26.45</t>
  </si>
  <si>
    <t>1.33.48</t>
  </si>
  <si>
    <t>1.33.70</t>
  </si>
  <si>
    <t>1.42.87</t>
  </si>
  <si>
    <t>1.56.53</t>
  </si>
  <si>
    <t>1.18.98</t>
  </si>
  <si>
    <t>1.34.70</t>
  </si>
  <si>
    <t>1.35.10</t>
  </si>
  <si>
    <t>1.37.03</t>
  </si>
  <si>
    <t>1.46.12</t>
  </si>
  <si>
    <t>1.55.06</t>
  </si>
  <si>
    <t>1.32.40</t>
  </si>
  <si>
    <t>1.32.67</t>
  </si>
  <si>
    <t>1.35.77</t>
  </si>
  <si>
    <t>1.30.62</t>
  </si>
  <si>
    <t>1.41.77</t>
  </si>
  <si>
    <t>1.53.58</t>
  </si>
  <si>
    <t>1.23.46</t>
  </si>
  <si>
    <t>1.24.54</t>
  </si>
  <si>
    <t>1.32.52</t>
  </si>
  <si>
    <t>1.33.85</t>
  </si>
  <si>
    <t>1.34.26</t>
  </si>
  <si>
    <t>1.35.07</t>
  </si>
  <si>
    <t>1.36.78</t>
  </si>
  <si>
    <t>1.39.29</t>
  </si>
  <si>
    <t>1.18.22</t>
  </si>
  <si>
    <t>1.20.15</t>
  </si>
  <si>
    <t>1.20.17</t>
  </si>
  <si>
    <t>1.20.21</t>
  </si>
  <si>
    <t>1.28.32</t>
  </si>
  <si>
    <t>1.29.76</t>
  </si>
  <si>
    <t>1.37.71</t>
  </si>
  <si>
    <t>1.39.40</t>
  </si>
  <si>
    <t>1.57.90</t>
  </si>
  <si>
    <t>1.19.59</t>
  </si>
  <si>
    <t>1.22.52</t>
  </si>
  <si>
    <t>1.24.55</t>
  </si>
  <si>
    <t>1.25.11</t>
  </si>
  <si>
    <t>1.26.88</t>
  </si>
  <si>
    <t>1.32.14</t>
  </si>
  <si>
    <t>1.13.28</t>
  </si>
  <si>
    <t>1.18.80</t>
  </si>
  <si>
    <t>1.29.30</t>
  </si>
  <si>
    <t>1.32.66</t>
  </si>
  <si>
    <t>1.33.1</t>
  </si>
  <si>
    <t>1.33.7</t>
  </si>
  <si>
    <t>1.36.01</t>
  </si>
  <si>
    <t>1.16.38</t>
  </si>
  <si>
    <t>1.18.83</t>
  </si>
  <si>
    <t>1.20.06</t>
  </si>
  <si>
    <t>1.22.34</t>
  </si>
  <si>
    <t>1.22.45</t>
  </si>
  <si>
    <t>1.32.72</t>
  </si>
  <si>
    <t>1.41.14</t>
  </si>
  <si>
    <t>1.11.94</t>
  </si>
  <si>
    <t>1.13.70</t>
  </si>
  <si>
    <t>1.18.46</t>
  </si>
  <si>
    <t>1.21.01</t>
  </si>
  <si>
    <t>1.22.98</t>
  </si>
  <si>
    <t>1.11.45</t>
  </si>
  <si>
    <t>1.16.56</t>
  </si>
  <si>
    <t>1.18.18</t>
  </si>
  <si>
    <t>1.19.63</t>
  </si>
  <si>
    <t>1.21.63</t>
  </si>
  <si>
    <t>1.06.86</t>
  </si>
  <si>
    <t>1.12.09</t>
  </si>
  <si>
    <t>1.12.24</t>
  </si>
  <si>
    <t>1.21.71</t>
  </si>
  <si>
    <t>1.12.81</t>
  </si>
  <si>
    <t>1.13.88</t>
  </si>
  <si>
    <t>1.15.96</t>
  </si>
  <si>
    <t>1.19.71</t>
  </si>
  <si>
    <t>x</t>
  </si>
  <si>
    <t>3.19.29</t>
  </si>
  <si>
    <t>3.26.37</t>
  </si>
  <si>
    <t>3.33.90</t>
  </si>
  <si>
    <t>3.36.89</t>
  </si>
  <si>
    <t>3.38.57</t>
  </si>
  <si>
    <t>3.45.01</t>
  </si>
  <si>
    <t>3.49.14</t>
  </si>
  <si>
    <t>4.31.02</t>
  </si>
  <si>
    <t>Tie</t>
  </si>
  <si>
    <t>3.25.08</t>
  </si>
  <si>
    <t>3.31.66</t>
  </si>
  <si>
    <t>3.36.67</t>
  </si>
  <si>
    <t>3.45.00</t>
  </si>
  <si>
    <t>3.45.84</t>
  </si>
  <si>
    <t>3.54.34</t>
  </si>
  <si>
    <t>3.54.64</t>
  </si>
  <si>
    <t>4.01.99</t>
  </si>
  <si>
    <t>4.23.52</t>
  </si>
  <si>
    <t>4.30.35</t>
  </si>
  <si>
    <t>2.49.76</t>
  </si>
  <si>
    <t>2.50.98</t>
  </si>
  <si>
    <t>3.04.66</t>
  </si>
  <si>
    <t>3.14.92</t>
  </si>
  <si>
    <t>3.18.71</t>
  </si>
  <si>
    <t>3.20.72</t>
  </si>
  <si>
    <t>3.23.73</t>
  </si>
  <si>
    <t>3.25.48</t>
  </si>
  <si>
    <t>3.27.71</t>
  </si>
  <si>
    <t>3.30.33</t>
  </si>
  <si>
    <t>3.31.37</t>
  </si>
  <si>
    <t>3.33.76</t>
  </si>
  <si>
    <t>3.37.69</t>
  </si>
  <si>
    <t>3.39.90</t>
  </si>
  <si>
    <t>3.41.41</t>
  </si>
  <si>
    <t>Reran v Adjustment</t>
  </si>
  <si>
    <t>Ran again with adjustment</t>
  </si>
  <si>
    <t>Time Estimate</t>
  </si>
  <si>
    <t>Better 2nd Throw</t>
  </si>
  <si>
    <t>best 2nd jump</t>
  </si>
  <si>
    <t>next best 2nd jump</t>
  </si>
  <si>
    <t>Tie: best 2nd jump</t>
  </si>
  <si>
    <t>tie: 2nd 2nd jump</t>
  </si>
  <si>
    <t>tie: no 2nd jump</t>
  </si>
  <si>
    <t>tie: best 2nd jump</t>
  </si>
  <si>
    <t>3.30.75</t>
  </si>
  <si>
    <t>jav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</si>
</sst>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3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8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D8D8D8"/>
      </patternFill>
    </fill>
    <fill>
      <patternFill patternType="solid">
        <fgColor theme="6" tint="0.79998168889431442"/>
        <bgColor rgb="FFD6E3BC"/>
      </patternFill>
    </fill>
    <fill>
      <patternFill patternType="solid">
        <fgColor theme="6" tint="0.79998168889431442"/>
        <bgColor rgb="FFEAF1DD"/>
      </patternFill>
    </fill>
    <fill>
      <patternFill patternType="solid">
        <fgColor rgb="FFFFFF00"/>
        <bgColor rgb="FFEAF1DD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rgb="FFD8D8D8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4" borderId="2" xfId="0" applyFont="1" applyFill="1" applyBorder="1"/>
    <xf numFmtId="0" fontId="4" fillId="4" borderId="2" xfId="0" applyFont="1" applyFill="1" applyBorder="1"/>
    <xf numFmtId="0" fontId="7" fillId="4" borderId="2" xfId="0" applyFont="1" applyFill="1" applyBorder="1" applyAlignment="1">
      <alignment horizontal="center"/>
    </xf>
    <xf numFmtId="0" fontId="7" fillId="5" borderId="2" xfId="0" applyFont="1" applyFill="1" applyBorder="1"/>
    <xf numFmtId="0" fontId="4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8" fillId="7" borderId="2" xfId="0" applyFont="1" applyFill="1" applyBorder="1"/>
    <xf numFmtId="0" fontId="4" fillId="7" borderId="2" xfId="0" applyFont="1" applyFill="1" applyBorder="1"/>
    <xf numFmtId="0" fontId="9" fillId="7" borderId="2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7" fillId="7" borderId="2" xfId="0" applyFont="1" applyFill="1" applyBorder="1"/>
    <xf numFmtId="0" fontId="7" fillId="7" borderId="9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8" borderId="2" xfId="0" applyFont="1" applyFill="1" applyBorder="1"/>
    <xf numFmtId="0" fontId="4" fillId="8" borderId="2" xfId="0" applyFont="1" applyFill="1" applyBorder="1"/>
    <xf numFmtId="0" fontId="7" fillId="8" borderId="2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11" fillId="8" borderId="2" xfId="0" applyFont="1" applyFill="1" applyBorder="1"/>
    <xf numFmtId="0" fontId="12" fillId="8" borderId="2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14" fillId="0" borderId="0" xfId="0" applyFont="1"/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15" fillId="9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right"/>
    </xf>
    <xf numFmtId="43" fontId="15" fillId="9" borderId="2" xfId="0" applyNumberFormat="1" applyFont="1" applyFill="1" applyBorder="1" applyAlignment="1">
      <alignment horizontal="left"/>
    </xf>
    <xf numFmtId="0" fontId="15" fillId="0" borderId="0" xfId="0" applyFont="1"/>
    <xf numFmtId="0" fontId="15" fillId="10" borderId="2" xfId="0" applyFont="1" applyFill="1" applyBorder="1" applyAlignment="1">
      <alignment horizontal="left"/>
    </xf>
    <xf numFmtId="0" fontId="5" fillId="10" borderId="2" xfId="0" applyFont="1" applyFill="1" applyBorder="1" applyAlignment="1">
      <alignment horizontal="left"/>
    </xf>
    <xf numFmtId="0" fontId="5" fillId="10" borderId="2" xfId="0" applyFont="1" applyFill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3" fontId="5" fillId="0" borderId="0" xfId="0" applyNumberFormat="1" applyFont="1"/>
    <xf numFmtId="0" fontId="5" fillId="0" borderId="0" xfId="0" applyFont="1" applyAlignment="1">
      <alignment horizontal="left"/>
    </xf>
    <xf numFmtId="43" fontId="5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/>
    </xf>
    <xf numFmtId="0" fontId="5" fillId="0" borderId="0" xfId="0" applyFont="1"/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horizontal="right"/>
    </xf>
    <xf numFmtId="0" fontId="18" fillId="0" borderId="0" xfId="0" applyFont="1"/>
    <xf numFmtId="0" fontId="5" fillId="0" borderId="2" xfId="0" applyFont="1" applyBorder="1" applyAlignment="1">
      <alignment horizontal="right"/>
    </xf>
    <xf numFmtId="0" fontId="18" fillId="10" borderId="2" xfId="0" applyFont="1" applyFill="1" applyBorder="1" applyAlignment="1">
      <alignment horizontal="left"/>
    </xf>
    <xf numFmtId="0" fontId="5" fillId="10" borderId="2" xfId="0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18" fillId="9" borderId="2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5" fillId="9" borderId="1" xfId="0" applyFont="1" applyFill="1" applyBorder="1"/>
    <xf numFmtId="0" fontId="15" fillId="9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right"/>
    </xf>
    <xf numFmtId="0" fontId="22" fillId="0" borderId="0" xfId="0" applyFont="1" applyAlignment="1">
      <alignment horizontal="center"/>
    </xf>
    <xf numFmtId="0" fontId="5" fillId="10" borderId="1" xfId="0" applyFont="1" applyFill="1" applyBorder="1"/>
    <xf numFmtId="0" fontId="20" fillId="10" borderId="1" xfId="0" applyFont="1" applyFill="1" applyBorder="1"/>
    <xf numFmtId="0" fontId="20" fillId="10" borderId="2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right"/>
    </xf>
    <xf numFmtId="0" fontId="21" fillId="10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5" fillId="0" borderId="12" xfId="0" applyFont="1" applyBorder="1" applyAlignment="1">
      <alignment horizontal="right"/>
    </xf>
    <xf numFmtId="0" fontId="2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9" borderId="2" xfId="0" applyFont="1" applyFill="1" applyBorder="1" applyAlignment="1">
      <alignment horizontal="left"/>
    </xf>
    <xf numFmtId="0" fontId="23" fillId="0" borderId="0" xfId="0" applyFont="1"/>
    <xf numFmtId="0" fontId="23" fillId="0" borderId="2" xfId="0" applyFont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20" fillId="9" borderId="1" xfId="0" applyFont="1" applyFill="1" applyBorder="1" applyAlignment="1">
      <alignment horizontal="center"/>
    </xf>
    <xf numFmtId="0" fontId="20" fillId="9" borderId="13" xfId="0" applyFont="1" applyFill="1" applyBorder="1" applyAlignment="1">
      <alignment horizontal="center"/>
    </xf>
    <xf numFmtId="0" fontId="24" fillId="9" borderId="1" xfId="0" applyFont="1" applyFill="1" applyBorder="1"/>
    <xf numFmtId="0" fontId="20" fillId="9" borderId="2" xfId="0" applyFont="1" applyFill="1" applyBorder="1" applyAlignment="1">
      <alignment horizontal="left"/>
    </xf>
    <xf numFmtId="0" fontId="20" fillId="9" borderId="2" xfId="0" applyFont="1" applyFill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20" fillId="0" borderId="12" xfId="0" applyFont="1" applyBorder="1" applyAlignment="1">
      <alignment horizontal="right"/>
    </xf>
    <xf numFmtId="0" fontId="20" fillId="6" borderId="2" xfId="0" applyFont="1" applyFill="1" applyBorder="1" applyAlignment="1">
      <alignment horizontal="center"/>
    </xf>
    <xf numFmtId="0" fontId="26" fillId="0" borderId="2" xfId="0" applyFont="1" applyBorder="1" applyAlignment="1">
      <alignment horizontal="left"/>
    </xf>
    <xf numFmtId="165" fontId="27" fillId="0" borderId="2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6" fillId="10" borderId="2" xfId="0" applyFont="1" applyFill="1" applyBorder="1" applyAlignment="1">
      <alignment horizontal="left"/>
    </xf>
    <xf numFmtId="165" fontId="27" fillId="10" borderId="2" xfId="0" applyNumberFormat="1" applyFont="1" applyFill="1" applyBorder="1" applyAlignment="1">
      <alignment horizontal="center"/>
    </xf>
    <xf numFmtId="0" fontId="27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65" fontId="5" fillId="0" borderId="0" xfId="0" applyNumberFormat="1" applyFont="1" applyAlignment="1">
      <alignment horizontal="left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20" fillId="0" borderId="15" xfId="0" applyNumberFormat="1" applyFont="1" applyBorder="1" applyAlignment="1">
      <alignment horizontal="center"/>
    </xf>
    <xf numFmtId="0" fontId="26" fillId="9" borderId="2" xfId="0" applyFont="1" applyFill="1" applyBorder="1" applyAlignment="1">
      <alignment horizontal="left"/>
    </xf>
    <xf numFmtId="0" fontId="20" fillId="9" borderId="2" xfId="0" applyFont="1" applyFill="1" applyBorder="1" applyAlignment="1">
      <alignment horizontal="center"/>
    </xf>
    <xf numFmtId="0" fontId="20" fillId="9" borderId="11" xfId="0" applyFont="1" applyFill="1" applyBorder="1" applyAlignment="1">
      <alignment horizontal="center"/>
    </xf>
    <xf numFmtId="0" fontId="30" fillId="6" borderId="2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20" fillId="9" borderId="17" xfId="0" applyFont="1" applyFill="1" applyBorder="1"/>
    <xf numFmtId="1" fontId="20" fillId="9" borderId="18" xfId="0" applyNumberFormat="1" applyFont="1" applyFill="1" applyBorder="1"/>
    <xf numFmtId="1" fontId="5" fillId="0" borderId="0" xfId="0" applyNumberFormat="1" applyFont="1"/>
    <xf numFmtId="0" fontId="15" fillId="9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5" fillId="11" borderId="2" xfId="0" applyFont="1" applyFill="1" applyBorder="1" applyAlignment="1">
      <alignment horizontal="left"/>
    </xf>
    <xf numFmtId="0" fontId="5" fillId="11" borderId="2" xfId="0" applyFont="1" applyFill="1" applyBorder="1"/>
    <xf numFmtId="0" fontId="5" fillId="0" borderId="6" xfId="0" applyFont="1" applyBorder="1"/>
    <xf numFmtId="0" fontId="5" fillId="0" borderId="7" xfId="0" applyFont="1" applyBorder="1"/>
    <xf numFmtId="0" fontId="15" fillId="12" borderId="2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center"/>
    </xf>
    <xf numFmtId="0" fontId="5" fillId="12" borderId="2" xfId="0" applyFont="1" applyFill="1" applyBorder="1"/>
    <xf numFmtId="0" fontId="5" fillId="13" borderId="2" xfId="0" applyFont="1" applyFill="1" applyBorder="1" applyAlignment="1">
      <alignment horizontal="left"/>
    </xf>
    <xf numFmtId="0" fontId="5" fillId="13" borderId="2" xfId="0" applyFont="1" applyFill="1" applyBorder="1" applyAlignment="1">
      <alignment horizontal="center"/>
    </xf>
    <xf numFmtId="0" fontId="5" fillId="13" borderId="2" xfId="0" applyFont="1" applyFill="1" applyBorder="1"/>
    <xf numFmtId="0" fontId="15" fillId="14" borderId="2" xfId="0" applyFont="1" applyFill="1" applyBorder="1" applyAlignment="1">
      <alignment horizontal="left"/>
    </xf>
    <xf numFmtId="0" fontId="5" fillId="15" borderId="2" xfId="0" applyFont="1" applyFill="1" applyBorder="1" applyAlignment="1">
      <alignment horizontal="left"/>
    </xf>
    <xf numFmtId="0" fontId="5" fillId="15" borderId="2" xfId="0" applyFont="1" applyFill="1" applyBorder="1" applyAlignment="1">
      <alignment horizontal="center"/>
    </xf>
    <xf numFmtId="0" fontId="5" fillId="15" borderId="2" xfId="0" applyFont="1" applyFill="1" applyBorder="1"/>
    <xf numFmtId="0" fontId="5" fillId="14" borderId="2" xfId="0" applyFont="1" applyFill="1" applyBorder="1"/>
    <xf numFmtId="0" fontId="5" fillId="14" borderId="2" xfId="0" applyFont="1" applyFill="1" applyBorder="1" applyAlignment="1">
      <alignment horizontal="left"/>
    </xf>
    <xf numFmtId="0" fontId="5" fillId="14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4" fillId="16" borderId="2" xfId="0" applyFont="1" applyFill="1" applyBorder="1" applyAlignment="1">
      <alignment horizontal="center" wrapText="1"/>
    </xf>
    <xf numFmtId="0" fontId="18" fillId="17" borderId="2" xfId="0" applyFont="1" applyFill="1" applyBorder="1" applyAlignment="1">
      <alignment horizontal="left"/>
    </xf>
    <xf numFmtId="0" fontId="5" fillId="17" borderId="2" xfId="0" applyFont="1" applyFill="1" applyBorder="1" applyAlignment="1">
      <alignment horizontal="left"/>
    </xf>
    <xf numFmtId="0" fontId="5" fillId="17" borderId="2" xfId="0" applyFont="1" applyFill="1" applyBorder="1" applyAlignment="1">
      <alignment horizontal="right"/>
    </xf>
    <xf numFmtId="0" fontId="5" fillId="17" borderId="2" xfId="0" applyFont="1" applyFill="1" applyBorder="1"/>
    <xf numFmtId="0" fontId="18" fillId="18" borderId="2" xfId="0" applyFont="1" applyFill="1" applyBorder="1" applyAlignment="1">
      <alignment horizontal="left"/>
    </xf>
    <xf numFmtId="0" fontId="5" fillId="18" borderId="2" xfId="0" applyFont="1" applyFill="1" applyBorder="1" applyAlignment="1">
      <alignment horizontal="left"/>
    </xf>
    <xf numFmtId="0" fontId="5" fillId="18" borderId="2" xfId="0" applyFont="1" applyFill="1" applyBorder="1" applyAlignment="1">
      <alignment horizontal="right"/>
    </xf>
    <xf numFmtId="0" fontId="5" fillId="18" borderId="2" xfId="0" applyFont="1" applyFill="1" applyBorder="1"/>
    <xf numFmtId="0" fontId="5" fillId="0" borderId="20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5" fillId="10" borderId="12" xfId="0" applyFont="1" applyFill="1" applyBorder="1" applyAlignment="1">
      <alignment horizontal="right"/>
    </xf>
    <xf numFmtId="0" fontId="5" fillId="0" borderId="1" xfId="0" applyFont="1" applyBorder="1"/>
    <xf numFmtId="0" fontId="5" fillId="10" borderId="0" xfId="0" applyFont="1" applyFill="1"/>
    <xf numFmtId="0" fontId="0" fillId="0" borderId="1" xfId="0" applyBorder="1"/>
    <xf numFmtId="0" fontId="18" fillId="9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right"/>
    </xf>
    <xf numFmtId="0" fontId="0" fillId="13" borderId="0" xfId="0" applyFill="1"/>
    <xf numFmtId="0" fontId="27" fillId="18" borderId="2" xfId="0" applyFont="1" applyFill="1" applyBorder="1" applyAlignment="1">
      <alignment horizontal="center"/>
    </xf>
    <xf numFmtId="0" fontId="5" fillId="18" borderId="12" xfId="0" applyFont="1" applyFill="1" applyBorder="1" applyAlignment="1">
      <alignment horizontal="center"/>
    </xf>
    <xf numFmtId="0" fontId="5" fillId="19" borderId="2" xfId="0" applyFont="1" applyFill="1" applyBorder="1"/>
    <xf numFmtId="0" fontId="27" fillId="17" borderId="2" xfId="0" applyFont="1" applyFill="1" applyBorder="1" applyAlignment="1">
      <alignment horizontal="center"/>
    </xf>
    <xf numFmtId="0" fontId="5" fillId="17" borderId="2" xfId="0" applyFont="1" applyFill="1" applyBorder="1" applyAlignment="1">
      <alignment horizontal="center"/>
    </xf>
    <xf numFmtId="0" fontId="5" fillId="20" borderId="2" xfId="0" applyFont="1" applyFill="1" applyBorder="1"/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5" fillId="11" borderId="5" xfId="0" applyFont="1" applyFill="1" applyBorder="1" applyAlignment="1">
      <alignment horizontal="center" wrapText="1"/>
    </xf>
    <xf numFmtId="0" fontId="5" fillId="11" borderId="5" xfId="0" applyFont="1" applyFill="1" applyBorder="1" applyAlignment="1">
      <alignment wrapText="1"/>
    </xf>
    <xf numFmtId="0" fontId="6" fillId="11" borderId="5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wrapText="1"/>
    </xf>
    <xf numFmtId="0" fontId="6" fillId="11" borderId="19" xfId="0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right"/>
    </xf>
    <xf numFmtId="0" fontId="5" fillId="11" borderId="2" xfId="0" applyFont="1" applyFill="1" applyBorder="1" applyAlignment="1">
      <alignment horizontal="center"/>
    </xf>
    <xf numFmtId="0" fontId="5" fillId="6" borderId="2" xfId="0" applyFont="1" applyFill="1" applyBorder="1"/>
    <xf numFmtId="0" fontId="27" fillId="11" borderId="2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21" borderId="2" xfId="0" applyFont="1" applyFill="1" applyBorder="1"/>
    <xf numFmtId="0" fontId="5" fillId="22" borderId="2" xfId="0" applyFont="1" applyFill="1" applyBorder="1"/>
    <xf numFmtId="0" fontId="5" fillId="11" borderId="11" xfId="0" applyFont="1" applyFill="1" applyBorder="1" applyAlignment="1">
      <alignment horizontal="center"/>
    </xf>
    <xf numFmtId="0" fontId="27" fillId="23" borderId="2" xfId="0" applyFont="1" applyFill="1" applyBorder="1" applyAlignment="1">
      <alignment horizontal="center"/>
    </xf>
    <xf numFmtId="0" fontId="5" fillId="23" borderId="2" xfId="0" applyFont="1" applyFill="1" applyBorder="1" applyAlignment="1">
      <alignment horizontal="center"/>
    </xf>
    <xf numFmtId="0" fontId="5" fillId="23" borderId="2" xfId="0" applyFont="1" applyFill="1" applyBorder="1"/>
    <xf numFmtId="0" fontId="20" fillId="6" borderId="12" xfId="0" applyFont="1" applyFill="1" applyBorder="1" applyAlignment="1">
      <alignment horizontal="center"/>
    </xf>
    <xf numFmtId="0" fontId="25" fillId="0" borderId="14" xfId="0" applyFont="1" applyBorder="1"/>
    <xf numFmtId="0" fontId="29" fillId="0" borderId="16" xfId="0" applyFont="1" applyBorder="1" applyAlignment="1">
      <alignment horizontal="center"/>
    </xf>
    <xf numFmtId="0" fontId="25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91542616e1f8d7b/Documents/4-15-2023%20FINALA%20JV-V%20NORTH%20PITT%20DIOCESE%20TF%20RESULTS.xlsx" TargetMode="External"/><Relationship Id="rId1" Type="http://schemas.openxmlformats.org/officeDocument/2006/relationships/externalLinkPath" Target="/Users/runge/Downloads/4-15-2023%20FINALA%20JV-V%20NORTH%20PITT%20DIOCESE%20TF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ticipants"/>
      <sheetName val="100-110m hurdles"/>
      <sheetName val="4X800r"/>
      <sheetName val="100- All"/>
      <sheetName val="1600mm - ALL"/>
      <sheetName val="4x100 - ALL"/>
      <sheetName val="400 - All"/>
      <sheetName val="200-H"/>
      <sheetName val="800 - ALL"/>
      <sheetName val="200 - All"/>
      <sheetName val="3200-ALL"/>
      <sheetName val="4x400 - ALL"/>
      <sheetName val="TRIPLE JUMP"/>
      <sheetName val="SHOT PUT"/>
      <sheetName val="DISCUS"/>
      <sheetName val="Turbo Jav"/>
      <sheetName val="LONG JUMP"/>
      <sheetName val="Results"/>
    </sheetNames>
    <sheetDataSet>
      <sheetData sheetId="0">
        <row r="1">
          <cell r="A1" t="str">
            <v>Number</v>
          </cell>
          <cell r="B1" t="str">
            <v>Runner Name</v>
          </cell>
          <cell r="C1" t="str">
            <v>Grade</v>
          </cell>
          <cell r="D1" t="str">
            <v>Team</v>
          </cell>
          <cell r="E1" t="str">
            <v>Gender</v>
          </cell>
          <cell r="F1" t="str">
            <v>Level</v>
          </cell>
          <cell r="G1" t="str">
            <v>SCORING LEVEL</v>
          </cell>
        </row>
        <row r="2">
          <cell r="A2">
            <v>140</v>
          </cell>
          <cell r="B2" t="str">
            <v>A'shai Boyce</v>
          </cell>
          <cell r="C2" t="str">
            <v>K</v>
          </cell>
          <cell r="D2" t="str">
            <v>NCA</v>
          </cell>
          <cell r="E2" t="str">
            <v>F</v>
          </cell>
          <cell r="F2" t="str">
            <v>Dev</v>
          </cell>
          <cell r="G2" t="str">
            <v>DEV GIRLS</v>
          </cell>
        </row>
        <row r="3">
          <cell r="A3">
            <v>141</v>
          </cell>
          <cell r="B3" t="str">
            <v>Elise Harper</v>
          </cell>
          <cell r="C3" t="str">
            <v>K</v>
          </cell>
          <cell r="D3" t="str">
            <v>NCA</v>
          </cell>
          <cell r="E3" t="str">
            <v>F</v>
          </cell>
          <cell r="F3" t="str">
            <v>Dev</v>
          </cell>
          <cell r="G3" t="str">
            <v>DEV GIRLS</v>
          </cell>
        </row>
        <row r="4">
          <cell r="A4">
            <v>142</v>
          </cell>
          <cell r="B4" t="str">
            <v>Jackson Harper</v>
          </cell>
          <cell r="C4" t="str">
            <v>K</v>
          </cell>
          <cell r="D4" t="str">
            <v>NCA</v>
          </cell>
          <cell r="E4" t="str">
            <v>M</v>
          </cell>
          <cell r="F4" t="str">
            <v>Dev</v>
          </cell>
          <cell r="G4" t="str">
            <v>DEV BOYS</v>
          </cell>
        </row>
        <row r="5">
          <cell r="A5">
            <v>143</v>
          </cell>
          <cell r="B5" t="str">
            <v>Coletta Kozora</v>
          </cell>
          <cell r="C5" t="str">
            <v>K</v>
          </cell>
          <cell r="D5" t="str">
            <v>NCA</v>
          </cell>
          <cell r="E5" t="str">
            <v>F</v>
          </cell>
          <cell r="F5" t="str">
            <v>Dev</v>
          </cell>
          <cell r="G5" t="str">
            <v>DEV GIRLS</v>
          </cell>
        </row>
        <row r="6">
          <cell r="A6">
            <v>144</v>
          </cell>
          <cell r="B6" t="str">
            <v>Leopold Laneve</v>
          </cell>
          <cell r="C6" t="str">
            <v>K</v>
          </cell>
          <cell r="D6" t="str">
            <v>NCA</v>
          </cell>
          <cell r="E6" t="str">
            <v>M</v>
          </cell>
          <cell r="F6" t="str">
            <v>Dev</v>
          </cell>
          <cell r="G6" t="str">
            <v>DEV BOYS</v>
          </cell>
        </row>
        <row r="7">
          <cell r="A7">
            <v>145</v>
          </cell>
          <cell r="B7" t="str">
            <v>Gabriel Pease</v>
          </cell>
          <cell r="C7" t="str">
            <v>K</v>
          </cell>
          <cell r="D7" t="str">
            <v>NCA</v>
          </cell>
          <cell r="E7" t="str">
            <v>M</v>
          </cell>
          <cell r="F7" t="str">
            <v>Dev</v>
          </cell>
          <cell r="G7" t="str">
            <v>DEV BOYS</v>
          </cell>
        </row>
        <row r="8">
          <cell r="A8">
            <v>146</v>
          </cell>
          <cell r="B8" t="str">
            <v>Jason Shelpman</v>
          </cell>
          <cell r="C8" t="str">
            <v>K</v>
          </cell>
          <cell r="D8" t="str">
            <v>NCA</v>
          </cell>
          <cell r="E8" t="str">
            <v>M</v>
          </cell>
          <cell r="F8" t="str">
            <v>Dev</v>
          </cell>
          <cell r="G8" t="str">
            <v>DEV BOYS</v>
          </cell>
        </row>
        <row r="9">
          <cell r="A9">
            <v>147</v>
          </cell>
          <cell r="B9" t="str">
            <v>Jamal Smith</v>
          </cell>
          <cell r="C9" t="str">
            <v>K</v>
          </cell>
          <cell r="D9" t="str">
            <v>NCA</v>
          </cell>
          <cell r="E9" t="str">
            <v>M</v>
          </cell>
          <cell r="F9" t="str">
            <v>Dev</v>
          </cell>
          <cell r="G9" t="str">
            <v>DEV BOYS</v>
          </cell>
        </row>
        <row r="10">
          <cell r="A10">
            <v>148</v>
          </cell>
          <cell r="B10" t="str">
            <v>Suki Sullivan</v>
          </cell>
          <cell r="C10" t="str">
            <v>K</v>
          </cell>
          <cell r="D10" t="str">
            <v>NCA</v>
          </cell>
          <cell r="E10" t="str">
            <v>F</v>
          </cell>
          <cell r="F10" t="str">
            <v>Dev</v>
          </cell>
          <cell r="G10" t="str">
            <v>DEV GIRLS</v>
          </cell>
        </row>
        <row r="11">
          <cell r="A11">
            <v>149</v>
          </cell>
          <cell r="B11" t="str">
            <v>Madison Tolomeo</v>
          </cell>
          <cell r="C11" t="str">
            <v>K</v>
          </cell>
          <cell r="D11" t="str">
            <v>NCA</v>
          </cell>
          <cell r="E11" t="str">
            <v>F</v>
          </cell>
          <cell r="F11" t="str">
            <v>Dev</v>
          </cell>
          <cell r="G11" t="str">
            <v>DEV GIRLS</v>
          </cell>
        </row>
        <row r="12">
          <cell r="A12">
            <v>150</v>
          </cell>
          <cell r="B12" t="str">
            <v>Maycie Bane</v>
          </cell>
          <cell r="C12">
            <v>2</v>
          </cell>
          <cell r="D12" t="str">
            <v>NCA</v>
          </cell>
          <cell r="E12" t="str">
            <v>F</v>
          </cell>
          <cell r="F12" t="str">
            <v>Dev</v>
          </cell>
          <cell r="G12" t="str">
            <v>DEV GIRLS</v>
          </cell>
        </row>
        <row r="13">
          <cell r="A13">
            <v>151</v>
          </cell>
          <cell r="B13" t="str">
            <v>Emmett Clark</v>
          </cell>
          <cell r="C13">
            <v>2</v>
          </cell>
          <cell r="D13" t="str">
            <v>NCA</v>
          </cell>
          <cell r="E13" t="str">
            <v>M</v>
          </cell>
          <cell r="F13" t="str">
            <v>Dev</v>
          </cell>
          <cell r="G13" t="str">
            <v>DEV BOYS</v>
          </cell>
        </row>
        <row r="14">
          <cell r="A14">
            <v>152</v>
          </cell>
          <cell r="B14" t="str">
            <v>Kennadi Green</v>
          </cell>
          <cell r="C14">
            <v>2</v>
          </cell>
          <cell r="D14" t="str">
            <v>NCA</v>
          </cell>
          <cell r="E14" t="str">
            <v>F</v>
          </cell>
          <cell r="F14" t="str">
            <v>Dev</v>
          </cell>
          <cell r="G14" t="str">
            <v>DEV GIRLS</v>
          </cell>
        </row>
        <row r="15">
          <cell r="A15">
            <v>153</v>
          </cell>
          <cell r="B15" t="str">
            <v>Ethan Harper</v>
          </cell>
          <cell r="C15">
            <v>2</v>
          </cell>
          <cell r="D15" t="str">
            <v>NCA</v>
          </cell>
          <cell r="E15" t="str">
            <v>M</v>
          </cell>
          <cell r="F15" t="str">
            <v>Dev</v>
          </cell>
          <cell r="G15" t="str">
            <v>DEV BOYS</v>
          </cell>
        </row>
        <row r="16">
          <cell r="A16">
            <v>154</v>
          </cell>
          <cell r="B16" t="str">
            <v>Hayden Hosack</v>
          </cell>
          <cell r="C16">
            <v>2</v>
          </cell>
          <cell r="D16" t="str">
            <v>NCA</v>
          </cell>
          <cell r="E16" t="str">
            <v>F</v>
          </cell>
          <cell r="F16" t="str">
            <v>Dev</v>
          </cell>
          <cell r="G16" t="str">
            <v>DEV GIRLS</v>
          </cell>
        </row>
        <row r="17">
          <cell r="A17">
            <v>155</v>
          </cell>
          <cell r="B17" t="str">
            <v>Ava Thompson</v>
          </cell>
          <cell r="C17">
            <v>2</v>
          </cell>
          <cell r="D17" t="str">
            <v>NCA</v>
          </cell>
          <cell r="E17" t="str">
            <v>F</v>
          </cell>
          <cell r="F17" t="str">
            <v>Dev</v>
          </cell>
          <cell r="G17" t="str">
            <v>DEV GIRLS</v>
          </cell>
        </row>
        <row r="18">
          <cell r="A18">
            <v>156</v>
          </cell>
          <cell r="B18" t="str">
            <v>Lily Derkach</v>
          </cell>
          <cell r="C18">
            <v>3</v>
          </cell>
          <cell r="D18" t="str">
            <v>NCA</v>
          </cell>
          <cell r="E18" t="str">
            <v>F</v>
          </cell>
          <cell r="F18" t="str">
            <v>Dev</v>
          </cell>
          <cell r="G18" t="str">
            <v>DEV GIRLS</v>
          </cell>
        </row>
        <row r="19">
          <cell r="A19">
            <v>157</v>
          </cell>
          <cell r="B19" t="str">
            <v>Brayden Harper</v>
          </cell>
          <cell r="C19">
            <v>3</v>
          </cell>
          <cell r="D19" t="str">
            <v>NCA</v>
          </cell>
          <cell r="E19" t="str">
            <v>M</v>
          </cell>
          <cell r="F19" t="str">
            <v>Dev</v>
          </cell>
          <cell r="G19" t="str">
            <v>DEV BOYS</v>
          </cell>
        </row>
        <row r="20">
          <cell r="A20">
            <v>158</v>
          </cell>
          <cell r="B20" t="str">
            <v>Edward Jaworski</v>
          </cell>
          <cell r="C20">
            <v>3</v>
          </cell>
          <cell r="D20" t="str">
            <v>NCA</v>
          </cell>
          <cell r="E20" t="str">
            <v>M</v>
          </cell>
          <cell r="F20" t="str">
            <v>Dev</v>
          </cell>
          <cell r="G20" t="str">
            <v>DEV BOYS</v>
          </cell>
        </row>
        <row r="21">
          <cell r="A21">
            <v>159</v>
          </cell>
          <cell r="B21" t="str">
            <v>Cash Kozora</v>
          </cell>
          <cell r="C21">
            <v>3</v>
          </cell>
          <cell r="D21" t="str">
            <v>NCA</v>
          </cell>
          <cell r="E21" t="str">
            <v>M</v>
          </cell>
          <cell r="F21" t="str">
            <v>Dev</v>
          </cell>
          <cell r="G21" t="str">
            <v>DEV BOYS</v>
          </cell>
        </row>
        <row r="22">
          <cell r="A22">
            <v>160</v>
          </cell>
          <cell r="B22" t="str">
            <v>Chloe Light</v>
          </cell>
          <cell r="C22">
            <v>3</v>
          </cell>
          <cell r="D22" t="str">
            <v>NCA</v>
          </cell>
          <cell r="E22" t="str">
            <v>F</v>
          </cell>
          <cell r="F22" t="str">
            <v>Dev</v>
          </cell>
          <cell r="G22" t="str">
            <v>DEV GIRLS</v>
          </cell>
        </row>
        <row r="23">
          <cell r="A23">
            <v>161</v>
          </cell>
          <cell r="B23" t="str">
            <v>Ava Smith</v>
          </cell>
          <cell r="C23">
            <v>3</v>
          </cell>
          <cell r="D23" t="str">
            <v>NCA</v>
          </cell>
          <cell r="E23" t="str">
            <v>F</v>
          </cell>
          <cell r="F23" t="str">
            <v>Dev</v>
          </cell>
          <cell r="G23" t="str">
            <v>DEV GIRLS</v>
          </cell>
        </row>
        <row r="24">
          <cell r="A24">
            <v>162</v>
          </cell>
          <cell r="B24" t="str">
            <v>Ewan Sullivan</v>
          </cell>
          <cell r="C24">
            <v>3</v>
          </cell>
          <cell r="D24" t="str">
            <v>NCA</v>
          </cell>
          <cell r="E24" t="str">
            <v>M</v>
          </cell>
          <cell r="F24" t="str">
            <v>Dev</v>
          </cell>
          <cell r="G24" t="str">
            <v>DEV BOYS</v>
          </cell>
        </row>
        <row r="25">
          <cell r="A25">
            <v>163</v>
          </cell>
          <cell r="B25" t="str">
            <v>Olivia Wasielewski</v>
          </cell>
          <cell r="C25">
            <v>3</v>
          </cell>
          <cell r="D25" t="str">
            <v>NCA</v>
          </cell>
          <cell r="E25" t="str">
            <v>F</v>
          </cell>
          <cell r="F25" t="str">
            <v>Dev</v>
          </cell>
          <cell r="G25" t="str">
            <v>DEV GIRLS</v>
          </cell>
        </row>
        <row r="26">
          <cell r="A26">
            <v>164</v>
          </cell>
          <cell r="B26" t="str">
            <v>Austin Bane</v>
          </cell>
          <cell r="C26">
            <v>4</v>
          </cell>
          <cell r="D26" t="str">
            <v>NCA</v>
          </cell>
          <cell r="E26" t="str">
            <v>M</v>
          </cell>
          <cell r="F26" t="str">
            <v>Dev</v>
          </cell>
          <cell r="G26" t="str">
            <v>DEV BOYS</v>
          </cell>
        </row>
        <row r="27">
          <cell r="A27">
            <v>165</v>
          </cell>
          <cell r="B27" t="str">
            <v>Geray Boyce</v>
          </cell>
          <cell r="C27">
            <v>4</v>
          </cell>
          <cell r="D27" t="str">
            <v>NCA</v>
          </cell>
          <cell r="E27" t="str">
            <v>M</v>
          </cell>
          <cell r="F27" t="str">
            <v>Dev</v>
          </cell>
          <cell r="G27" t="str">
            <v>DEV BOYS</v>
          </cell>
        </row>
        <row r="28">
          <cell r="A28">
            <v>166</v>
          </cell>
          <cell r="B28" t="str">
            <v>Maggie Pyle</v>
          </cell>
          <cell r="C28">
            <v>4</v>
          </cell>
          <cell r="D28" t="str">
            <v>NCA</v>
          </cell>
          <cell r="E28" t="str">
            <v>F</v>
          </cell>
          <cell r="F28" t="str">
            <v>Dev</v>
          </cell>
          <cell r="G28" t="str">
            <v>DEV GIRLS</v>
          </cell>
        </row>
        <row r="29">
          <cell r="A29">
            <v>167</v>
          </cell>
          <cell r="B29" t="str">
            <v>Brayden Bane</v>
          </cell>
          <cell r="C29">
            <v>5</v>
          </cell>
          <cell r="D29" t="str">
            <v>NCA</v>
          </cell>
          <cell r="E29" t="str">
            <v>M</v>
          </cell>
          <cell r="F29" t="str">
            <v>JV</v>
          </cell>
          <cell r="G29" t="str">
            <v>JV BOYS</v>
          </cell>
        </row>
        <row r="30">
          <cell r="A30">
            <v>168</v>
          </cell>
          <cell r="B30" t="str">
            <v>Cortez Boyce</v>
          </cell>
          <cell r="C30">
            <v>5</v>
          </cell>
          <cell r="D30" t="str">
            <v>NCA</v>
          </cell>
          <cell r="E30" t="str">
            <v>M</v>
          </cell>
          <cell r="F30" t="str">
            <v>JV</v>
          </cell>
          <cell r="G30" t="str">
            <v>JV BOYS</v>
          </cell>
        </row>
        <row r="31">
          <cell r="A31">
            <v>169</v>
          </cell>
          <cell r="B31" t="str">
            <v>Vivienne Clark</v>
          </cell>
          <cell r="C31">
            <v>5</v>
          </cell>
          <cell r="D31" t="str">
            <v>NCA</v>
          </cell>
          <cell r="E31" t="str">
            <v>F</v>
          </cell>
          <cell r="F31" t="str">
            <v>JV</v>
          </cell>
          <cell r="G31" t="str">
            <v>JV GIRLS</v>
          </cell>
        </row>
        <row r="32">
          <cell r="A32">
            <v>170</v>
          </cell>
          <cell r="B32" t="str">
            <v>Ellie Green</v>
          </cell>
          <cell r="C32">
            <v>5</v>
          </cell>
          <cell r="D32" t="str">
            <v>NCA</v>
          </cell>
          <cell r="E32" t="str">
            <v>F</v>
          </cell>
          <cell r="F32" t="str">
            <v>JV</v>
          </cell>
          <cell r="G32" t="str">
            <v>JV GIRLS</v>
          </cell>
        </row>
        <row r="33">
          <cell r="A33">
            <v>171</v>
          </cell>
          <cell r="B33" t="str">
            <v>Sky Johnson</v>
          </cell>
          <cell r="C33">
            <v>5</v>
          </cell>
          <cell r="D33" t="str">
            <v>NCA</v>
          </cell>
          <cell r="E33" t="str">
            <v>F</v>
          </cell>
          <cell r="F33" t="str">
            <v>JV</v>
          </cell>
          <cell r="G33" t="str">
            <v>JV GIRLS</v>
          </cell>
        </row>
        <row r="34">
          <cell r="A34">
            <v>172</v>
          </cell>
          <cell r="B34" t="str">
            <v>Eddy Hosack</v>
          </cell>
          <cell r="C34">
            <v>6</v>
          </cell>
          <cell r="D34" t="str">
            <v>NCA</v>
          </cell>
          <cell r="E34" t="str">
            <v>M</v>
          </cell>
          <cell r="F34" t="str">
            <v>JV</v>
          </cell>
          <cell r="G34" t="str">
            <v>JV BOYS</v>
          </cell>
        </row>
        <row r="35">
          <cell r="A35">
            <v>220</v>
          </cell>
          <cell r="B35" t="str">
            <v>Abby Diamond</v>
          </cell>
          <cell r="C35">
            <v>6</v>
          </cell>
          <cell r="D35" t="str">
            <v>HCA</v>
          </cell>
          <cell r="E35" t="str">
            <v>F</v>
          </cell>
          <cell r="F35" t="str">
            <v>JV</v>
          </cell>
          <cell r="G35" t="str">
            <v>JV GIRLS</v>
          </cell>
        </row>
        <row r="36">
          <cell r="A36">
            <v>221</v>
          </cell>
          <cell r="B36" t="str">
            <v>Brigid Joyce</v>
          </cell>
          <cell r="C36">
            <v>5</v>
          </cell>
          <cell r="D36" t="str">
            <v>HCA</v>
          </cell>
          <cell r="E36" t="str">
            <v>F</v>
          </cell>
          <cell r="F36" t="str">
            <v>JV</v>
          </cell>
          <cell r="G36" t="str">
            <v>JV GIRLS</v>
          </cell>
        </row>
        <row r="37">
          <cell r="A37">
            <v>222</v>
          </cell>
          <cell r="B37" t="str">
            <v>Daniel O'Donnell</v>
          </cell>
          <cell r="C37">
            <v>4</v>
          </cell>
          <cell r="D37" t="str">
            <v>HCA</v>
          </cell>
          <cell r="E37" t="str">
            <v>M</v>
          </cell>
          <cell r="F37" t="str">
            <v>Dev</v>
          </cell>
          <cell r="G37" t="str">
            <v>DEV BOYS</v>
          </cell>
        </row>
        <row r="38">
          <cell r="A38">
            <v>223</v>
          </cell>
          <cell r="B38" t="str">
            <v>Dante Spagnolo</v>
          </cell>
          <cell r="C38">
            <v>4</v>
          </cell>
          <cell r="D38" t="str">
            <v>HCA</v>
          </cell>
          <cell r="E38" t="str">
            <v>M</v>
          </cell>
          <cell r="F38" t="str">
            <v>Dev</v>
          </cell>
          <cell r="G38" t="str">
            <v>DEV BOYS</v>
          </cell>
        </row>
        <row r="39">
          <cell r="A39">
            <v>224</v>
          </cell>
          <cell r="B39" t="str">
            <v>Ella Nordin</v>
          </cell>
          <cell r="C39">
            <v>5</v>
          </cell>
          <cell r="D39" t="str">
            <v>HCA</v>
          </cell>
          <cell r="E39" t="str">
            <v>F</v>
          </cell>
          <cell r="F39" t="str">
            <v>JV</v>
          </cell>
          <cell r="G39" t="str">
            <v>JV GIRLS</v>
          </cell>
        </row>
        <row r="40">
          <cell r="A40">
            <v>225</v>
          </cell>
          <cell r="B40" t="str">
            <v>Hailey Robinson</v>
          </cell>
          <cell r="C40">
            <v>6</v>
          </cell>
          <cell r="D40" t="str">
            <v>HCA</v>
          </cell>
          <cell r="E40" t="str">
            <v>F</v>
          </cell>
          <cell r="F40" t="str">
            <v>JV</v>
          </cell>
          <cell r="G40" t="str">
            <v>JV GIRLS</v>
          </cell>
        </row>
        <row r="41">
          <cell r="A41">
            <v>226</v>
          </cell>
          <cell r="B41" t="str">
            <v>Jack Mahoney</v>
          </cell>
          <cell r="C41">
            <v>4</v>
          </cell>
          <cell r="D41" t="str">
            <v>HCA</v>
          </cell>
          <cell r="E41" t="str">
            <v>M</v>
          </cell>
          <cell r="F41" t="str">
            <v>Dev</v>
          </cell>
          <cell r="G41" t="str">
            <v>DEV BOYS</v>
          </cell>
        </row>
        <row r="42">
          <cell r="A42">
            <v>227</v>
          </cell>
          <cell r="B42" t="str">
            <v>Joe Meissner</v>
          </cell>
          <cell r="C42">
            <v>6</v>
          </cell>
          <cell r="D42" t="str">
            <v>HCA</v>
          </cell>
          <cell r="E42" t="str">
            <v>M</v>
          </cell>
          <cell r="F42" t="str">
            <v>JV</v>
          </cell>
          <cell r="G42" t="str">
            <v>JV BOYS</v>
          </cell>
        </row>
        <row r="43">
          <cell r="A43">
            <v>228</v>
          </cell>
          <cell r="B43" t="str">
            <v>Joey Aguglia</v>
          </cell>
          <cell r="C43">
            <v>4</v>
          </cell>
          <cell r="D43" t="str">
            <v>HCA</v>
          </cell>
          <cell r="E43" t="str">
            <v>M</v>
          </cell>
          <cell r="F43" t="str">
            <v>Dev</v>
          </cell>
          <cell r="G43" t="str">
            <v>DEV BOYS</v>
          </cell>
        </row>
        <row r="44">
          <cell r="A44">
            <v>229</v>
          </cell>
          <cell r="B44" t="str">
            <v>Katelyn Jacobs</v>
          </cell>
          <cell r="C44">
            <v>5</v>
          </cell>
          <cell r="D44" t="str">
            <v>HCA</v>
          </cell>
          <cell r="E44" t="str">
            <v>F</v>
          </cell>
          <cell r="F44" t="str">
            <v>JV</v>
          </cell>
          <cell r="G44" t="str">
            <v>JV GIRLS</v>
          </cell>
        </row>
        <row r="45">
          <cell r="A45">
            <v>230</v>
          </cell>
          <cell r="B45" t="str">
            <v>Kathryn Rechtorik</v>
          </cell>
          <cell r="C45">
            <v>6</v>
          </cell>
          <cell r="D45" t="str">
            <v>HCA</v>
          </cell>
          <cell r="E45" t="str">
            <v>F</v>
          </cell>
          <cell r="F45" t="str">
            <v>JV</v>
          </cell>
          <cell r="G45" t="str">
            <v>JV GIRLS</v>
          </cell>
        </row>
        <row r="46">
          <cell r="A46">
            <v>231</v>
          </cell>
          <cell r="B46" t="str">
            <v>Keally Zickefoose</v>
          </cell>
          <cell r="C46">
            <v>6</v>
          </cell>
          <cell r="D46" t="str">
            <v>HCA</v>
          </cell>
          <cell r="E46" t="str">
            <v>F</v>
          </cell>
          <cell r="F46" t="str">
            <v>JV</v>
          </cell>
          <cell r="G46" t="str">
            <v>JV GIRLS</v>
          </cell>
        </row>
        <row r="47">
          <cell r="A47">
            <v>232</v>
          </cell>
          <cell r="B47" t="str">
            <v>Madeline Worgul</v>
          </cell>
          <cell r="C47">
            <v>5</v>
          </cell>
          <cell r="D47" t="str">
            <v>HCA</v>
          </cell>
          <cell r="E47" t="str">
            <v>F</v>
          </cell>
          <cell r="F47" t="str">
            <v>JV</v>
          </cell>
          <cell r="G47" t="str">
            <v>JV GIRLS</v>
          </cell>
        </row>
        <row r="48">
          <cell r="A48">
            <v>233</v>
          </cell>
          <cell r="B48" t="str">
            <v>Maggie Mahoney</v>
          </cell>
          <cell r="C48">
            <v>5</v>
          </cell>
          <cell r="D48" t="str">
            <v>HCA</v>
          </cell>
          <cell r="E48" t="str">
            <v>F</v>
          </cell>
          <cell r="F48" t="str">
            <v>JV</v>
          </cell>
          <cell r="G48" t="str">
            <v>JV GIRLS</v>
          </cell>
        </row>
        <row r="49">
          <cell r="A49">
            <v>234</v>
          </cell>
          <cell r="B49" t="str">
            <v>Matthew Diamond</v>
          </cell>
          <cell r="C49">
            <v>3</v>
          </cell>
          <cell r="D49" t="str">
            <v>HCA</v>
          </cell>
          <cell r="E49" t="str">
            <v>M</v>
          </cell>
          <cell r="F49" t="str">
            <v>Dev</v>
          </cell>
          <cell r="G49" t="str">
            <v>DEV BOYS</v>
          </cell>
        </row>
        <row r="50">
          <cell r="A50">
            <v>235</v>
          </cell>
          <cell r="B50" t="str">
            <v>Maura Joyce</v>
          </cell>
          <cell r="C50">
            <v>2</v>
          </cell>
          <cell r="D50" t="str">
            <v>HCA</v>
          </cell>
          <cell r="E50" t="str">
            <v>F</v>
          </cell>
          <cell r="F50" t="str">
            <v>Dev</v>
          </cell>
          <cell r="G50" t="str">
            <v>DEV GIRLS</v>
          </cell>
        </row>
        <row r="51">
          <cell r="A51">
            <v>236</v>
          </cell>
          <cell r="B51" t="str">
            <v>Roman Spagnolo</v>
          </cell>
          <cell r="C51">
            <v>6</v>
          </cell>
          <cell r="D51" t="str">
            <v>HCA</v>
          </cell>
          <cell r="E51" t="str">
            <v>M</v>
          </cell>
          <cell r="F51" t="str">
            <v>JV</v>
          </cell>
          <cell r="G51" t="str">
            <v>JV BOYS</v>
          </cell>
        </row>
        <row r="52">
          <cell r="A52">
            <v>237</v>
          </cell>
          <cell r="B52" t="str">
            <v>Santino Studeny</v>
          </cell>
          <cell r="C52">
            <v>6</v>
          </cell>
          <cell r="D52" t="str">
            <v>HCA</v>
          </cell>
          <cell r="E52" t="str">
            <v>M</v>
          </cell>
          <cell r="F52" t="str">
            <v>JV</v>
          </cell>
          <cell r="G52" t="str">
            <v>JV BOYS</v>
          </cell>
        </row>
        <row r="53">
          <cell r="A53">
            <v>238</v>
          </cell>
          <cell r="B53" t="str">
            <v>Willie Mahoney</v>
          </cell>
          <cell r="C53">
            <v>6</v>
          </cell>
          <cell r="D53" t="str">
            <v>HCA</v>
          </cell>
          <cell r="E53" t="str">
            <v>M</v>
          </cell>
          <cell r="F53" t="str">
            <v>JV</v>
          </cell>
          <cell r="G53" t="str">
            <v>JV BOYS</v>
          </cell>
        </row>
        <row r="54">
          <cell r="A54">
            <v>470</v>
          </cell>
          <cell r="B54" t="str">
            <v>Karrik Gibson</v>
          </cell>
          <cell r="C54">
            <v>3</v>
          </cell>
          <cell r="D54" t="str">
            <v>BCS</v>
          </cell>
          <cell r="E54" t="str">
            <v>M</v>
          </cell>
          <cell r="F54" t="str">
            <v>Dev</v>
          </cell>
          <cell r="G54" t="str">
            <v>DEV BOYS</v>
          </cell>
        </row>
        <row r="55">
          <cell r="A55">
            <v>471</v>
          </cell>
          <cell r="B55" t="str">
            <v>Matthew Dudley</v>
          </cell>
          <cell r="C55">
            <v>3</v>
          </cell>
          <cell r="D55" t="str">
            <v>BCS</v>
          </cell>
          <cell r="E55" t="str">
            <v>M</v>
          </cell>
          <cell r="F55" t="str">
            <v>Dev</v>
          </cell>
          <cell r="G55" t="str">
            <v>DEV BOYS</v>
          </cell>
        </row>
        <row r="56">
          <cell r="A56">
            <v>472</v>
          </cell>
          <cell r="B56" t="str">
            <v>Olivia Yeager</v>
          </cell>
          <cell r="C56">
            <v>3</v>
          </cell>
          <cell r="D56" t="str">
            <v>BCS</v>
          </cell>
          <cell r="E56" t="str">
            <v>F</v>
          </cell>
          <cell r="F56" t="str">
            <v>Dev</v>
          </cell>
          <cell r="G56" t="str">
            <v>DEV GIRLS</v>
          </cell>
        </row>
        <row r="57">
          <cell r="A57">
            <v>473</v>
          </cell>
          <cell r="B57" t="str">
            <v>Taetum Dougherty</v>
          </cell>
          <cell r="C57">
            <v>4</v>
          </cell>
          <cell r="D57" t="str">
            <v>BCS</v>
          </cell>
          <cell r="E57" t="str">
            <v>F</v>
          </cell>
          <cell r="F57" t="str">
            <v>Dev</v>
          </cell>
          <cell r="G57" t="str">
            <v>DEV GIRLS</v>
          </cell>
        </row>
        <row r="58">
          <cell r="A58">
            <v>474</v>
          </cell>
          <cell r="B58" t="str">
            <v>Silas Boyle</v>
          </cell>
          <cell r="C58">
            <v>4</v>
          </cell>
          <cell r="D58" t="str">
            <v>BCS</v>
          </cell>
          <cell r="E58" t="str">
            <v>M</v>
          </cell>
          <cell r="F58" t="str">
            <v>Dev</v>
          </cell>
          <cell r="G58" t="str">
            <v>DEV BOYS</v>
          </cell>
        </row>
        <row r="59">
          <cell r="A59">
            <v>475</v>
          </cell>
          <cell r="B59" t="str">
            <v>Raylan Senft</v>
          </cell>
          <cell r="C59">
            <v>4</v>
          </cell>
          <cell r="D59" t="str">
            <v>BCS</v>
          </cell>
          <cell r="E59" t="str">
            <v>M</v>
          </cell>
          <cell r="F59" t="str">
            <v>Dev</v>
          </cell>
          <cell r="G59" t="str">
            <v>DEV BOYS</v>
          </cell>
        </row>
        <row r="60">
          <cell r="A60">
            <v>476</v>
          </cell>
          <cell r="B60" t="str">
            <v>Matthew Yeager</v>
          </cell>
          <cell r="C60">
            <v>4</v>
          </cell>
          <cell r="D60" t="str">
            <v>BCS</v>
          </cell>
          <cell r="E60" t="str">
            <v>M</v>
          </cell>
          <cell r="F60" t="str">
            <v>Dev</v>
          </cell>
          <cell r="G60" t="str">
            <v>DEV BOYS</v>
          </cell>
        </row>
        <row r="61">
          <cell r="A61">
            <v>477</v>
          </cell>
          <cell r="B61" t="str">
            <v>Madelyn Miklavic</v>
          </cell>
          <cell r="C61">
            <v>4</v>
          </cell>
          <cell r="D61" t="str">
            <v>BCS</v>
          </cell>
          <cell r="E61" t="str">
            <v>F</v>
          </cell>
          <cell r="F61" t="str">
            <v>Dev</v>
          </cell>
          <cell r="G61" t="str">
            <v>DEV GIRLS</v>
          </cell>
        </row>
        <row r="62">
          <cell r="A62">
            <v>478</v>
          </cell>
          <cell r="B62" t="str">
            <v>Anthony Edwards</v>
          </cell>
          <cell r="C62">
            <v>4</v>
          </cell>
          <cell r="D62" t="str">
            <v>BCS</v>
          </cell>
          <cell r="E62" t="str">
            <v>M</v>
          </cell>
          <cell r="F62" t="str">
            <v>Dev</v>
          </cell>
          <cell r="G62" t="str">
            <v>DEV BOYS</v>
          </cell>
        </row>
        <row r="63">
          <cell r="A63">
            <v>479</v>
          </cell>
          <cell r="B63" t="str">
            <v>Gavin Graff</v>
          </cell>
          <cell r="C63">
            <v>4</v>
          </cell>
          <cell r="D63" t="str">
            <v>BCS</v>
          </cell>
          <cell r="E63" t="str">
            <v>M</v>
          </cell>
          <cell r="F63" t="str">
            <v>Dev</v>
          </cell>
          <cell r="G63" t="str">
            <v>DEV BOYS</v>
          </cell>
        </row>
        <row r="64">
          <cell r="A64">
            <v>480</v>
          </cell>
          <cell r="B64" t="str">
            <v>Lucas Stewart</v>
          </cell>
          <cell r="C64">
            <v>4</v>
          </cell>
          <cell r="D64" t="str">
            <v>BCS</v>
          </cell>
          <cell r="E64" t="str">
            <v>M</v>
          </cell>
          <cell r="F64" t="str">
            <v>Dev</v>
          </cell>
          <cell r="G64" t="str">
            <v>DEV BOYS</v>
          </cell>
        </row>
        <row r="65">
          <cell r="A65">
            <v>481</v>
          </cell>
          <cell r="B65" t="str">
            <v>Cecilia Livengood</v>
          </cell>
          <cell r="C65">
            <v>5</v>
          </cell>
          <cell r="D65" t="str">
            <v>BCS</v>
          </cell>
          <cell r="E65" t="str">
            <v>F</v>
          </cell>
          <cell r="F65" t="str">
            <v>JV</v>
          </cell>
          <cell r="G65" t="str">
            <v>JV GIRLS</v>
          </cell>
        </row>
        <row r="66">
          <cell r="A66">
            <v>482</v>
          </cell>
          <cell r="B66" t="str">
            <v>Penelope Cummings</v>
          </cell>
          <cell r="C66">
            <v>5</v>
          </cell>
          <cell r="D66" t="str">
            <v>BCS</v>
          </cell>
          <cell r="E66" t="str">
            <v>F</v>
          </cell>
          <cell r="F66" t="str">
            <v>JV</v>
          </cell>
          <cell r="G66" t="str">
            <v>JV GIRLS</v>
          </cell>
        </row>
        <row r="67">
          <cell r="A67">
            <v>483</v>
          </cell>
          <cell r="B67" t="str">
            <v>Sierra Viehmann</v>
          </cell>
          <cell r="C67">
            <v>5</v>
          </cell>
          <cell r="D67" t="str">
            <v>BCS</v>
          </cell>
          <cell r="E67" t="str">
            <v>F</v>
          </cell>
          <cell r="F67" t="str">
            <v>JV</v>
          </cell>
          <cell r="G67" t="str">
            <v>JV GIRLS</v>
          </cell>
        </row>
        <row r="68">
          <cell r="A68">
            <v>484</v>
          </cell>
          <cell r="B68" t="str">
            <v>Emily Graff</v>
          </cell>
          <cell r="C68">
            <v>5</v>
          </cell>
          <cell r="D68" t="str">
            <v>BCS</v>
          </cell>
          <cell r="E68" t="str">
            <v>F</v>
          </cell>
          <cell r="F68" t="str">
            <v>JV</v>
          </cell>
          <cell r="G68" t="str">
            <v>JV GIRLS</v>
          </cell>
        </row>
        <row r="69">
          <cell r="A69">
            <v>485</v>
          </cell>
          <cell r="B69" t="str">
            <v>Isabella Krahe</v>
          </cell>
          <cell r="C69">
            <v>5</v>
          </cell>
          <cell r="D69" t="str">
            <v>BCS</v>
          </cell>
          <cell r="E69" t="str">
            <v>F</v>
          </cell>
          <cell r="F69" t="str">
            <v>JV</v>
          </cell>
          <cell r="G69" t="str">
            <v>JV GIRLS</v>
          </cell>
        </row>
        <row r="70">
          <cell r="A70">
            <v>486</v>
          </cell>
          <cell r="B70" t="str">
            <v>Megan Eicher</v>
          </cell>
          <cell r="C70">
            <v>6</v>
          </cell>
          <cell r="D70" t="str">
            <v>BCS</v>
          </cell>
          <cell r="E70" t="str">
            <v>F</v>
          </cell>
          <cell r="F70" t="str">
            <v>JV</v>
          </cell>
          <cell r="G70" t="str">
            <v>JV GIRLS</v>
          </cell>
        </row>
        <row r="71">
          <cell r="A71">
            <v>487</v>
          </cell>
          <cell r="B71" t="str">
            <v>Derek Ricciardella</v>
          </cell>
          <cell r="C71">
            <v>6</v>
          </cell>
          <cell r="D71" t="str">
            <v>BCS</v>
          </cell>
          <cell r="E71" t="str">
            <v>M</v>
          </cell>
          <cell r="F71" t="str">
            <v>JV</v>
          </cell>
          <cell r="G71" t="str">
            <v>JV BOYS</v>
          </cell>
        </row>
        <row r="72">
          <cell r="A72">
            <v>488</v>
          </cell>
          <cell r="B72" t="str">
            <v>Thomas Edwards</v>
          </cell>
          <cell r="C72">
            <v>6</v>
          </cell>
          <cell r="D72" t="str">
            <v>BCS</v>
          </cell>
          <cell r="E72" t="str">
            <v>M</v>
          </cell>
          <cell r="F72" t="str">
            <v>JV</v>
          </cell>
          <cell r="G72" t="str">
            <v>JV BOYS</v>
          </cell>
        </row>
        <row r="73">
          <cell r="A73">
            <v>489</v>
          </cell>
          <cell r="B73" t="str">
            <v>Cameron Smith</v>
          </cell>
          <cell r="C73">
            <v>7</v>
          </cell>
          <cell r="D73" t="str">
            <v>BCS</v>
          </cell>
          <cell r="E73" t="str">
            <v>M</v>
          </cell>
          <cell r="F73" t="str">
            <v>Varsity</v>
          </cell>
          <cell r="G73" t="str">
            <v>VARSITY BOYS</v>
          </cell>
        </row>
        <row r="74">
          <cell r="A74">
            <v>490</v>
          </cell>
          <cell r="B74" t="str">
            <v>Kendall Stewart</v>
          </cell>
          <cell r="C74">
            <v>7</v>
          </cell>
          <cell r="D74" t="str">
            <v>BCS</v>
          </cell>
          <cell r="E74" t="str">
            <v>F</v>
          </cell>
          <cell r="F74" t="str">
            <v>Varsity</v>
          </cell>
          <cell r="G74" t="str">
            <v>VARSITY GIRLS</v>
          </cell>
        </row>
        <row r="75">
          <cell r="A75">
            <v>491</v>
          </cell>
          <cell r="B75" t="str">
            <v>Mateo Saspe</v>
          </cell>
          <cell r="C75">
            <v>8</v>
          </cell>
          <cell r="D75" t="str">
            <v>BCS</v>
          </cell>
          <cell r="E75" t="str">
            <v>M</v>
          </cell>
          <cell r="F75" t="str">
            <v>Varsity</v>
          </cell>
          <cell r="G75" t="str">
            <v>VARSITY BOYS</v>
          </cell>
        </row>
        <row r="76">
          <cell r="A76">
            <v>492</v>
          </cell>
          <cell r="B76" t="str">
            <v>Michael Gianneschi</v>
          </cell>
          <cell r="C76">
            <v>8</v>
          </cell>
          <cell r="D76" t="str">
            <v>BCS</v>
          </cell>
          <cell r="E76" t="str">
            <v>M</v>
          </cell>
          <cell r="F76" t="str">
            <v>Varsity</v>
          </cell>
          <cell r="G76" t="str">
            <v>VARSITY BOYS</v>
          </cell>
        </row>
        <row r="77">
          <cell r="A77">
            <v>493</v>
          </cell>
          <cell r="B77" t="str">
            <v>Brendan Eicher</v>
          </cell>
          <cell r="C77">
            <v>8</v>
          </cell>
          <cell r="D77" t="str">
            <v>BCS</v>
          </cell>
          <cell r="E77" t="str">
            <v>M</v>
          </cell>
          <cell r="F77" t="str">
            <v>Varsity</v>
          </cell>
          <cell r="G77" t="str">
            <v>VARSITY BOYS</v>
          </cell>
        </row>
        <row r="78">
          <cell r="A78">
            <v>494</v>
          </cell>
          <cell r="B78" t="str">
            <v>Evan Briggs</v>
          </cell>
          <cell r="C78">
            <v>8</v>
          </cell>
          <cell r="D78" t="str">
            <v>BCS</v>
          </cell>
          <cell r="E78" t="str">
            <v>M</v>
          </cell>
          <cell r="F78" t="str">
            <v>Varsity</v>
          </cell>
          <cell r="G78" t="str">
            <v>VARSITY BOYS</v>
          </cell>
        </row>
        <row r="79">
          <cell r="A79">
            <v>495</v>
          </cell>
          <cell r="B79" t="str">
            <v>Addison Eicher</v>
          </cell>
          <cell r="C79">
            <v>8</v>
          </cell>
          <cell r="D79" t="str">
            <v>BCS</v>
          </cell>
          <cell r="E79" t="str">
            <v>F</v>
          </cell>
          <cell r="F79" t="str">
            <v>Varsity</v>
          </cell>
          <cell r="G79" t="str">
            <v>VARSITY GIRLS</v>
          </cell>
        </row>
        <row r="80">
          <cell r="A80">
            <v>578</v>
          </cell>
          <cell r="B80" t="str">
            <v>Jacob Goeller</v>
          </cell>
          <cell r="C80">
            <v>2</v>
          </cell>
          <cell r="D80" t="str">
            <v>BTA</v>
          </cell>
          <cell r="E80" t="str">
            <v>M</v>
          </cell>
          <cell r="F80" t="str">
            <v>Dev</v>
          </cell>
          <cell r="G80" t="str">
            <v>DEV BOYS</v>
          </cell>
        </row>
        <row r="81">
          <cell r="A81">
            <v>579</v>
          </cell>
          <cell r="B81" t="str">
            <v>Dylan Straub</v>
          </cell>
          <cell r="C81">
            <v>2</v>
          </cell>
          <cell r="D81" t="str">
            <v>BTA</v>
          </cell>
          <cell r="E81" t="str">
            <v>F</v>
          </cell>
          <cell r="F81" t="str">
            <v>Dev</v>
          </cell>
          <cell r="G81" t="str">
            <v>DEV GIRLS</v>
          </cell>
        </row>
        <row r="82">
          <cell r="A82">
            <v>580</v>
          </cell>
          <cell r="B82" t="str">
            <v>Harper Stehle</v>
          </cell>
          <cell r="C82">
            <v>2</v>
          </cell>
          <cell r="D82" t="str">
            <v>BTA</v>
          </cell>
          <cell r="E82" t="str">
            <v>F</v>
          </cell>
          <cell r="F82" t="str">
            <v>Dev</v>
          </cell>
          <cell r="G82" t="str">
            <v>DEV GIRLS</v>
          </cell>
        </row>
        <row r="83">
          <cell r="A83">
            <v>581</v>
          </cell>
          <cell r="B83" t="str">
            <v>Grace Bandurski</v>
          </cell>
          <cell r="C83">
            <v>2</v>
          </cell>
          <cell r="D83" t="str">
            <v>BTA</v>
          </cell>
          <cell r="E83" t="str">
            <v>F</v>
          </cell>
          <cell r="F83" t="str">
            <v>Dev</v>
          </cell>
          <cell r="G83" t="str">
            <v>DEV GIRLS</v>
          </cell>
        </row>
        <row r="84">
          <cell r="A84">
            <v>582</v>
          </cell>
          <cell r="B84" t="str">
            <v>Grayson Girardi</v>
          </cell>
          <cell r="C84">
            <v>2</v>
          </cell>
          <cell r="D84" t="str">
            <v>BTA</v>
          </cell>
          <cell r="E84" t="str">
            <v>M</v>
          </cell>
          <cell r="F84" t="str">
            <v>Dev</v>
          </cell>
          <cell r="G84" t="str">
            <v>DEV BOYS</v>
          </cell>
        </row>
        <row r="85">
          <cell r="A85">
            <v>583</v>
          </cell>
          <cell r="B85" t="str">
            <v>Nat Lutz</v>
          </cell>
          <cell r="C85">
            <v>2</v>
          </cell>
          <cell r="D85" t="str">
            <v>BTA</v>
          </cell>
          <cell r="E85" t="str">
            <v>M</v>
          </cell>
          <cell r="F85" t="str">
            <v>Dev</v>
          </cell>
          <cell r="G85" t="str">
            <v>DEV BOYS</v>
          </cell>
        </row>
        <row r="86">
          <cell r="A86">
            <v>584</v>
          </cell>
          <cell r="B86" t="str">
            <v>Brooklynn Hamilton</v>
          </cell>
          <cell r="C86">
            <v>2</v>
          </cell>
          <cell r="D86" t="str">
            <v>BTA</v>
          </cell>
          <cell r="E86" t="str">
            <v>F</v>
          </cell>
          <cell r="F86" t="str">
            <v>Dev</v>
          </cell>
          <cell r="G86" t="str">
            <v>DEV GIRLS</v>
          </cell>
        </row>
        <row r="87">
          <cell r="A87">
            <v>585</v>
          </cell>
          <cell r="B87" t="str">
            <v>Logan Schaub</v>
          </cell>
          <cell r="C87">
            <v>2</v>
          </cell>
          <cell r="D87" t="str">
            <v>BTA</v>
          </cell>
          <cell r="E87" t="str">
            <v>M</v>
          </cell>
          <cell r="F87" t="str">
            <v>Dev</v>
          </cell>
          <cell r="G87" t="str">
            <v>DEV BOYS</v>
          </cell>
        </row>
        <row r="88">
          <cell r="A88">
            <v>586</v>
          </cell>
          <cell r="B88" t="str">
            <v>Kat Barnett</v>
          </cell>
          <cell r="C88">
            <v>3</v>
          </cell>
          <cell r="D88" t="str">
            <v>BTA</v>
          </cell>
          <cell r="E88" t="str">
            <v>F</v>
          </cell>
          <cell r="F88" t="str">
            <v>Dev</v>
          </cell>
          <cell r="G88" t="str">
            <v>DEV GIRLS</v>
          </cell>
        </row>
        <row r="89">
          <cell r="A89">
            <v>587</v>
          </cell>
          <cell r="B89" t="str">
            <v>Ryan Chase</v>
          </cell>
          <cell r="C89">
            <v>3</v>
          </cell>
          <cell r="D89" t="str">
            <v>BTA</v>
          </cell>
          <cell r="E89" t="str">
            <v>M</v>
          </cell>
          <cell r="F89" t="str">
            <v>Dev</v>
          </cell>
          <cell r="G89" t="str">
            <v>DEV BOYS</v>
          </cell>
        </row>
        <row r="90">
          <cell r="A90">
            <v>588</v>
          </cell>
          <cell r="B90" t="str">
            <v>Finn Alder</v>
          </cell>
          <cell r="C90">
            <v>3</v>
          </cell>
          <cell r="D90" t="str">
            <v>BTA</v>
          </cell>
          <cell r="E90" t="str">
            <v>M</v>
          </cell>
          <cell r="F90" t="str">
            <v>Dev</v>
          </cell>
          <cell r="G90" t="str">
            <v>DEV BOYS</v>
          </cell>
        </row>
        <row r="91">
          <cell r="A91">
            <v>589</v>
          </cell>
          <cell r="B91" t="str">
            <v>Noah Bandurski</v>
          </cell>
          <cell r="C91">
            <v>3</v>
          </cell>
          <cell r="D91" t="str">
            <v>BTA</v>
          </cell>
          <cell r="E91" t="str">
            <v>M</v>
          </cell>
          <cell r="F91" t="str">
            <v>Dev</v>
          </cell>
          <cell r="G91" t="str">
            <v>DEV BOYS</v>
          </cell>
        </row>
        <row r="92">
          <cell r="A92">
            <v>590</v>
          </cell>
          <cell r="B92" t="str">
            <v>JJ Megill</v>
          </cell>
          <cell r="C92">
            <v>3</v>
          </cell>
          <cell r="D92" t="str">
            <v>BTA</v>
          </cell>
          <cell r="E92" t="str">
            <v>F</v>
          </cell>
          <cell r="F92" t="str">
            <v>Dev</v>
          </cell>
          <cell r="G92" t="str">
            <v>DEV GIRLS</v>
          </cell>
        </row>
        <row r="93">
          <cell r="A93">
            <v>591</v>
          </cell>
          <cell r="B93" t="str">
            <v>Lucas Goeller</v>
          </cell>
          <cell r="C93">
            <v>3</v>
          </cell>
          <cell r="D93" t="str">
            <v>BTA</v>
          </cell>
          <cell r="E93" t="str">
            <v>M</v>
          </cell>
          <cell r="F93" t="str">
            <v>Dev</v>
          </cell>
          <cell r="G93" t="str">
            <v>DEV BOYS</v>
          </cell>
        </row>
        <row r="94">
          <cell r="A94">
            <v>592</v>
          </cell>
          <cell r="B94" t="str">
            <v>Evan Tinsley</v>
          </cell>
          <cell r="C94">
            <v>3</v>
          </cell>
          <cell r="D94" t="str">
            <v>BTA</v>
          </cell>
          <cell r="E94" t="str">
            <v>M</v>
          </cell>
          <cell r="F94" t="str">
            <v>Dev</v>
          </cell>
          <cell r="G94" t="str">
            <v>DEV BOYS</v>
          </cell>
        </row>
        <row r="95">
          <cell r="A95">
            <v>593</v>
          </cell>
          <cell r="B95" t="str">
            <v>Everleigh Walczyk</v>
          </cell>
          <cell r="C95">
            <v>4</v>
          </cell>
          <cell r="D95" t="str">
            <v>BTA</v>
          </cell>
          <cell r="E95" t="str">
            <v>F</v>
          </cell>
          <cell r="F95" t="str">
            <v>Dev</v>
          </cell>
          <cell r="G95" t="str">
            <v>DEV GIRLS</v>
          </cell>
        </row>
        <row r="96">
          <cell r="A96">
            <v>594</v>
          </cell>
          <cell r="B96" t="str">
            <v>Arria Shannon</v>
          </cell>
          <cell r="C96">
            <v>4</v>
          </cell>
          <cell r="D96" t="str">
            <v>BTA</v>
          </cell>
          <cell r="E96" t="str">
            <v>F</v>
          </cell>
          <cell r="F96" t="str">
            <v>Dev</v>
          </cell>
          <cell r="G96" t="str">
            <v>DEV GIRLS</v>
          </cell>
        </row>
        <row r="97">
          <cell r="A97">
            <v>595</v>
          </cell>
          <cell r="B97" t="str">
            <v>Reagan Straub</v>
          </cell>
          <cell r="C97">
            <v>4</v>
          </cell>
          <cell r="D97" t="str">
            <v>BTA</v>
          </cell>
          <cell r="E97" t="str">
            <v>F</v>
          </cell>
          <cell r="F97" t="str">
            <v>Dev</v>
          </cell>
          <cell r="G97" t="str">
            <v>DEV GIRLS</v>
          </cell>
        </row>
        <row r="98">
          <cell r="A98">
            <v>596</v>
          </cell>
          <cell r="B98" t="str">
            <v>Aiden Long</v>
          </cell>
          <cell r="C98">
            <v>4</v>
          </cell>
          <cell r="D98" t="str">
            <v>BTA</v>
          </cell>
          <cell r="E98" t="str">
            <v>M</v>
          </cell>
          <cell r="F98" t="str">
            <v>Dev</v>
          </cell>
          <cell r="G98" t="str">
            <v>DEV BOYS</v>
          </cell>
        </row>
        <row r="99">
          <cell r="A99">
            <v>597</v>
          </cell>
          <cell r="B99" t="str">
            <v>Robert Anderson</v>
          </cell>
          <cell r="C99">
            <v>4</v>
          </cell>
          <cell r="D99" t="str">
            <v>BTA</v>
          </cell>
          <cell r="E99" t="str">
            <v>M</v>
          </cell>
          <cell r="F99" t="str">
            <v>Dev</v>
          </cell>
          <cell r="G99" t="str">
            <v>DEV BOYS</v>
          </cell>
        </row>
        <row r="100">
          <cell r="A100">
            <v>598</v>
          </cell>
          <cell r="B100" t="str">
            <v>Whitney Luka</v>
          </cell>
          <cell r="C100">
            <v>4</v>
          </cell>
          <cell r="D100" t="str">
            <v>BTA</v>
          </cell>
          <cell r="E100" t="str">
            <v>F</v>
          </cell>
          <cell r="F100" t="str">
            <v>Dev</v>
          </cell>
          <cell r="G100" t="str">
            <v>DEV GIRLS</v>
          </cell>
        </row>
        <row r="101">
          <cell r="A101">
            <v>599</v>
          </cell>
          <cell r="B101" t="str">
            <v>Franchesca Rudl</v>
          </cell>
          <cell r="C101">
            <v>4</v>
          </cell>
          <cell r="D101" t="str">
            <v>BTA</v>
          </cell>
          <cell r="E101" t="str">
            <v>F</v>
          </cell>
          <cell r="F101" t="str">
            <v>Dev</v>
          </cell>
          <cell r="G101" t="str">
            <v>DEV GIRLS</v>
          </cell>
        </row>
        <row r="102">
          <cell r="A102">
            <v>600</v>
          </cell>
          <cell r="B102" t="str">
            <v>Caroline Lutz</v>
          </cell>
          <cell r="C102">
            <v>4</v>
          </cell>
          <cell r="D102" t="str">
            <v>BTA</v>
          </cell>
          <cell r="E102" t="str">
            <v>F</v>
          </cell>
          <cell r="F102" t="str">
            <v>Dev</v>
          </cell>
          <cell r="G102" t="str">
            <v>DEV GIRLS</v>
          </cell>
        </row>
        <row r="103">
          <cell r="A103">
            <v>601</v>
          </cell>
          <cell r="B103" t="str">
            <v>Cooper Goeller</v>
          </cell>
          <cell r="C103">
            <v>5</v>
          </cell>
          <cell r="D103" t="str">
            <v>BTA</v>
          </cell>
          <cell r="E103" t="str">
            <v>M</v>
          </cell>
          <cell r="F103" t="str">
            <v>JV</v>
          </cell>
          <cell r="G103" t="str">
            <v>JV BOYS</v>
          </cell>
        </row>
        <row r="104">
          <cell r="A104">
            <v>602</v>
          </cell>
          <cell r="B104" t="str">
            <v>Ashlyn Murray</v>
          </cell>
          <cell r="C104">
            <v>5</v>
          </cell>
          <cell r="D104" t="str">
            <v>BTA</v>
          </cell>
          <cell r="E104" t="str">
            <v>F</v>
          </cell>
          <cell r="F104" t="str">
            <v>JV</v>
          </cell>
          <cell r="G104" t="str">
            <v>JV GIRLS</v>
          </cell>
        </row>
        <row r="105">
          <cell r="A105">
            <v>603</v>
          </cell>
          <cell r="B105" t="str">
            <v>Lindsey Sulkowski</v>
          </cell>
          <cell r="C105">
            <v>5</v>
          </cell>
          <cell r="D105" t="str">
            <v>BTA</v>
          </cell>
          <cell r="E105" t="str">
            <v>F</v>
          </cell>
          <cell r="F105" t="str">
            <v>JV</v>
          </cell>
          <cell r="G105" t="str">
            <v>JV GIRLS</v>
          </cell>
        </row>
        <row r="106">
          <cell r="A106">
            <v>604</v>
          </cell>
          <cell r="B106" t="str">
            <v>Beckley Haught</v>
          </cell>
          <cell r="C106">
            <v>5</v>
          </cell>
          <cell r="D106" t="str">
            <v>BTA</v>
          </cell>
          <cell r="E106" t="str">
            <v>F</v>
          </cell>
          <cell r="F106" t="str">
            <v>JV</v>
          </cell>
          <cell r="G106" t="str">
            <v>JV GIRLS</v>
          </cell>
        </row>
        <row r="107">
          <cell r="A107">
            <v>605</v>
          </cell>
          <cell r="B107" t="str">
            <v>Claire Bandurski</v>
          </cell>
          <cell r="C107">
            <v>6</v>
          </cell>
          <cell r="D107" t="str">
            <v>BTA</v>
          </cell>
          <cell r="E107" t="str">
            <v>F</v>
          </cell>
          <cell r="F107" t="str">
            <v>JV</v>
          </cell>
          <cell r="G107" t="str">
            <v>JV GIRLS</v>
          </cell>
        </row>
        <row r="108">
          <cell r="A108">
            <v>606</v>
          </cell>
          <cell r="B108" t="str">
            <v>Alana Eiler</v>
          </cell>
          <cell r="C108">
            <v>6</v>
          </cell>
          <cell r="D108" t="str">
            <v>BTA</v>
          </cell>
          <cell r="E108" t="str">
            <v>F</v>
          </cell>
          <cell r="F108" t="str">
            <v>JV</v>
          </cell>
          <cell r="G108" t="str">
            <v>JV GIRLS</v>
          </cell>
        </row>
        <row r="109">
          <cell r="A109">
            <v>607</v>
          </cell>
          <cell r="B109" t="str">
            <v>Cayden Ferguson</v>
          </cell>
          <cell r="C109">
            <v>6</v>
          </cell>
          <cell r="D109" t="str">
            <v>BTA</v>
          </cell>
          <cell r="E109" t="str">
            <v>F</v>
          </cell>
          <cell r="F109" t="str">
            <v>JV</v>
          </cell>
          <cell r="G109" t="str">
            <v>JV GIRLS</v>
          </cell>
        </row>
        <row r="110">
          <cell r="A110">
            <v>608</v>
          </cell>
          <cell r="B110" t="str">
            <v>Callie Kandravy</v>
          </cell>
          <cell r="C110">
            <v>6</v>
          </cell>
          <cell r="D110" t="str">
            <v>BTA</v>
          </cell>
          <cell r="E110" t="str">
            <v>F</v>
          </cell>
          <cell r="F110" t="str">
            <v>JV</v>
          </cell>
          <cell r="G110" t="str">
            <v>JV GIRLS</v>
          </cell>
        </row>
        <row r="111">
          <cell r="A111">
            <v>609</v>
          </cell>
          <cell r="B111" t="str">
            <v>Kaylie Mitchell</v>
          </cell>
          <cell r="C111">
            <v>6</v>
          </cell>
          <cell r="D111" t="str">
            <v>BTA</v>
          </cell>
          <cell r="E111" t="str">
            <v>F</v>
          </cell>
          <cell r="F111" t="str">
            <v>JV</v>
          </cell>
          <cell r="G111" t="str">
            <v>JV GIRLS</v>
          </cell>
        </row>
        <row r="112">
          <cell r="A112">
            <v>610</v>
          </cell>
          <cell r="B112" t="str">
            <v>Luke Anderson</v>
          </cell>
          <cell r="C112">
            <v>7</v>
          </cell>
          <cell r="D112" t="str">
            <v>BTA</v>
          </cell>
          <cell r="E112" t="str">
            <v>M</v>
          </cell>
          <cell r="F112" t="str">
            <v>Varsity</v>
          </cell>
          <cell r="G112" t="str">
            <v>VARSITY BOYS</v>
          </cell>
        </row>
        <row r="113">
          <cell r="A113">
            <v>611</v>
          </cell>
          <cell r="B113" t="str">
            <v>Alaina Long</v>
          </cell>
          <cell r="C113">
            <v>7</v>
          </cell>
          <cell r="D113" t="str">
            <v>BTA</v>
          </cell>
          <cell r="E113" t="str">
            <v>F</v>
          </cell>
          <cell r="F113" t="str">
            <v>Varsity</v>
          </cell>
          <cell r="G113" t="str">
            <v>VARSITY GIRLS</v>
          </cell>
        </row>
        <row r="114">
          <cell r="A114">
            <v>612</v>
          </cell>
          <cell r="B114" t="str">
            <v>Morgan Long</v>
          </cell>
          <cell r="C114">
            <v>7</v>
          </cell>
          <cell r="D114" t="str">
            <v>BTA</v>
          </cell>
          <cell r="E114" t="str">
            <v>F</v>
          </cell>
          <cell r="F114" t="str">
            <v>Varsity</v>
          </cell>
          <cell r="G114" t="str">
            <v>VARSITY GIRLS</v>
          </cell>
        </row>
        <row r="115">
          <cell r="A115">
            <v>613</v>
          </cell>
          <cell r="B115" t="str">
            <v>Emily Stevens</v>
          </cell>
          <cell r="C115">
            <v>7</v>
          </cell>
          <cell r="D115" t="str">
            <v>BTA</v>
          </cell>
          <cell r="E115" t="str">
            <v>F</v>
          </cell>
          <cell r="F115" t="str">
            <v>Varsity</v>
          </cell>
          <cell r="G115" t="str">
            <v>VARSITY GIRLS</v>
          </cell>
        </row>
        <row r="116">
          <cell r="A116">
            <v>614</v>
          </cell>
          <cell r="B116" t="str">
            <v>Jacob Bridgeman</v>
          </cell>
          <cell r="C116">
            <v>8</v>
          </cell>
          <cell r="D116" t="str">
            <v>BTA</v>
          </cell>
          <cell r="E116" t="str">
            <v>M</v>
          </cell>
          <cell r="F116" t="str">
            <v>Varsity</v>
          </cell>
          <cell r="G116" t="str">
            <v>VARSITY BOYS</v>
          </cell>
        </row>
        <row r="117">
          <cell r="A117">
            <v>615</v>
          </cell>
          <cell r="B117" t="str">
            <v>Ella Eiler</v>
          </cell>
          <cell r="C117">
            <v>8</v>
          </cell>
          <cell r="D117" t="str">
            <v>BTA</v>
          </cell>
          <cell r="E117" t="str">
            <v>F</v>
          </cell>
          <cell r="F117" t="str">
            <v>Varsity</v>
          </cell>
          <cell r="G117" t="str">
            <v>VARSITY GIRLS</v>
          </cell>
        </row>
        <row r="118">
          <cell r="A118">
            <v>616</v>
          </cell>
          <cell r="B118" t="str">
            <v>Allie Gruseck</v>
          </cell>
          <cell r="C118">
            <v>8</v>
          </cell>
          <cell r="D118" t="str">
            <v>BTA</v>
          </cell>
          <cell r="E118" t="str">
            <v>F</v>
          </cell>
          <cell r="F118" t="str">
            <v>Varsity</v>
          </cell>
          <cell r="G118" t="str">
            <v>VARSITY GIRLS</v>
          </cell>
        </row>
        <row r="119">
          <cell r="A119">
            <v>617</v>
          </cell>
          <cell r="B119" t="str">
            <v>Jack Kandravy</v>
          </cell>
          <cell r="C119">
            <v>8</v>
          </cell>
          <cell r="D119" t="str">
            <v>BTA</v>
          </cell>
          <cell r="E119" t="str">
            <v>M</v>
          </cell>
          <cell r="F119" t="str">
            <v>Varsity</v>
          </cell>
          <cell r="G119" t="str">
            <v>VARSITY BOYS</v>
          </cell>
        </row>
        <row r="120">
          <cell r="A120">
            <v>618</v>
          </cell>
          <cell r="B120" t="str">
            <v>Kaitlyn Miller</v>
          </cell>
          <cell r="C120">
            <v>8</v>
          </cell>
          <cell r="D120" t="str">
            <v>BTA</v>
          </cell>
          <cell r="E120" t="str">
            <v>F</v>
          </cell>
          <cell r="F120" t="str">
            <v>Varsity</v>
          </cell>
          <cell r="G120" t="str">
            <v>VARSITY GIRLS</v>
          </cell>
        </row>
        <row r="121">
          <cell r="A121">
            <v>619</v>
          </cell>
          <cell r="B121" t="str">
            <v>Erika Mitchell</v>
          </cell>
          <cell r="C121">
            <v>8</v>
          </cell>
          <cell r="D121" t="str">
            <v>BTA</v>
          </cell>
          <cell r="E121" t="str">
            <v>F</v>
          </cell>
          <cell r="F121" t="str">
            <v>Varsity</v>
          </cell>
          <cell r="G121" t="str">
            <v>VARSITY GIRLS</v>
          </cell>
        </row>
        <row r="122">
          <cell r="A122">
            <v>620</v>
          </cell>
          <cell r="B122" t="str">
            <v>Maggie Tatar</v>
          </cell>
          <cell r="C122">
            <v>8</v>
          </cell>
          <cell r="D122" t="str">
            <v>BTA</v>
          </cell>
          <cell r="E122" t="str">
            <v>F</v>
          </cell>
          <cell r="F122" t="str">
            <v>Varsity</v>
          </cell>
          <cell r="G122" t="str">
            <v>VARSITY GIRLS</v>
          </cell>
        </row>
        <row r="123">
          <cell r="A123">
            <v>621</v>
          </cell>
          <cell r="B123" t="str">
            <v>Dylan Murray</v>
          </cell>
          <cell r="C123">
            <v>8</v>
          </cell>
          <cell r="D123" t="str">
            <v>BTA</v>
          </cell>
          <cell r="E123" t="str">
            <v>M</v>
          </cell>
          <cell r="F123" t="str">
            <v>Varsity</v>
          </cell>
          <cell r="G123" t="str">
            <v>VARSITY BOYS</v>
          </cell>
        </row>
        <row r="124">
          <cell r="A124">
            <v>622</v>
          </cell>
          <cell r="B124" t="str">
            <v>Kean McGuire</v>
          </cell>
          <cell r="C124">
            <v>8</v>
          </cell>
          <cell r="D124" t="str">
            <v>BTA</v>
          </cell>
          <cell r="E124" t="str">
            <v>M</v>
          </cell>
          <cell r="F124" t="str">
            <v>Varsity</v>
          </cell>
          <cell r="G124" t="str">
            <v>VARSITY BOYS</v>
          </cell>
        </row>
        <row r="125">
          <cell r="A125">
            <v>623</v>
          </cell>
          <cell r="B125" t="str">
            <v>Camden Cheeks</v>
          </cell>
          <cell r="C125">
            <v>5</v>
          </cell>
          <cell r="D125" t="str">
            <v>BTA</v>
          </cell>
          <cell r="E125" t="str">
            <v>M</v>
          </cell>
          <cell r="F125" t="str">
            <v>JV</v>
          </cell>
          <cell r="G125" t="str">
            <v>JV BOYS</v>
          </cell>
        </row>
        <row r="126">
          <cell r="A126">
            <v>630</v>
          </cell>
          <cell r="B126" t="str">
            <v>Evvie Ambeliotis</v>
          </cell>
          <cell r="C126">
            <v>2</v>
          </cell>
          <cell r="D126" t="str">
            <v>SJS</v>
          </cell>
          <cell r="E126" t="str">
            <v>F</v>
          </cell>
          <cell r="F126" t="str">
            <v>Dev</v>
          </cell>
          <cell r="G126" t="str">
            <v>DEV GIRLS</v>
          </cell>
        </row>
        <row r="127">
          <cell r="A127">
            <v>631</v>
          </cell>
          <cell r="B127" t="str">
            <v>Juliana Belczyk</v>
          </cell>
          <cell r="C127">
            <v>2</v>
          </cell>
          <cell r="D127" t="str">
            <v>SJS</v>
          </cell>
          <cell r="E127" t="str">
            <v>F</v>
          </cell>
          <cell r="F127" t="str">
            <v>Dev</v>
          </cell>
          <cell r="G127" t="str">
            <v>DEV GIRLS</v>
          </cell>
        </row>
        <row r="128">
          <cell r="A128">
            <v>632</v>
          </cell>
          <cell r="B128" t="str">
            <v>Giada Morrida</v>
          </cell>
          <cell r="C128">
            <v>2</v>
          </cell>
          <cell r="D128" t="str">
            <v>SJS</v>
          </cell>
          <cell r="E128" t="str">
            <v>F</v>
          </cell>
          <cell r="F128" t="str">
            <v>Dev</v>
          </cell>
          <cell r="G128" t="str">
            <v>DEV GIRLS</v>
          </cell>
        </row>
        <row r="129">
          <cell r="A129">
            <v>633</v>
          </cell>
          <cell r="B129" t="str">
            <v>Alexis Smith</v>
          </cell>
          <cell r="C129">
            <v>2</v>
          </cell>
          <cell r="D129" t="str">
            <v>SJS</v>
          </cell>
          <cell r="E129" t="str">
            <v>F</v>
          </cell>
          <cell r="F129" t="str">
            <v>Dev</v>
          </cell>
          <cell r="G129" t="str">
            <v>DEV GIRLS</v>
          </cell>
        </row>
        <row r="130">
          <cell r="A130">
            <v>634</v>
          </cell>
          <cell r="B130" t="str">
            <v>Grace Turner</v>
          </cell>
          <cell r="C130">
            <v>2</v>
          </cell>
          <cell r="D130" t="str">
            <v>SJS</v>
          </cell>
          <cell r="E130" t="str">
            <v>F</v>
          </cell>
          <cell r="F130" t="str">
            <v>Dev</v>
          </cell>
          <cell r="G130" t="str">
            <v>DEV GIRLS</v>
          </cell>
        </row>
        <row r="131">
          <cell r="A131">
            <v>635</v>
          </cell>
          <cell r="B131" t="str">
            <v>Henley Engel</v>
          </cell>
          <cell r="C131">
            <v>2</v>
          </cell>
          <cell r="D131" t="str">
            <v>SJS</v>
          </cell>
          <cell r="E131" t="str">
            <v>M</v>
          </cell>
          <cell r="F131" t="str">
            <v>Dev</v>
          </cell>
          <cell r="G131" t="str">
            <v>DEV BOYS</v>
          </cell>
        </row>
        <row r="132">
          <cell r="A132">
            <v>636</v>
          </cell>
          <cell r="B132" t="str">
            <v>Daniel Gauntner</v>
          </cell>
          <cell r="C132">
            <v>2</v>
          </cell>
          <cell r="D132" t="str">
            <v>SJS</v>
          </cell>
          <cell r="E132" t="str">
            <v>M</v>
          </cell>
          <cell r="F132" t="str">
            <v>Dev</v>
          </cell>
          <cell r="G132" t="str">
            <v>DEV BOYS</v>
          </cell>
        </row>
        <row r="133">
          <cell r="A133">
            <v>637</v>
          </cell>
          <cell r="B133" t="str">
            <v>Eloisa Raymund</v>
          </cell>
          <cell r="C133">
            <v>3</v>
          </cell>
          <cell r="D133" t="str">
            <v>SJS</v>
          </cell>
          <cell r="E133" t="str">
            <v>F</v>
          </cell>
          <cell r="F133" t="str">
            <v>Dev</v>
          </cell>
          <cell r="G133" t="str">
            <v>DEV GIRLS</v>
          </cell>
        </row>
        <row r="134">
          <cell r="A134">
            <v>638</v>
          </cell>
          <cell r="B134" t="str">
            <v>Thomas Feczko</v>
          </cell>
          <cell r="C134">
            <v>4</v>
          </cell>
          <cell r="D134" t="str">
            <v>SJS</v>
          </cell>
          <cell r="E134" t="str">
            <v>M</v>
          </cell>
          <cell r="F134" t="str">
            <v>Dev</v>
          </cell>
          <cell r="G134" t="str">
            <v>DEV BOYS</v>
          </cell>
        </row>
        <row r="135">
          <cell r="A135">
            <v>639</v>
          </cell>
          <cell r="B135" t="str">
            <v>Dominic Gauntner</v>
          </cell>
          <cell r="C135">
            <v>4</v>
          </cell>
          <cell r="D135" t="str">
            <v>SJS</v>
          </cell>
          <cell r="E135" t="str">
            <v>M</v>
          </cell>
          <cell r="F135" t="str">
            <v>Dev</v>
          </cell>
          <cell r="G135" t="str">
            <v>DEV BOYS</v>
          </cell>
        </row>
        <row r="136">
          <cell r="A136">
            <v>640</v>
          </cell>
          <cell r="B136" t="str">
            <v>Ian Hamilton</v>
          </cell>
          <cell r="C136">
            <v>4</v>
          </cell>
          <cell r="D136" t="str">
            <v>SJS</v>
          </cell>
          <cell r="E136" t="str">
            <v>M</v>
          </cell>
          <cell r="F136" t="str">
            <v>Dev</v>
          </cell>
          <cell r="G136" t="str">
            <v>DEV BOYS</v>
          </cell>
        </row>
        <row r="137">
          <cell r="A137">
            <v>641</v>
          </cell>
          <cell r="B137" t="str">
            <v>Violet Price</v>
          </cell>
          <cell r="C137">
            <v>4</v>
          </cell>
          <cell r="D137" t="str">
            <v>SJS</v>
          </cell>
          <cell r="E137" t="str">
            <v>M</v>
          </cell>
          <cell r="F137" t="str">
            <v>Dev</v>
          </cell>
          <cell r="G137" t="str">
            <v>DEV BOYS</v>
          </cell>
        </row>
        <row r="138">
          <cell r="A138">
            <v>642</v>
          </cell>
          <cell r="B138" t="str">
            <v>John Norberg</v>
          </cell>
          <cell r="C138">
            <v>5</v>
          </cell>
          <cell r="D138" t="str">
            <v>SJS</v>
          </cell>
          <cell r="E138" t="str">
            <v>M</v>
          </cell>
          <cell r="F138" t="str">
            <v>JV</v>
          </cell>
          <cell r="G138" t="str">
            <v>JV BOYS</v>
          </cell>
        </row>
        <row r="139">
          <cell r="A139">
            <v>643</v>
          </cell>
          <cell r="B139" t="str">
            <v>Scarbrough ZiAna</v>
          </cell>
          <cell r="C139">
            <v>6</v>
          </cell>
          <cell r="D139" t="str">
            <v>SJS</v>
          </cell>
          <cell r="E139" t="str">
            <v>F</v>
          </cell>
          <cell r="F139" t="str">
            <v>JV</v>
          </cell>
          <cell r="G139" t="str">
            <v>JV GIRLS</v>
          </cell>
        </row>
        <row r="140">
          <cell r="A140">
            <v>644</v>
          </cell>
          <cell r="B140" t="str">
            <v>Margaret Carroll</v>
          </cell>
          <cell r="C140">
            <v>7</v>
          </cell>
          <cell r="D140" t="str">
            <v>SJS</v>
          </cell>
          <cell r="E140" t="str">
            <v>F</v>
          </cell>
          <cell r="F140" t="str">
            <v>Varsity</v>
          </cell>
          <cell r="G140" t="str">
            <v>VARSITY GIRLS</v>
          </cell>
        </row>
        <row r="141">
          <cell r="A141">
            <v>645</v>
          </cell>
          <cell r="B141" t="str">
            <v>Emery Feczko</v>
          </cell>
          <cell r="C141">
            <v>7</v>
          </cell>
          <cell r="D141" t="str">
            <v>SJS</v>
          </cell>
          <cell r="E141" t="str">
            <v>F</v>
          </cell>
          <cell r="F141" t="str">
            <v>Varsity</v>
          </cell>
          <cell r="G141" t="str">
            <v>VARSITY GIRLS</v>
          </cell>
        </row>
        <row r="142">
          <cell r="A142">
            <v>646</v>
          </cell>
          <cell r="B142" t="str">
            <v>Molly Gauntner</v>
          </cell>
          <cell r="C142">
            <v>7</v>
          </cell>
          <cell r="D142" t="str">
            <v>SJS</v>
          </cell>
          <cell r="E142" t="str">
            <v>F</v>
          </cell>
          <cell r="F142" t="str">
            <v>Varsity</v>
          </cell>
          <cell r="G142" t="str">
            <v>VARSITY GIRLS</v>
          </cell>
        </row>
        <row r="143">
          <cell r="A143">
            <v>647</v>
          </cell>
          <cell r="B143" t="str">
            <v>Maggie Killian</v>
          </cell>
          <cell r="C143">
            <v>7</v>
          </cell>
          <cell r="D143" t="str">
            <v>SJS</v>
          </cell>
          <cell r="E143" t="str">
            <v>F</v>
          </cell>
          <cell r="F143" t="str">
            <v>Varsity</v>
          </cell>
          <cell r="G143" t="str">
            <v>VARSITY GIRLS</v>
          </cell>
        </row>
        <row r="144">
          <cell r="A144">
            <v>648</v>
          </cell>
          <cell r="B144" t="str">
            <v>Gabby Vilcheck</v>
          </cell>
          <cell r="C144">
            <v>7</v>
          </cell>
          <cell r="D144" t="str">
            <v>SJS</v>
          </cell>
          <cell r="E144" t="str">
            <v>F</v>
          </cell>
          <cell r="F144" t="str">
            <v>Varsity</v>
          </cell>
          <cell r="G144" t="str">
            <v>VARSITY GIRLS</v>
          </cell>
        </row>
        <row r="145">
          <cell r="A145">
            <v>649</v>
          </cell>
          <cell r="B145" t="str">
            <v>Bullock Ni'Jya</v>
          </cell>
          <cell r="C145">
            <v>8</v>
          </cell>
          <cell r="D145" t="str">
            <v>SJS</v>
          </cell>
          <cell r="E145" t="str">
            <v>F</v>
          </cell>
          <cell r="F145" t="str">
            <v>Varsity</v>
          </cell>
          <cell r="G145" t="str">
            <v>VARSITY GIRLS</v>
          </cell>
        </row>
        <row r="146">
          <cell r="A146">
            <v>650</v>
          </cell>
          <cell r="B146" t="str">
            <v>Eva Fardo</v>
          </cell>
          <cell r="C146">
            <v>8</v>
          </cell>
          <cell r="D146" t="str">
            <v>SJS</v>
          </cell>
          <cell r="E146" t="str">
            <v>F</v>
          </cell>
          <cell r="F146" t="str">
            <v>Varsity</v>
          </cell>
          <cell r="G146" t="str">
            <v>VARSITY GIRLS</v>
          </cell>
        </row>
        <row r="147">
          <cell r="A147">
            <v>651</v>
          </cell>
          <cell r="B147" t="str">
            <v>Savannah Hornstein</v>
          </cell>
          <cell r="C147">
            <v>8</v>
          </cell>
          <cell r="D147" t="str">
            <v>SJS</v>
          </cell>
          <cell r="E147" t="str">
            <v>F</v>
          </cell>
          <cell r="F147" t="str">
            <v>Varsity</v>
          </cell>
          <cell r="G147" t="str">
            <v>VARSITY GIRLS</v>
          </cell>
        </row>
        <row r="148">
          <cell r="A148">
            <v>652</v>
          </cell>
          <cell r="B148" t="str">
            <v>Mira Mosca</v>
          </cell>
          <cell r="C148">
            <v>8</v>
          </cell>
          <cell r="D148" t="str">
            <v>SJS</v>
          </cell>
          <cell r="E148" t="str">
            <v>F</v>
          </cell>
          <cell r="F148" t="str">
            <v>Varsity</v>
          </cell>
          <cell r="G148" t="str">
            <v>VARSITY GIRLS</v>
          </cell>
        </row>
        <row r="149">
          <cell r="A149">
            <v>653</v>
          </cell>
          <cell r="B149" t="str">
            <v>Juliet Price</v>
          </cell>
          <cell r="C149">
            <v>8</v>
          </cell>
          <cell r="D149" t="str">
            <v>SJS</v>
          </cell>
          <cell r="E149" t="str">
            <v>F</v>
          </cell>
          <cell r="F149" t="str">
            <v>Varsity</v>
          </cell>
          <cell r="G149" t="str">
            <v>VARSITY GIRLS</v>
          </cell>
        </row>
        <row r="150">
          <cell r="A150">
            <v>654</v>
          </cell>
          <cell r="B150" t="str">
            <v>Faith Williamson</v>
          </cell>
          <cell r="C150">
            <v>8</v>
          </cell>
          <cell r="D150" t="str">
            <v>SJS</v>
          </cell>
          <cell r="E150" t="str">
            <v>F</v>
          </cell>
          <cell r="F150" t="str">
            <v>Varsity</v>
          </cell>
          <cell r="G150" t="str">
            <v>VARSITY GIRLS</v>
          </cell>
        </row>
        <row r="151">
          <cell r="A151">
            <v>655</v>
          </cell>
          <cell r="B151" t="str">
            <v>Henry Glevicky</v>
          </cell>
          <cell r="C151">
            <v>8</v>
          </cell>
          <cell r="D151" t="str">
            <v>SJS</v>
          </cell>
          <cell r="E151" t="str">
            <v>M</v>
          </cell>
          <cell r="F151" t="str">
            <v>Varsity</v>
          </cell>
          <cell r="G151" t="str">
            <v>VARSITY BOYS</v>
          </cell>
        </row>
        <row r="152">
          <cell r="A152">
            <v>656</v>
          </cell>
          <cell r="B152" t="str">
            <v>Tiernan McCullough</v>
          </cell>
          <cell r="C152">
            <v>8</v>
          </cell>
          <cell r="D152" t="str">
            <v>SJS</v>
          </cell>
          <cell r="E152" t="str">
            <v>M</v>
          </cell>
          <cell r="F152" t="str">
            <v>Varsity</v>
          </cell>
          <cell r="G152" t="str">
            <v>VARSITY BOYS</v>
          </cell>
        </row>
        <row r="153">
          <cell r="A153">
            <v>657</v>
          </cell>
          <cell r="B153" t="str">
            <v>Killian O'Halloran</v>
          </cell>
          <cell r="C153">
            <v>8</v>
          </cell>
          <cell r="D153" t="str">
            <v>SJS</v>
          </cell>
          <cell r="E153" t="str">
            <v>M</v>
          </cell>
          <cell r="F153" t="str">
            <v>Varsity</v>
          </cell>
          <cell r="G153" t="str">
            <v>VARSITY BOYS</v>
          </cell>
        </row>
        <row r="154">
          <cell r="A154">
            <v>658</v>
          </cell>
          <cell r="B154" t="str">
            <v>Isaac Tarbuk</v>
          </cell>
          <cell r="C154">
            <v>8</v>
          </cell>
          <cell r="D154" t="str">
            <v>SJS</v>
          </cell>
          <cell r="E154" t="str">
            <v>M</v>
          </cell>
          <cell r="F154" t="str">
            <v>Varsity</v>
          </cell>
          <cell r="G154" t="str">
            <v>VARSITY BOYS</v>
          </cell>
        </row>
        <row r="155">
          <cell r="A155">
            <v>665</v>
          </cell>
          <cell r="B155" t="str">
            <v>Anna Scaltz</v>
          </cell>
          <cell r="C155">
            <v>8</v>
          </cell>
          <cell r="D155" t="str">
            <v>KIL</v>
          </cell>
          <cell r="E155" t="str">
            <v>F</v>
          </cell>
          <cell r="F155" t="str">
            <v>Varsity</v>
          </cell>
          <cell r="G155" t="str">
            <v>VARSITY GIRLS</v>
          </cell>
        </row>
        <row r="156">
          <cell r="A156">
            <v>667</v>
          </cell>
          <cell r="B156" t="str">
            <v>Kassidy Flynn</v>
          </cell>
          <cell r="C156">
            <v>8</v>
          </cell>
          <cell r="D156" t="str">
            <v>KIL</v>
          </cell>
          <cell r="E156" t="str">
            <v>F</v>
          </cell>
          <cell r="F156" t="str">
            <v>Varsity</v>
          </cell>
          <cell r="G156" t="str">
            <v>VARSITY GIRLS</v>
          </cell>
        </row>
        <row r="157">
          <cell r="A157">
            <v>668</v>
          </cell>
          <cell r="B157" t="str">
            <v>Andrew Spalvieri</v>
          </cell>
          <cell r="C157">
            <v>7</v>
          </cell>
          <cell r="D157" t="str">
            <v>KIL</v>
          </cell>
          <cell r="E157" t="str">
            <v>M</v>
          </cell>
          <cell r="F157" t="str">
            <v>Varsity</v>
          </cell>
          <cell r="G157" t="str">
            <v>VARSITY BOYS</v>
          </cell>
        </row>
        <row r="158">
          <cell r="A158">
            <v>669</v>
          </cell>
          <cell r="B158" t="str">
            <v>Lana Allen</v>
          </cell>
          <cell r="C158">
            <v>8</v>
          </cell>
          <cell r="D158" t="str">
            <v>KIL</v>
          </cell>
          <cell r="E158" t="str">
            <v>F</v>
          </cell>
          <cell r="F158" t="str">
            <v>Varsity</v>
          </cell>
          <cell r="G158" t="str">
            <v>VARSITY GIRLS</v>
          </cell>
        </row>
        <row r="159">
          <cell r="A159">
            <v>670</v>
          </cell>
          <cell r="B159" t="str">
            <v>isabella windfelder</v>
          </cell>
          <cell r="C159">
            <v>7</v>
          </cell>
          <cell r="D159" t="str">
            <v>KIL</v>
          </cell>
          <cell r="E159" t="str">
            <v>F</v>
          </cell>
          <cell r="F159" t="str">
            <v>Varsity</v>
          </cell>
          <cell r="G159" t="str">
            <v>VARSITY GIRLS</v>
          </cell>
        </row>
        <row r="160">
          <cell r="A160">
            <v>671</v>
          </cell>
          <cell r="B160" t="str">
            <v>Anna Pohl</v>
          </cell>
          <cell r="C160">
            <v>8</v>
          </cell>
          <cell r="D160" t="str">
            <v>KIL</v>
          </cell>
          <cell r="E160" t="str">
            <v>F</v>
          </cell>
          <cell r="F160" t="str">
            <v>Varsity</v>
          </cell>
          <cell r="G160" t="str">
            <v>VARSITY GIRLS</v>
          </cell>
        </row>
        <row r="161">
          <cell r="A161">
            <v>672</v>
          </cell>
          <cell r="B161" t="str">
            <v>Carly Salac</v>
          </cell>
          <cell r="C161">
            <v>8</v>
          </cell>
          <cell r="D161" t="str">
            <v>KIL</v>
          </cell>
          <cell r="E161" t="str">
            <v>F</v>
          </cell>
          <cell r="F161" t="str">
            <v>Varsity</v>
          </cell>
          <cell r="G161" t="str">
            <v>VARSITY GIRLS</v>
          </cell>
        </row>
        <row r="162">
          <cell r="A162">
            <v>673</v>
          </cell>
          <cell r="B162" t="str">
            <v>Mia Monaco</v>
          </cell>
          <cell r="C162">
            <v>8</v>
          </cell>
          <cell r="D162" t="str">
            <v>KIL</v>
          </cell>
          <cell r="E162" t="str">
            <v>F</v>
          </cell>
          <cell r="F162" t="str">
            <v>Varsity</v>
          </cell>
          <cell r="G162" t="str">
            <v>VARSITY GIRLS</v>
          </cell>
        </row>
        <row r="163">
          <cell r="A163">
            <v>674</v>
          </cell>
          <cell r="B163" t="str">
            <v>Elizabeth Long</v>
          </cell>
          <cell r="C163">
            <v>8</v>
          </cell>
          <cell r="D163" t="str">
            <v>KIL</v>
          </cell>
          <cell r="E163" t="str">
            <v>F</v>
          </cell>
          <cell r="F163" t="str">
            <v>Varsity</v>
          </cell>
          <cell r="G163" t="str">
            <v>VARSITY GIRLS</v>
          </cell>
        </row>
        <row r="164">
          <cell r="A164">
            <v>675</v>
          </cell>
          <cell r="B164" t="str">
            <v>Sofia Pecoraro</v>
          </cell>
          <cell r="C164">
            <v>8</v>
          </cell>
          <cell r="D164" t="str">
            <v>KIL</v>
          </cell>
          <cell r="E164" t="str">
            <v>F</v>
          </cell>
          <cell r="F164" t="str">
            <v>Varsity</v>
          </cell>
          <cell r="G164" t="str">
            <v>VARSITY GIRLS</v>
          </cell>
        </row>
        <row r="165">
          <cell r="A165">
            <v>676</v>
          </cell>
          <cell r="B165" t="str">
            <v>Brayden O'Donnell</v>
          </cell>
          <cell r="C165">
            <v>8</v>
          </cell>
          <cell r="D165" t="str">
            <v>KIL</v>
          </cell>
          <cell r="E165" t="str">
            <v>M</v>
          </cell>
          <cell r="F165" t="str">
            <v>Varsity</v>
          </cell>
          <cell r="G165" t="str">
            <v>VARSITY BOYS</v>
          </cell>
        </row>
        <row r="166">
          <cell r="A166">
            <v>677</v>
          </cell>
          <cell r="B166" t="str">
            <v>Mia O'Donnell</v>
          </cell>
          <cell r="C166">
            <v>7</v>
          </cell>
          <cell r="D166" t="str">
            <v>KIL</v>
          </cell>
          <cell r="E166" t="str">
            <v>F</v>
          </cell>
          <cell r="F166" t="str">
            <v>Varsity</v>
          </cell>
          <cell r="G166" t="str">
            <v>VARSITY GIRLS</v>
          </cell>
        </row>
        <row r="167">
          <cell r="A167">
            <v>678</v>
          </cell>
          <cell r="B167" t="str">
            <v>Domenic Amoruso</v>
          </cell>
          <cell r="C167">
            <v>8</v>
          </cell>
          <cell r="D167" t="str">
            <v>KIL</v>
          </cell>
          <cell r="E167" t="str">
            <v>M</v>
          </cell>
          <cell r="F167" t="str">
            <v>Varsity</v>
          </cell>
          <cell r="G167" t="str">
            <v>VARSITY BOYS</v>
          </cell>
        </row>
        <row r="168">
          <cell r="A168">
            <v>679</v>
          </cell>
          <cell r="B168" t="str">
            <v>Gavin Bartus</v>
          </cell>
          <cell r="C168">
            <v>7</v>
          </cell>
          <cell r="D168" t="str">
            <v>KIL</v>
          </cell>
          <cell r="E168" t="str">
            <v>M</v>
          </cell>
          <cell r="F168" t="str">
            <v>Varsity</v>
          </cell>
          <cell r="G168" t="str">
            <v>VARSITY BOYS</v>
          </cell>
        </row>
        <row r="169">
          <cell r="A169">
            <v>680</v>
          </cell>
          <cell r="B169" t="str">
            <v>Jeremy Lichtenwalter</v>
          </cell>
          <cell r="C169">
            <v>8</v>
          </cell>
          <cell r="D169" t="str">
            <v>KIL</v>
          </cell>
          <cell r="E169" t="str">
            <v>M</v>
          </cell>
          <cell r="F169" t="str">
            <v>Varsity</v>
          </cell>
          <cell r="G169" t="str">
            <v>VARSITY BOYS</v>
          </cell>
        </row>
        <row r="170">
          <cell r="A170">
            <v>681</v>
          </cell>
          <cell r="B170" t="str">
            <v>Jack Steineman</v>
          </cell>
          <cell r="C170">
            <v>7</v>
          </cell>
          <cell r="D170" t="str">
            <v>KIL</v>
          </cell>
          <cell r="E170" t="str">
            <v>M</v>
          </cell>
          <cell r="F170" t="str">
            <v>Varsity</v>
          </cell>
          <cell r="G170" t="str">
            <v>VARSITY BOYS</v>
          </cell>
        </row>
        <row r="171">
          <cell r="A171">
            <v>682</v>
          </cell>
          <cell r="B171" t="str">
            <v>Alexa Stoltz</v>
          </cell>
          <cell r="C171">
            <v>8</v>
          </cell>
          <cell r="D171" t="str">
            <v>KIL</v>
          </cell>
          <cell r="E171" t="str">
            <v>F</v>
          </cell>
          <cell r="F171" t="str">
            <v>Varsity</v>
          </cell>
          <cell r="G171" t="str">
            <v>VARSITY GIRLS</v>
          </cell>
        </row>
        <row r="172">
          <cell r="A172">
            <v>683</v>
          </cell>
          <cell r="B172" t="str">
            <v>Erin Burke</v>
          </cell>
          <cell r="C172">
            <v>7</v>
          </cell>
          <cell r="D172" t="str">
            <v>KIL</v>
          </cell>
          <cell r="E172" t="str">
            <v>F</v>
          </cell>
          <cell r="F172" t="str">
            <v>Varsity</v>
          </cell>
          <cell r="G172" t="str">
            <v>VARSITY GIRLS</v>
          </cell>
        </row>
        <row r="173">
          <cell r="A173">
            <v>684</v>
          </cell>
          <cell r="B173" t="str">
            <v>John Flerl</v>
          </cell>
          <cell r="C173">
            <v>8</v>
          </cell>
          <cell r="D173" t="str">
            <v>KIL</v>
          </cell>
          <cell r="E173" t="str">
            <v>M</v>
          </cell>
          <cell r="F173" t="str">
            <v>Varsity</v>
          </cell>
          <cell r="G173" t="str">
            <v>VARSITY BOYS</v>
          </cell>
        </row>
        <row r="174">
          <cell r="A174">
            <v>685</v>
          </cell>
          <cell r="B174" t="str">
            <v>Chloe Summerville</v>
          </cell>
          <cell r="C174">
            <v>7</v>
          </cell>
          <cell r="D174" t="str">
            <v>KIL</v>
          </cell>
          <cell r="E174" t="str">
            <v>F</v>
          </cell>
          <cell r="F174" t="str">
            <v>Varsity</v>
          </cell>
          <cell r="G174" t="str">
            <v>VARSITY GIRLS</v>
          </cell>
        </row>
        <row r="175">
          <cell r="A175">
            <v>686</v>
          </cell>
          <cell r="B175" t="str">
            <v>Emelia Kapetanos</v>
          </cell>
          <cell r="C175">
            <v>7</v>
          </cell>
          <cell r="D175" t="str">
            <v>KIL</v>
          </cell>
          <cell r="E175" t="str">
            <v>F</v>
          </cell>
          <cell r="F175" t="str">
            <v>Varsity</v>
          </cell>
          <cell r="G175" t="str">
            <v>VARSITY GIRLS</v>
          </cell>
        </row>
        <row r="176">
          <cell r="A176">
            <v>687</v>
          </cell>
          <cell r="B176" t="str">
            <v>Brielle Colafella</v>
          </cell>
          <cell r="C176">
            <v>7</v>
          </cell>
          <cell r="D176" t="str">
            <v>KIL</v>
          </cell>
          <cell r="E176" t="str">
            <v>F</v>
          </cell>
          <cell r="F176" t="str">
            <v>Varsity</v>
          </cell>
          <cell r="G176" t="str">
            <v>VARSITY GIRLS</v>
          </cell>
        </row>
        <row r="177">
          <cell r="A177">
            <v>688</v>
          </cell>
          <cell r="B177" t="str">
            <v>Addison Thiel</v>
          </cell>
          <cell r="C177">
            <v>7</v>
          </cell>
          <cell r="D177" t="str">
            <v>KIL</v>
          </cell>
          <cell r="E177" t="str">
            <v>F</v>
          </cell>
          <cell r="F177" t="str">
            <v>Varsity</v>
          </cell>
          <cell r="G177" t="str">
            <v>VARSITY GIRLS</v>
          </cell>
        </row>
        <row r="178">
          <cell r="A178">
            <v>689</v>
          </cell>
          <cell r="B178" t="str">
            <v>Jackson Lindauer</v>
          </cell>
          <cell r="C178">
            <v>8</v>
          </cell>
          <cell r="D178" t="str">
            <v>KIL</v>
          </cell>
          <cell r="E178" t="str">
            <v>M</v>
          </cell>
          <cell r="F178" t="str">
            <v>Varsity</v>
          </cell>
          <cell r="G178" t="str">
            <v>VARSITY BOYS</v>
          </cell>
        </row>
        <row r="179">
          <cell r="A179">
            <v>690</v>
          </cell>
          <cell r="B179" t="str">
            <v>Julia Siket</v>
          </cell>
          <cell r="C179">
            <v>8</v>
          </cell>
          <cell r="D179" t="str">
            <v>KIL</v>
          </cell>
          <cell r="E179" t="str">
            <v>F</v>
          </cell>
          <cell r="F179" t="str">
            <v>Varsity</v>
          </cell>
          <cell r="G179" t="str">
            <v>VARSITY GIRLS</v>
          </cell>
        </row>
        <row r="180">
          <cell r="A180">
            <v>691</v>
          </cell>
          <cell r="B180" t="str">
            <v>Jack Mondi</v>
          </cell>
          <cell r="C180">
            <v>7</v>
          </cell>
          <cell r="D180" t="str">
            <v>KIL</v>
          </cell>
          <cell r="E180" t="str">
            <v>M</v>
          </cell>
          <cell r="F180" t="str">
            <v>Varsity</v>
          </cell>
          <cell r="G180" t="str">
            <v>VARSITY BOYS</v>
          </cell>
        </row>
        <row r="181">
          <cell r="A181">
            <v>692</v>
          </cell>
          <cell r="B181" t="str">
            <v>Anna Jones</v>
          </cell>
          <cell r="C181">
            <v>7</v>
          </cell>
          <cell r="D181" t="str">
            <v>KIL</v>
          </cell>
          <cell r="E181" t="str">
            <v>F</v>
          </cell>
          <cell r="F181" t="str">
            <v>Varsity</v>
          </cell>
          <cell r="G181" t="str">
            <v>VARSITY GIRLS</v>
          </cell>
        </row>
        <row r="182">
          <cell r="A182">
            <v>693</v>
          </cell>
          <cell r="B182" t="str">
            <v>Sophia Deabrunzzo</v>
          </cell>
          <cell r="C182">
            <v>8</v>
          </cell>
          <cell r="D182" t="str">
            <v>KIL</v>
          </cell>
          <cell r="E182" t="str">
            <v>F</v>
          </cell>
          <cell r="F182" t="str">
            <v>Varsity</v>
          </cell>
          <cell r="G182" t="str">
            <v>VARSITY GIRLS</v>
          </cell>
        </row>
        <row r="183">
          <cell r="A183">
            <v>694</v>
          </cell>
          <cell r="B183" t="str">
            <v>Luke Harper</v>
          </cell>
          <cell r="C183">
            <v>7</v>
          </cell>
          <cell r="D183" t="str">
            <v>KIL</v>
          </cell>
          <cell r="E183" t="str">
            <v>M</v>
          </cell>
          <cell r="F183" t="str">
            <v>Varsity</v>
          </cell>
          <cell r="G183" t="str">
            <v>VARSITY BOYS</v>
          </cell>
        </row>
        <row r="184">
          <cell r="A184">
            <v>695</v>
          </cell>
          <cell r="B184" t="str">
            <v>Gracie Plastino</v>
          </cell>
          <cell r="C184">
            <v>8</v>
          </cell>
          <cell r="D184" t="str">
            <v>KIL</v>
          </cell>
          <cell r="E184" t="str">
            <v>F</v>
          </cell>
          <cell r="F184" t="str">
            <v>Varsity</v>
          </cell>
          <cell r="G184" t="str">
            <v>VARSITY GIRLS</v>
          </cell>
        </row>
        <row r="185">
          <cell r="A185">
            <v>696</v>
          </cell>
          <cell r="B185" t="str">
            <v>Grace Chrobak</v>
          </cell>
          <cell r="C185">
            <v>8</v>
          </cell>
          <cell r="D185" t="str">
            <v>KIL</v>
          </cell>
          <cell r="E185" t="str">
            <v>F</v>
          </cell>
          <cell r="F185" t="str">
            <v>Varsity</v>
          </cell>
          <cell r="G185" t="str">
            <v>VARSITY GIRLS</v>
          </cell>
        </row>
        <row r="186">
          <cell r="A186">
            <v>697</v>
          </cell>
          <cell r="B186" t="str">
            <v>Matteo Misiti</v>
          </cell>
          <cell r="C186">
            <v>8</v>
          </cell>
          <cell r="D186" t="str">
            <v>KIL</v>
          </cell>
          <cell r="E186" t="str">
            <v>M</v>
          </cell>
          <cell r="F186" t="str">
            <v>Varsity</v>
          </cell>
          <cell r="G186" t="str">
            <v>VARSITY BOYS</v>
          </cell>
        </row>
        <row r="187">
          <cell r="A187">
            <v>698</v>
          </cell>
          <cell r="B187" t="str">
            <v>Dexter Wyant</v>
          </cell>
          <cell r="C187">
            <v>8</v>
          </cell>
          <cell r="D187" t="str">
            <v>KIL</v>
          </cell>
          <cell r="E187" t="str">
            <v>M</v>
          </cell>
          <cell r="F187" t="str">
            <v>Varsity</v>
          </cell>
          <cell r="G187" t="str">
            <v>VARSITY BOYS</v>
          </cell>
        </row>
        <row r="188">
          <cell r="A188">
            <v>699</v>
          </cell>
          <cell r="B188" t="str">
            <v>Lincoln Chips</v>
          </cell>
          <cell r="C188">
            <v>8</v>
          </cell>
          <cell r="D188" t="str">
            <v>KIL</v>
          </cell>
          <cell r="E188" t="str">
            <v>M</v>
          </cell>
          <cell r="F188" t="str">
            <v>Varsity</v>
          </cell>
          <cell r="G188" t="str">
            <v>VARSITY BOYS</v>
          </cell>
        </row>
        <row r="189">
          <cell r="A189">
            <v>700</v>
          </cell>
          <cell r="B189" t="str">
            <v>Anna Morris</v>
          </cell>
          <cell r="C189">
            <v>7</v>
          </cell>
          <cell r="D189" t="str">
            <v>KIL</v>
          </cell>
          <cell r="E189" t="str">
            <v>F</v>
          </cell>
          <cell r="F189" t="str">
            <v>Varsity</v>
          </cell>
          <cell r="G189" t="str">
            <v>VARSITY GIRLS</v>
          </cell>
        </row>
        <row r="190">
          <cell r="A190">
            <v>701</v>
          </cell>
          <cell r="B190" t="str">
            <v>Natalie Morris</v>
          </cell>
          <cell r="C190">
            <v>8</v>
          </cell>
          <cell r="D190" t="str">
            <v>KIL</v>
          </cell>
          <cell r="E190" t="str">
            <v>F</v>
          </cell>
          <cell r="F190" t="str">
            <v>Varsity</v>
          </cell>
          <cell r="G190" t="str">
            <v>VARSITY GIRLS</v>
          </cell>
        </row>
        <row r="191">
          <cell r="A191">
            <v>702</v>
          </cell>
          <cell r="B191" t="str">
            <v>Arianna Rhedrick</v>
          </cell>
          <cell r="C191">
            <v>8</v>
          </cell>
          <cell r="D191" t="str">
            <v>KIL</v>
          </cell>
          <cell r="E191" t="str">
            <v>F</v>
          </cell>
          <cell r="F191" t="str">
            <v>Varsity</v>
          </cell>
          <cell r="G191" t="str">
            <v>VARSITY GIRLS</v>
          </cell>
        </row>
        <row r="192">
          <cell r="A192">
            <v>703</v>
          </cell>
          <cell r="B192" t="str">
            <v>Brendan Menz</v>
          </cell>
          <cell r="C192">
            <v>3</v>
          </cell>
          <cell r="D192" t="str">
            <v>KIL</v>
          </cell>
          <cell r="E192" t="str">
            <v>M</v>
          </cell>
          <cell r="F192" t="str">
            <v>DEV</v>
          </cell>
          <cell r="G192" t="str">
            <v>DEV BOYS</v>
          </cell>
        </row>
        <row r="193">
          <cell r="A193">
            <v>704</v>
          </cell>
          <cell r="B193" t="str">
            <v>Sam DiChiazza</v>
          </cell>
          <cell r="C193">
            <v>3</v>
          </cell>
          <cell r="D193" t="str">
            <v>KIL</v>
          </cell>
          <cell r="E193" t="str">
            <v>M</v>
          </cell>
          <cell r="F193" t="str">
            <v>DEV</v>
          </cell>
          <cell r="G193" t="str">
            <v>DEV BOYS</v>
          </cell>
        </row>
        <row r="194">
          <cell r="A194">
            <v>705</v>
          </cell>
          <cell r="B194" t="str">
            <v>Ella Scaltz</v>
          </cell>
          <cell r="C194">
            <v>4</v>
          </cell>
          <cell r="D194" t="str">
            <v>KIL</v>
          </cell>
          <cell r="E194" t="str">
            <v>F</v>
          </cell>
          <cell r="F194" t="str">
            <v>DEV</v>
          </cell>
          <cell r="G194" t="str">
            <v>DEV GIRLS</v>
          </cell>
        </row>
        <row r="195">
          <cell r="A195">
            <v>706</v>
          </cell>
          <cell r="B195" t="str">
            <v>Brigid Baker</v>
          </cell>
          <cell r="C195">
            <v>4</v>
          </cell>
          <cell r="D195" t="str">
            <v>KIL</v>
          </cell>
          <cell r="E195" t="str">
            <v>F</v>
          </cell>
          <cell r="F195" t="str">
            <v>DEV</v>
          </cell>
          <cell r="G195" t="str">
            <v>DEV GIRLS</v>
          </cell>
        </row>
        <row r="196">
          <cell r="A196">
            <v>707</v>
          </cell>
          <cell r="B196" t="str">
            <v>Cora Cole</v>
          </cell>
          <cell r="C196">
            <v>4</v>
          </cell>
          <cell r="D196" t="str">
            <v>KIL</v>
          </cell>
          <cell r="E196" t="str">
            <v>F</v>
          </cell>
          <cell r="F196" t="str">
            <v>DEV</v>
          </cell>
          <cell r="G196" t="str">
            <v>DEV GIRLS</v>
          </cell>
        </row>
        <row r="197">
          <cell r="A197">
            <v>708</v>
          </cell>
          <cell r="B197" t="str">
            <v>Anna Narwold</v>
          </cell>
          <cell r="C197">
            <v>3</v>
          </cell>
          <cell r="D197" t="str">
            <v>KIL</v>
          </cell>
          <cell r="E197" t="str">
            <v>F</v>
          </cell>
          <cell r="F197" t="str">
            <v>DEV</v>
          </cell>
          <cell r="G197" t="str">
            <v>DEV GIRLS</v>
          </cell>
        </row>
        <row r="198">
          <cell r="A198">
            <v>709</v>
          </cell>
          <cell r="B198" t="str">
            <v>Vito Cersosimo</v>
          </cell>
          <cell r="C198">
            <v>4</v>
          </cell>
          <cell r="D198" t="str">
            <v>KIL</v>
          </cell>
          <cell r="E198" t="str">
            <v>M</v>
          </cell>
          <cell r="F198" t="str">
            <v>DEV</v>
          </cell>
          <cell r="G198" t="str">
            <v>DEV BOYS</v>
          </cell>
        </row>
        <row r="199">
          <cell r="A199">
            <v>710</v>
          </cell>
          <cell r="B199" t="str">
            <v>Aria Galus</v>
          </cell>
          <cell r="C199">
            <v>3</v>
          </cell>
          <cell r="D199" t="str">
            <v>KIL</v>
          </cell>
          <cell r="E199" t="str">
            <v>F</v>
          </cell>
          <cell r="F199" t="str">
            <v>DEV</v>
          </cell>
          <cell r="G199" t="str">
            <v>DEV GIRLS</v>
          </cell>
        </row>
        <row r="200">
          <cell r="A200">
            <v>711</v>
          </cell>
          <cell r="B200" t="str">
            <v>Christopher Braun</v>
          </cell>
          <cell r="C200">
            <v>4</v>
          </cell>
          <cell r="D200" t="str">
            <v>KIL</v>
          </cell>
          <cell r="E200" t="str">
            <v>M</v>
          </cell>
          <cell r="F200" t="str">
            <v>DEV</v>
          </cell>
          <cell r="G200" t="str">
            <v>DEV BOYS</v>
          </cell>
        </row>
        <row r="201">
          <cell r="A201">
            <v>712</v>
          </cell>
          <cell r="B201" t="str">
            <v>Caroline Long</v>
          </cell>
          <cell r="C201">
            <v>3</v>
          </cell>
          <cell r="D201" t="str">
            <v>KIL</v>
          </cell>
          <cell r="E201" t="str">
            <v>F</v>
          </cell>
          <cell r="F201" t="str">
            <v>DEV</v>
          </cell>
          <cell r="G201" t="str">
            <v>DEV GIRLS</v>
          </cell>
        </row>
        <row r="202">
          <cell r="A202">
            <v>713</v>
          </cell>
          <cell r="B202" t="str">
            <v>Aralia DePaoli</v>
          </cell>
          <cell r="C202">
            <v>3</v>
          </cell>
          <cell r="D202" t="str">
            <v>KIL</v>
          </cell>
          <cell r="E202" t="str">
            <v>F</v>
          </cell>
          <cell r="F202" t="str">
            <v>DEV</v>
          </cell>
          <cell r="G202" t="str">
            <v>DEV GIRLS</v>
          </cell>
        </row>
        <row r="203">
          <cell r="A203">
            <v>714</v>
          </cell>
          <cell r="B203" t="str">
            <v>Henry Bernacki</v>
          </cell>
          <cell r="C203">
            <v>3</v>
          </cell>
          <cell r="D203" t="str">
            <v>KIL</v>
          </cell>
          <cell r="E203" t="str">
            <v>M</v>
          </cell>
          <cell r="F203" t="str">
            <v>DEV</v>
          </cell>
          <cell r="G203" t="str">
            <v>DEV BOYS</v>
          </cell>
        </row>
        <row r="204">
          <cell r="A204">
            <v>715</v>
          </cell>
          <cell r="B204" t="str">
            <v>Grant Rosenow</v>
          </cell>
          <cell r="C204">
            <v>4</v>
          </cell>
          <cell r="D204" t="str">
            <v>KIL</v>
          </cell>
          <cell r="E204" t="str">
            <v>M</v>
          </cell>
          <cell r="F204" t="str">
            <v>DEV</v>
          </cell>
          <cell r="G204" t="str">
            <v>DEV BOYS</v>
          </cell>
        </row>
        <row r="205">
          <cell r="A205">
            <v>716</v>
          </cell>
          <cell r="B205" t="str">
            <v>Quinn Orr</v>
          </cell>
          <cell r="C205">
            <v>4</v>
          </cell>
          <cell r="D205" t="str">
            <v>KIL</v>
          </cell>
          <cell r="E205" t="str">
            <v>F</v>
          </cell>
          <cell r="F205" t="str">
            <v>DEV</v>
          </cell>
          <cell r="G205" t="str">
            <v>DEV GIRLS</v>
          </cell>
        </row>
        <row r="206">
          <cell r="A206">
            <v>717</v>
          </cell>
          <cell r="B206" t="str">
            <v>Robbie Singer</v>
          </cell>
          <cell r="C206">
            <v>4</v>
          </cell>
          <cell r="D206" t="str">
            <v>KIL</v>
          </cell>
          <cell r="E206" t="str">
            <v>M</v>
          </cell>
          <cell r="F206" t="str">
            <v>DEV</v>
          </cell>
          <cell r="G206" t="str">
            <v>DEV BOYS</v>
          </cell>
        </row>
        <row r="207">
          <cell r="A207">
            <v>718</v>
          </cell>
          <cell r="B207" t="str">
            <v>Liam Straub</v>
          </cell>
          <cell r="C207">
            <v>4</v>
          </cell>
          <cell r="D207" t="str">
            <v>KIL</v>
          </cell>
          <cell r="E207" t="str">
            <v>M</v>
          </cell>
          <cell r="F207" t="str">
            <v>DEV</v>
          </cell>
          <cell r="G207" t="str">
            <v>DEV BOYS</v>
          </cell>
        </row>
        <row r="208">
          <cell r="A208">
            <v>719</v>
          </cell>
          <cell r="B208" t="str">
            <v>Henry Stall</v>
          </cell>
          <cell r="C208">
            <v>3</v>
          </cell>
          <cell r="D208" t="str">
            <v>KIL</v>
          </cell>
          <cell r="E208" t="str">
            <v>M</v>
          </cell>
          <cell r="F208" t="str">
            <v>DEV</v>
          </cell>
          <cell r="G208" t="str">
            <v>DEV BOYS</v>
          </cell>
        </row>
        <row r="209">
          <cell r="A209">
            <v>720</v>
          </cell>
          <cell r="B209" t="str">
            <v>Luke Flerl</v>
          </cell>
          <cell r="C209">
            <v>4</v>
          </cell>
          <cell r="D209" t="str">
            <v>KIL</v>
          </cell>
          <cell r="E209" t="str">
            <v>M</v>
          </cell>
          <cell r="F209" t="str">
            <v>DEV</v>
          </cell>
          <cell r="G209" t="str">
            <v>DEV BOYS</v>
          </cell>
        </row>
        <row r="210">
          <cell r="A210">
            <v>721</v>
          </cell>
          <cell r="B210" t="str">
            <v>Rowan Lacina</v>
          </cell>
          <cell r="C210">
            <v>4</v>
          </cell>
          <cell r="D210" t="str">
            <v>KIL</v>
          </cell>
          <cell r="E210" t="str">
            <v>M</v>
          </cell>
          <cell r="F210" t="str">
            <v>DEV</v>
          </cell>
          <cell r="G210" t="str">
            <v>DEV BOYS</v>
          </cell>
        </row>
        <row r="211">
          <cell r="A211">
            <v>722</v>
          </cell>
          <cell r="B211" t="str">
            <v>Brooks Burger</v>
          </cell>
          <cell r="C211">
            <v>3</v>
          </cell>
          <cell r="D211" t="str">
            <v>KIL</v>
          </cell>
          <cell r="E211" t="str">
            <v>M</v>
          </cell>
          <cell r="F211" t="str">
            <v>DEV</v>
          </cell>
          <cell r="G211" t="str">
            <v>DEV BOYS</v>
          </cell>
        </row>
        <row r="212">
          <cell r="A212">
            <v>723</v>
          </cell>
          <cell r="B212" t="str">
            <v>Bridie Straub</v>
          </cell>
          <cell r="C212">
            <v>4</v>
          </cell>
          <cell r="D212" t="str">
            <v>KIL</v>
          </cell>
          <cell r="E212" t="str">
            <v>F</v>
          </cell>
          <cell r="F212" t="str">
            <v>DEV</v>
          </cell>
          <cell r="G212" t="str">
            <v>DEV GIRLS</v>
          </cell>
        </row>
        <row r="213">
          <cell r="A213">
            <v>724</v>
          </cell>
          <cell r="B213" t="str">
            <v>Blake DiLoreto</v>
          </cell>
          <cell r="C213">
            <v>4</v>
          </cell>
          <cell r="D213" t="str">
            <v>KIL</v>
          </cell>
          <cell r="E213" t="str">
            <v>M</v>
          </cell>
          <cell r="F213" t="str">
            <v>DEV</v>
          </cell>
          <cell r="G213" t="str">
            <v>DEV BOYS</v>
          </cell>
        </row>
        <row r="214">
          <cell r="A214">
            <v>725</v>
          </cell>
          <cell r="B214" t="str">
            <v>Ainsley Coberly</v>
          </cell>
          <cell r="C214">
            <v>3</v>
          </cell>
          <cell r="D214" t="str">
            <v>KIL</v>
          </cell>
          <cell r="E214" t="str">
            <v>F</v>
          </cell>
          <cell r="F214" t="str">
            <v>DEV</v>
          </cell>
          <cell r="G214" t="str">
            <v>DEV GIRLS</v>
          </cell>
        </row>
        <row r="215">
          <cell r="A215">
            <v>726</v>
          </cell>
          <cell r="B215" t="str">
            <v>Anthony Sisto</v>
          </cell>
          <cell r="C215">
            <v>3</v>
          </cell>
          <cell r="D215" t="str">
            <v>KIL</v>
          </cell>
          <cell r="E215" t="str">
            <v>M</v>
          </cell>
          <cell r="F215" t="str">
            <v>DEV</v>
          </cell>
          <cell r="G215" t="str">
            <v>DEV BOYS</v>
          </cell>
        </row>
        <row r="216">
          <cell r="A216">
            <v>727</v>
          </cell>
          <cell r="B216" t="str">
            <v>Edward Plastino</v>
          </cell>
          <cell r="C216"/>
          <cell r="D216" t="str">
            <v>KIL</v>
          </cell>
          <cell r="E216" t="str">
            <v>M</v>
          </cell>
          <cell r="F216" t="str">
            <v>DEV</v>
          </cell>
          <cell r="G216" t="str">
            <v>DEV BOYS</v>
          </cell>
        </row>
        <row r="217">
          <cell r="A217">
            <v>728</v>
          </cell>
          <cell r="B217" t="str">
            <v>Alexandra Kush</v>
          </cell>
          <cell r="C217">
            <v>3</v>
          </cell>
          <cell r="D217" t="str">
            <v>KIL</v>
          </cell>
          <cell r="E217" t="str">
            <v>F</v>
          </cell>
          <cell r="F217" t="str">
            <v>DEV</v>
          </cell>
          <cell r="G217" t="str">
            <v>DEV GIRLS</v>
          </cell>
        </row>
        <row r="218">
          <cell r="A218">
            <v>729</v>
          </cell>
          <cell r="B218" t="str">
            <v>Lily Jackson</v>
          </cell>
          <cell r="C218">
            <v>4</v>
          </cell>
          <cell r="D218" t="str">
            <v>KIL</v>
          </cell>
          <cell r="E218" t="str">
            <v>F</v>
          </cell>
          <cell r="F218" t="str">
            <v>DEV</v>
          </cell>
          <cell r="G218" t="str">
            <v>DEV GIRLS</v>
          </cell>
        </row>
        <row r="219">
          <cell r="A219">
            <v>730</v>
          </cell>
          <cell r="B219" t="str">
            <v>Thad Pawlowicz</v>
          </cell>
          <cell r="C219">
            <v>4</v>
          </cell>
          <cell r="D219" t="str">
            <v>KIL</v>
          </cell>
          <cell r="E219" t="str">
            <v>M</v>
          </cell>
          <cell r="F219" t="str">
            <v>DEV</v>
          </cell>
          <cell r="G219" t="str">
            <v>DEV BOYS</v>
          </cell>
        </row>
        <row r="220">
          <cell r="A220">
            <v>731</v>
          </cell>
          <cell r="B220" t="str">
            <v>John Doherty</v>
          </cell>
          <cell r="C220">
            <v>3</v>
          </cell>
          <cell r="D220" t="str">
            <v>KIL</v>
          </cell>
          <cell r="E220" t="str">
            <v>M</v>
          </cell>
          <cell r="F220" t="str">
            <v>DEV</v>
          </cell>
          <cell r="G220" t="str">
            <v>DEV BOYS</v>
          </cell>
        </row>
        <row r="221">
          <cell r="A221">
            <v>732</v>
          </cell>
          <cell r="B221" t="str">
            <v>Olivia Menz</v>
          </cell>
          <cell r="C221">
            <v>5</v>
          </cell>
          <cell r="D221" t="str">
            <v>KIL</v>
          </cell>
          <cell r="E221" t="str">
            <v>F</v>
          </cell>
          <cell r="F221" t="str">
            <v>JV</v>
          </cell>
          <cell r="G221" t="str">
            <v>JV GIRLS</v>
          </cell>
        </row>
        <row r="222">
          <cell r="A222">
            <v>733</v>
          </cell>
          <cell r="B222" t="str">
            <v>Michael Scaltz</v>
          </cell>
          <cell r="C222">
            <v>5</v>
          </cell>
          <cell r="D222" t="str">
            <v>KIL</v>
          </cell>
          <cell r="E222" t="str">
            <v>M</v>
          </cell>
          <cell r="F222" t="str">
            <v>JV</v>
          </cell>
          <cell r="G222" t="str">
            <v>JV BOYS</v>
          </cell>
        </row>
        <row r="223">
          <cell r="A223">
            <v>734</v>
          </cell>
          <cell r="B223" t="str">
            <v>Gabriel Wohar</v>
          </cell>
          <cell r="C223">
            <v>6</v>
          </cell>
          <cell r="D223" t="str">
            <v>KIL</v>
          </cell>
          <cell r="E223" t="str">
            <v>M</v>
          </cell>
          <cell r="F223" t="str">
            <v>JV</v>
          </cell>
          <cell r="G223" t="str">
            <v>JV BOYS</v>
          </cell>
        </row>
        <row r="224">
          <cell r="A224">
            <v>735</v>
          </cell>
          <cell r="B224" t="str">
            <v>Chloe Cole</v>
          </cell>
          <cell r="C224">
            <v>6</v>
          </cell>
          <cell r="D224" t="str">
            <v>KIL</v>
          </cell>
          <cell r="E224" t="str">
            <v>F</v>
          </cell>
          <cell r="F224" t="str">
            <v>JV</v>
          </cell>
          <cell r="G224" t="str">
            <v>JV GIRLS</v>
          </cell>
        </row>
        <row r="225">
          <cell r="A225">
            <v>736</v>
          </cell>
          <cell r="B225" t="str">
            <v>Nora Narwold</v>
          </cell>
          <cell r="C225">
            <v>5</v>
          </cell>
          <cell r="D225" t="str">
            <v>KIL</v>
          </cell>
          <cell r="E225" t="str">
            <v>F</v>
          </cell>
          <cell r="F225" t="str">
            <v>JV</v>
          </cell>
          <cell r="G225" t="str">
            <v>JV GIRLS</v>
          </cell>
        </row>
        <row r="226">
          <cell r="A226">
            <v>737</v>
          </cell>
          <cell r="B226" t="str">
            <v>Thomas Baier</v>
          </cell>
          <cell r="C226">
            <v>6</v>
          </cell>
          <cell r="D226" t="str">
            <v>KIL</v>
          </cell>
          <cell r="E226" t="str">
            <v>M</v>
          </cell>
          <cell r="F226" t="str">
            <v>JV</v>
          </cell>
          <cell r="G226" t="str">
            <v>JV BOYS</v>
          </cell>
        </row>
        <row r="227">
          <cell r="A227">
            <v>738</v>
          </cell>
          <cell r="B227" t="str">
            <v>Olivia Colangelo</v>
          </cell>
          <cell r="C227">
            <v>5</v>
          </cell>
          <cell r="D227" t="str">
            <v>KIL</v>
          </cell>
          <cell r="E227" t="str">
            <v>F</v>
          </cell>
          <cell r="F227" t="str">
            <v>JV</v>
          </cell>
          <cell r="G227" t="str">
            <v>JV GIRLS</v>
          </cell>
        </row>
        <row r="228">
          <cell r="A228">
            <v>739</v>
          </cell>
          <cell r="B228" t="str">
            <v>Sophia Colangelo</v>
          </cell>
          <cell r="C228">
            <v>5</v>
          </cell>
          <cell r="D228" t="str">
            <v>KIL</v>
          </cell>
          <cell r="E228" t="str">
            <v>F</v>
          </cell>
          <cell r="F228" t="str">
            <v>JV</v>
          </cell>
          <cell r="G228" t="str">
            <v>JV GIRLS</v>
          </cell>
        </row>
        <row r="229">
          <cell r="A229">
            <v>740</v>
          </cell>
          <cell r="B229" t="str">
            <v>Mia Battalini</v>
          </cell>
          <cell r="C229">
            <v>6</v>
          </cell>
          <cell r="D229" t="str">
            <v>KIL</v>
          </cell>
          <cell r="E229" t="str">
            <v>F</v>
          </cell>
          <cell r="F229" t="str">
            <v>JV</v>
          </cell>
          <cell r="G229" t="str">
            <v>JV GIRLS</v>
          </cell>
        </row>
        <row r="230">
          <cell r="A230">
            <v>741</v>
          </cell>
          <cell r="B230" t="str">
            <v>Mia Liscinsky</v>
          </cell>
          <cell r="C230">
            <v>6</v>
          </cell>
          <cell r="D230" t="str">
            <v>KIL</v>
          </cell>
          <cell r="E230" t="str">
            <v>F</v>
          </cell>
          <cell r="F230" t="str">
            <v>JV</v>
          </cell>
          <cell r="G230" t="str">
            <v>JV GIRLS</v>
          </cell>
        </row>
        <row r="231">
          <cell r="A231">
            <v>742</v>
          </cell>
          <cell r="B231" t="str">
            <v>Rachel Barry</v>
          </cell>
          <cell r="C231">
            <v>6</v>
          </cell>
          <cell r="D231" t="str">
            <v>KIL</v>
          </cell>
          <cell r="E231" t="str">
            <v>F</v>
          </cell>
          <cell r="F231" t="str">
            <v>JV</v>
          </cell>
          <cell r="G231" t="str">
            <v>JV GIRLS</v>
          </cell>
        </row>
        <row r="232">
          <cell r="A232">
            <v>743</v>
          </cell>
          <cell r="B232" t="str">
            <v>Quentin Peterson</v>
          </cell>
          <cell r="C232">
            <v>6</v>
          </cell>
          <cell r="D232" t="str">
            <v>KIL</v>
          </cell>
          <cell r="E232" t="str">
            <v>M</v>
          </cell>
          <cell r="F232" t="str">
            <v>JV</v>
          </cell>
          <cell r="G232" t="str">
            <v>JV BOYS</v>
          </cell>
        </row>
        <row r="233">
          <cell r="A233">
            <v>744</v>
          </cell>
          <cell r="B233" t="str">
            <v>Jada Lichtenwalter</v>
          </cell>
          <cell r="C233">
            <v>6</v>
          </cell>
          <cell r="D233" t="str">
            <v>KIL</v>
          </cell>
          <cell r="E233" t="str">
            <v>F</v>
          </cell>
          <cell r="F233" t="str">
            <v>JV</v>
          </cell>
          <cell r="G233" t="str">
            <v>JV GIRLS</v>
          </cell>
        </row>
        <row r="234">
          <cell r="A234">
            <v>745</v>
          </cell>
          <cell r="B234" t="str">
            <v>Isabella Montinola</v>
          </cell>
          <cell r="C234">
            <v>6</v>
          </cell>
          <cell r="D234" t="str">
            <v>KIL</v>
          </cell>
          <cell r="E234" t="str">
            <v>F</v>
          </cell>
          <cell r="F234" t="str">
            <v>JV</v>
          </cell>
          <cell r="G234" t="str">
            <v>JV GIRLS</v>
          </cell>
        </row>
        <row r="235">
          <cell r="A235">
            <v>746</v>
          </cell>
          <cell r="B235" t="str">
            <v>Elle Degnan</v>
          </cell>
          <cell r="C235">
            <v>6</v>
          </cell>
          <cell r="D235" t="str">
            <v>KIL</v>
          </cell>
          <cell r="E235" t="str">
            <v>F</v>
          </cell>
          <cell r="F235" t="str">
            <v>JV</v>
          </cell>
          <cell r="G235" t="str">
            <v>JV GIRLS</v>
          </cell>
        </row>
        <row r="236">
          <cell r="A236">
            <v>747</v>
          </cell>
          <cell r="B236" t="str">
            <v>Amelia Karchut</v>
          </cell>
          <cell r="C236">
            <v>5</v>
          </cell>
          <cell r="D236" t="str">
            <v>KIL</v>
          </cell>
          <cell r="E236" t="str">
            <v>F</v>
          </cell>
          <cell r="F236" t="str">
            <v>JV</v>
          </cell>
          <cell r="G236" t="str">
            <v>JV GIRLS</v>
          </cell>
        </row>
        <row r="237">
          <cell r="A237">
            <v>748</v>
          </cell>
          <cell r="B237" t="str">
            <v>Rowan Mondi</v>
          </cell>
          <cell r="C237">
            <v>5</v>
          </cell>
          <cell r="D237" t="str">
            <v>KIL</v>
          </cell>
          <cell r="E237" t="str">
            <v>F</v>
          </cell>
          <cell r="F237" t="str">
            <v>JV</v>
          </cell>
          <cell r="G237" t="str">
            <v>JV GIRLS</v>
          </cell>
        </row>
        <row r="238">
          <cell r="A238">
            <v>749</v>
          </cell>
          <cell r="B238" t="str">
            <v>Maria Cardosi</v>
          </cell>
          <cell r="C238">
            <v>6</v>
          </cell>
          <cell r="D238" t="str">
            <v>KIL</v>
          </cell>
          <cell r="E238" t="str">
            <v>F</v>
          </cell>
          <cell r="F238" t="str">
            <v>JV</v>
          </cell>
          <cell r="G238" t="str">
            <v>JV GIRLS</v>
          </cell>
        </row>
        <row r="239">
          <cell r="A239">
            <v>750</v>
          </cell>
          <cell r="B239" t="str">
            <v>Cecelia Chirdon</v>
          </cell>
          <cell r="C239">
            <v>6</v>
          </cell>
          <cell r="D239" t="str">
            <v>KIL</v>
          </cell>
          <cell r="E239" t="str">
            <v>F</v>
          </cell>
          <cell r="F239" t="str">
            <v>JV</v>
          </cell>
          <cell r="G239" t="str">
            <v>JV GIRLS</v>
          </cell>
        </row>
        <row r="240">
          <cell r="A240">
            <v>751</v>
          </cell>
          <cell r="B240" t="str">
            <v>Xavier Kush</v>
          </cell>
          <cell r="C240">
            <v>5</v>
          </cell>
          <cell r="D240" t="str">
            <v>KIL</v>
          </cell>
          <cell r="E240" t="str">
            <v>M</v>
          </cell>
          <cell r="F240" t="str">
            <v>JV</v>
          </cell>
          <cell r="G240" t="str">
            <v>JV BOYS</v>
          </cell>
        </row>
        <row r="241">
          <cell r="A241">
            <v>752</v>
          </cell>
          <cell r="B241" t="str">
            <v>Jack Croft</v>
          </cell>
          <cell r="C241">
            <v>6</v>
          </cell>
          <cell r="D241" t="str">
            <v>KIL</v>
          </cell>
          <cell r="E241" t="str">
            <v>M</v>
          </cell>
          <cell r="F241" t="str">
            <v>JV</v>
          </cell>
          <cell r="G241" t="str">
            <v>JV BOYS</v>
          </cell>
        </row>
        <row r="242">
          <cell r="A242">
            <v>753</v>
          </cell>
          <cell r="B242" t="str">
            <v>Jillian Kalis</v>
          </cell>
          <cell r="C242">
            <v>6</v>
          </cell>
          <cell r="D242" t="str">
            <v>KIL</v>
          </cell>
          <cell r="E242" t="str">
            <v>F</v>
          </cell>
          <cell r="F242" t="str">
            <v>JV</v>
          </cell>
          <cell r="G242" t="str">
            <v>JV GIRLS</v>
          </cell>
        </row>
        <row r="243">
          <cell r="A243">
            <v>754</v>
          </cell>
          <cell r="B243" t="str">
            <v>Sofie Rentz</v>
          </cell>
          <cell r="C243">
            <v>6</v>
          </cell>
          <cell r="D243" t="str">
            <v>KIL</v>
          </cell>
          <cell r="E243" t="str">
            <v>F</v>
          </cell>
          <cell r="F243" t="str">
            <v>JV</v>
          </cell>
          <cell r="G243" t="str">
            <v>JV GIRLS</v>
          </cell>
        </row>
        <row r="244">
          <cell r="A244">
            <v>755</v>
          </cell>
          <cell r="B244" t="str">
            <v>Jack Masuga</v>
          </cell>
          <cell r="C244">
            <v>6</v>
          </cell>
          <cell r="D244" t="str">
            <v>KIL</v>
          </cell>
          <cell r="E244" t="str">
            <v>M</v>
          </cell>
          <cell r="F244" t="str">
            <v>JV</v>
          </cell>
          <cell r="G244" t="str">
            <v>JV BOYS</v>
          </cell>
        </row>
        <row r="245">
          <cell r="A245">
            <v>756</v>
          </cell>
          <cell r="B245" t="str">
            <v>William Meeuf</v>
          </cell>
          <cell r="C245">
            <v>5</v>
          </cell>
          <cell r="D245" t="str">
            <v>KIL</v>
          </cell>
          <cell r="E245" t="str">
            <v>M</v>
          </cell>
          <cell r="F245" t="str">
            <v>JV</v>
          </cell>
          <cell r="G245" t="str">
            <v>JV BOYS</v>
          </cell>
        </row>
        <row r="246">
          <cell r="A246">
            <v>757</v>
          </cell>
          <cell r="B246" t="str">
            <v>Payton McElravy</v>
          </cell>
          <cell r="C246">
            <v>6</v>
          </cell>
          <cell r="D246" t="str">
            <v>KIL</v>
          </cell>
          <cell r="E246" t="str">
            <v>F</v>
          </cell>
          <cell r="F246" t="str">
            <v>JV</v>
          </cell>
          <cell r="G246" t="str">
            <v>JV GIRLS</v>
          </cell>
        </row>
        <row r="247">
          <cell r="A247">
            <v>815</v>
          </cell>
          <cell r="B247" t="str">
            <v>Alexis Birchok</v>
          </cell>
          <cell r="C247">
            <v>4</v>
          </cell>
          <cell r="D247" t="str">
            <v>GRE</v>
          </cell>
          <cell r="E247" t="str">
            <v>F</v>
          </cell>
          <cell r="F247" t="str">
            <v>Dev</v>
          </cell>
          <cell r="G247" t="str">
            <v>DEV GIRLS</v>
          </cell>
        </row>
        <row r="248">
          <cell r="A248">
            <v>816</v>
          </cell>
          <cell r="B248" t="str">
            <v>Brigid Boosel</v>
          </cell>
          <cell r="C248">
            <v>3</v>
          </cell>
          <cell r="D248" t="str">
            <v>GRE</v>
          </cell>
          <cell r="E248" t="str">
            <v>F</v>
          </cell>
          <cell r="F248" t="str">
            <v>Dev</v>
          </cell>
          <cell r="G248" t="str">
            <v>DEV GIRLS</v>
          </cell>
        </row>
        <row r="249">
          <cell r="A249">
            <v>817</v>
          </cell>
          <cell r="B249" t="str">
            <v>Elizabeth Deem</v>
          </cell>
          <cell r="C249">
            <v>4</v>
          </cell>
          <cell r="D249" t="str">
            <v>GRE</v>
          </cell>
          <cell r="E249" t="str">
            <v>F</v>
          </cell>
          <cell r="F249" t="str">
            <v>Dev</v>
          </cell>
          <cell r="G249" t="str">
            <v>DEV GIRLS</v>
          </cell>
        </row>
        <row r="250">
          <cell r="A250">
            <v>818</v>
          </cell>
          <cell r="B250" t="str">
            <v>Macrina Deem</v>
          </cell>
          <cell r="C250">
            <v>2</v>
          </cell>
          <cell r="D250" t="str">
            <v>GRE</v>
          </cell>
          <cell r="E250" t="str">
            <v>F</v>
          </cell>
          <cell r="F250" t="str">
            <v>Dev</v>
          </cell>
          <cell r="G250" t="str">
            <v>DEV GIRLS</v>
          </cell>
        </row>
        <row r="251">
          <cell r="A251">
            <v>819</v>
          </cell>
          <cell r="B251" t="str">
            <v>Ayla Espey</v>
          </cell>
          <cell r="C251">
            <v>4</v>
          </cell>
          <cell r="D251" t="str">
            <v>GRE</v>
          </cell>
          <cell r="E251" t="str">
            <v>F</v>
          </cell>
          <cell r="F251" t="str">
            <v>Dev</v>
          </cell>
          <cell r="G251" t="str">
            <v>DEV GIRLS</v>
          </cell>
        </row>
        <row r="252">
          <cell r="A252">
            <v>820</v>
          </cell>
          <cell r="B252" t="str">
            <v>Lena Espey</v>
          </cell>
          <cell r="C252">
            <v>3</v>
          </cell>
          <cell r="D252" t="str">
            <v>GRE</v>
          </cell>
          <cell r="E252" t="str">
            <v>F</v>
          </cell>
          <cell r="F252" t="str">
            <v>Dev</v>
          </cell>
          <cell r="G252" t="str">
            <v>DEV GIRLS</v>
          </cell>
        </row>
        <row r="253">
          <cell r="A253">
            <v>821</v>
          </cell>
          <cell r="B253" t="str">
            <v>Madeline Harmanos</v>
          </cell>
          <cell r="C253">
            <v>2</v>
          </cell>
          <cell r="D253" t="str">
            <v>GRE</v>
          </cell>
          <cell r="E253" t="str">
            <v>F</v>
          </cell>
          <cell r="F253" t="str">
            <v>Dev</v>
          </cell>
          <cell r="G253" t="str">
            <v>DEV GIRLS</v>
          </cell>
        </row>
        <row r="254">
          <cell r="A254">
            <v>822</v>
          </cell>
          <cell r="B254" t="str">
            <v>Meera Lindgren</v>
          </cell>
          <cell r="C254">
            <v>2</v>
          </cell>
          <cell r="D254" t="str">
            <v>GRE</v>
          </cell>
          <cell r="E254" t="str">
            <v>F</v>
          </cell>
          <cell r="F254" t="str">
            <v>Dev</v>
          </cell>
          <cell r="G254" t="str">
            <v>DEV GIRLS</v>
          </cell>
        </row>
        <row r="255">
          <cell r="A255">
            <v>823</v>
          </cell>
          <cell r="B255" t="str">
            <v>Vayda Micu</v>
          </cell>
          <cell r="C255">
            <v>1</v>
          </cell>
          <cell r="D255" t="str">
            <v>GRE</v>
          </cell>
          <cell r="E255" t="str">
            <v>F</v>
          </cell>
          <cell r="F255" t="str">
            <v>Dev</v>
          </cell>
          <cell r="G255" t="str">
            <v>DEV GIRLS</v>
          </cell>
        </row>
        <row r="256">
          <cell r="A256">
            <v>824</v>
          </cell>
          <cell r="B256" t="str">
            <v>Elizabeth Moulton</v>
          </cell>
          <cell r="C256">
            <v>3</v>
          </cell>
          <cell r="D256" t="str">
            <v>GRE</v>
          </cell>
          <cell r="E256" t="str">
            <v>F</v>
          </cell>
          <cell r="F256" t="str">
            <v>Dev</v>
          </cell>
          <cell r="G256" t="str">
            <v>DEV GIRLS</v>
          </cell>
        </row>
        <row r="257">
          <cell r="A257">
            <v>825</v>
          </cell>
          <cell r="B257" t="str">
            <v>Rylin Porter</v>
          </cell>
          <cell r="C257">
            <v>0</v>
          </cell>
          <cell r="D257" t="str">
            <v>GRE</v>
          </cell>
          <cell r="E257" t="str">
            <v>F</v>
          </cell>
          <cell r="F257" t="str">
            <v>Dev</v>
          </cell>
          <cell r="G257" t="str">
            <v>DEV GIRLS</v>
          </cell>
        </row>
        <row r="258">
          <cell r="A258">
            <v>826</v>
          </cell>
          <cell r="B258" t="str">
            <v>Benjamin Birchok</v>
          </cell>
          <cell r="C258">
            <v>1</v>
          </cell>
          <cell r="D258" t="str">
            <v>GRE</v>
          </cell>
          <cell r="E258" t="str">
            <v>M</v>
          </cell>
          <cell r="F258" t="str">
            <v>Dev</v>
          </cell>
          <cell r="G258" t="str">
            <v>DEV BOYS</v>
          </cell>
        </row>
        <row r="259">
          <cell r="A259">
            <v>827</v>
          </cell>
          <cell r="B259" t="str">
            <v>Jack Boosel</v>
          </cell>
          <cell r="C259">
            <v>1</v>
          </cell>
          <cell r="D259" t="str">
            <v>GRE</v>
          </cell>
          <cell r="E259" t="str">
            <v>M</v>
          </cell>
          <cell r="F259" t="str">
            <v>Dev</v>
          </cell>
          <cell r="G259" t="str">
            <v>DEV BOYS</v>
          </cell>
        </row>
        <row r="260">
          <cell r="A260">
            <v>828</v>
          </cell>
          <cell r="B260" t="str">
            <v>Blayden Dietrich</v>
          </cell>
          <cell r="C260">
            <v>3</v>
          </cell>
          <cell r="D260" t="str">
            <v>GRE</v>
          </cell>
          <cell r="E260" t="str">
            <v>M</v>
          </cell>
          <cell r="F260" t="str">
            <v>Dev</v>
          </cell>
          <cell r="G260" t="str">
            <v>DEV BOYS</v>
          </cell>
        </row>
        <row r="261">
          <cell r="A261">
            <v>829</v>
          </cell>
          <cell r="B261" t="str">
            <v>Thomas Heisel</v>
          </cell>
          <cell r="C261">
            <v>4</v>
          </cell>
          <cell r="D261" t="str">
            <v>GRE</v>
          </cell>
          <cell r="E261" t="str">
            <v>M</v>
          </cell>
          <cell r="F261" t="str">
            <v>Dev</v>
          </cell>
          <cell r="G261" t="str">
            <v>DEV BOYS</v>
          </cell>
        </row>
        <row r="262">
          <cell r="A262">
            <v>830</v>
          </cell>
          <cell r="B262" t="str">
            <v>Logan Jacobs</v>
          </cell>
          <cell r="C262">
            <v>2</v>
          </cell>
          <cell r="D262" t="str">
            <v>GRE</v>
          </cell>
          <cell r="E262" t="str">
            <v>M</v>
          </cell>
          <cell r="F262" t="str">
            <v>Dev</v>
          </cell>
          <cell r="G262" t="str">
            <v>DEV BOYS</v>
          </cell>
        </row>
        <row r="263">
          <cell r="A263">
            <v>831</v>
          </cell>
          <cell r="B263" t="str">
            <v>Luke Lariviere</v>
          </cell>
          <cell r="C263">
            <v>2</v>
          </cell>
          <cell r="D263" t="str">
            <v>GRE</v>
          </cell>
          <cell r="E263" t="str">
            <v>M</v>
          </cell>
          <cell r="F263" t="str">
            <v>Dev</v>
          </cell>
          <cell r="G263" t="str">
            <v>DEV BOYS</v>
          </cell>
        </row>
        <row r="264">
          <cell r="A264">
            <v>832</v>
          </cell>
          <cell r="B264" t="str">
            <v>Elias Mainolfi</v>
          </cell>
          <cell r="C264">
            <v>3</v>
          </cell>
          <cell r="D264" t="str">
            <v>GRE</v>
          </cell>
          <cell r="E264" t="str">
            <v>M</v>
          </cell>
          <cell r="F264" t="str">
            <v>Dev</v>
          </cell>
          <cell r="G264" t="str">
            <v>DEV BOYS</v>
          </cell>
        </row>
        <row r="265">
          <cell r="A265">
            <v>833</v>
          </cell>
          <cell r="B265" t="str">
            <v>Samuel Mainolfi</v>
          </cell>
          <cell r="C265">
            <v>0</v>
          </cell>
          <cell r="D265" t="str">
            <v>GRE</v>
          </cell>
          <cell r="E265" t="str">
            <v>M</v>
          </cell>
          <cell r="F265" t="str">
            <v>Dev</v>
          </cell>
          <cell r="G265" t="str">
            <v>DEV BOYS</v>
          </cell>
        </row>
        <row r="266">
          <cell r="A266">
            <v>834</v>
          </cell>
          <cell r="B266" t="str">
            <v>Lucas Porter</v>
          </cell>
          <cell r="C266">
            <v>4</v>
          </cell>
          <cell r="D266" t="str">
            <v>GRE</v>
          </cell>
          <cell r="E266" t="str">
            <v>M</v>
          </cell>
          <cell r="F266" t="str">
            <v>Dev</v>
          </cell>
          <cell r="G266" t="str">
            <v>DEV BOYS</v>
          </cell>
        </row>
        <row r="267">
          <cell r="A267">
            <v>835</v>
          </cell>
          <cell r="B267" t="str">
            <v>Jerry Porter</v>
          </cell>
          <cell r="C267">
            <v>3</v>
          </cell>
          <cell r="D267" t="str">
            <v>GRE</v>
          </cell>
          <cell r="E267" t="str">
            <v>M</v>
          </cell>
          <cell r="F267" t="str">
            <v>Dev</v>
          </cell>
          <cell r="G267" t="str">
            <v>DEV BOYS</v>
          </cell>
        </row>
        <row r="268">
          <cell r="A268">
            <v>836</v>
          </cell>
          <cell r="B268" t="str">
            <v>Colin Ray</v>
          </cell>
          <cell r="C268">
            <v>1</v>
          </cell>
          <cell r="D268" t="str">
            <v>GRE</v>
          </cell>
          <cell r="E268" t="str">
            <v>M</v>
          </cell>
          <cell r="F268" t="str">
            <v>Dev</v>
          </cell>
          <cell r="G268" t="str">
            <v>DEV BOYS</v>
          </cell>
        </row>
        <row r="269">
          <cell r="A269">
            <v>837</v>
          </cell>
          <cell r="B269" t="str">
            <v>Mathieu Sloka</v>
          </cell>
          <cell r="C269">
            <v>4</v>
          </cell>
          <cell r="D269" t="str">
            <v>GRE</v>
          </cell>
          <cell r="E269" t="str">
            <v>M</v>
          </cell>
          <cell r="F269" t="str">
            <v>Dev</v>
          </cell>
          <cell r="G269" t="str">
            <v>DEV BOYS</v>
          </cell>
        </row>
        <row r="270">
          <cell r="A270">
            <v>838</v>
          </cell>
          <cell r="B270" t="str">
            <v>David Sloka</v>
          </cell>
          <cell r="C270">
            <v>2</v>
          </cell>
          <cell r="D270" t="str">
            <v>GRE</v>
          </cell>
          <cell r="E270" t="str">
            <v>M</v>
          </cell>
          <cell r="F270" t="str">
            <v>Dev</v>
          </cell>
          <cell r="G270" t="str">
            <v>DEV BOYS</v>
          </cell>
        </row>
        <row r="271">
          <cell r="A271">
            <v>839</v>
          </cell>
          <cell r="B271" t="str">
            <v>Nico Sposito</v>
          </cell>
          <cell r="C271">
            <v>2</v>
          </cell>
          <cell r="D271" t="str">
            <v>GRE</v>
          </cell>
          <cell r="E271" t="str">
            <v>M</v>
          </cell>
          <cell r="F271" t="str">
            <v>Dev</v>
          </cell>
          <cell r="G271" t="str">
            <v>DEV BOYS</v>
          </cell>
        </row>
        <row r="272">
          <cell r="A272">
            <v>840</v>
          </cell>
          <cell r="B272" t="str">
            <v>Gabriel Urban</v>
          </cell>
          <cell r="C272">
            <v>4</v>
          </cell>
          <cell r="D272" t="str">
            <v>GRE</v>
          </cell>
          <cell r="E272" t="str">
            <v>M</v>
          </cell>
          <cell r="F272" t="str">
            <v>Dev</v>
          </cell>
          <cell r="G272" t="str">
            <v>DEV BOYS</v>
          </cell>
        </row>
        <row r="273">
          <cell r="A273">
            <v>841</v>
          </cell>
          <cell r="B273" t="str">
            <v>James Urban</v>
          </cell>
          <cell r="C273">
            <v>3</v>
          </cell>
          <cell r="D273" t="str">
            <v>GRE</v>
          </cell>
          <cell r="E273" t="str">
            <v>M</v>
          </cell>
          <cell r="F273" t="str">
            <v>Dev</v>
          </cell>
          <cell r="G273" t="str">
            <v>DEV BOYS</v>
          </cell>
        </row>
        <row r="274">
          <cell r="A274">
            <v>842</v>
          </cell>
          <cell r="B274" t="str">
            <v>Luke Urban</v>
          </cell>
          <cell r="C274">
            <v>1</v>
          </cell>
          <cell r="D274" t="str">
            <v>GRE</v>
          </cell>
          <cell r="E274" t="str">
            <v>M</v>
          </cell>
          <cell r="F274" t="str">
            <v>Dev</v>
          </cell>
          <cell r="G274" t="str">
            <v>DEV BOYS</v>
          </cell>
        </row>
        <row r="275">
          <cell r="A275">
            <v>843</v>
          </cell>
          <cell r="B275" t="str">
            <v>Paul Urban</v>
          </cell>
          <cell r="C275">
            <v>0</v>
          </cell>
          <cell r="D275" t="str">
            <v>GRE</v>
          </cell>
          <cell r="E275" t="str">
            <v>M</v>
          </cell>
          <cell r="F275" t="str">
            <v>Dev</v>
          </cell>
          <cell r="G275" t="str">
            <v>DEV BOYS</v>
          </cell>
        </row>
        <row r="276">
          <cell r="A276">
            <v>844</v>
          </cell>
          <cell r="B276" t="str">
            <v>Brady Valentine</v>
          </cell>
          <cell r="C276">
            <v>4</v>
          </cell>
          <cell r="D276" t="str">
            <v>GRE</v>
          </cell>
          <cell r="E276" t="str">
            <v>M</v>
          </cell>
          <cell r="F276" t="str">
            <v>Dev</v>
          </cell>
          <cell r="G276" t="str">
            <v>DEV BOYS</v>
          </cell>
        </row>
        <row r="277">
          <cell r="A277">
            <v>845</v>
          </cell>
          <cell r="B277" t="str">
            <v>Emily Birchok</v>
          </cell>
          <cell r="C277">
            <v>6</v>
          </cell>
          <cell r="D277" t="str">
            <v>GRE</v>
          </cell>
          <cell r="E277" t="str">
            <v>F</v>
          </cell>
          <cell r="F277" t="str">
            <v>JV</v>
          </cell>
          <cell r="G277" t="str">
            <v>JV GIRLS</v>
          </cell>
        </row>
        <row r="278">
          <cell r="A278">
            <v>846</v>
          </cell>
          <cell r="B278" t="str">
            <v>Chloe Boosel</v>
          </cell>
          <cell r="C278">
            <v>5</v>
          </cell>
          <cell r="D278" t="str">
            <v>GRE</v>
          </cell>
          <cell r="E278" t="str">
            <v>F</v>
          </cell>
          <cell r="F278" t="str">
            <v>JV</v>
          </cell>
          <cell r="G278" t="str">
            <v>JV GIRLS</v>
          </cell>
        </row>
        <row r="279">
          <cell r="A279">
            <v>847</v>
          </cell>
          <cell r="B279" t="str">
            <v>Olivia Clauss</v>
          </cell>
          <cell r="C279">
            <v>6</v>
          </cell>
          <cell r="D279" t="str">
            <v>GRE</v>
          </cell>
          <cell r="E279" t="str">
            <v>F</v>
          </cell>
          <cell r="F279" t="str">
            <v>JV</v>
          </cell>
          <cell r="G279" t="str">
            <v>JV GIRLS</v>
          </cell>
        </row>
        <row r="280">
          <cell r="A280">
            <v>848</v>
          </cell>
          <cell r="B280" t="str">
            <v>GiGi Shay</v>
          </cell>
          <cell r="C280">
            <v>5</v>
          </cell>
          <cell r="D280" t="str">
            <v>GRE</v>
          </cell>
          <cell r="E280" t="str">
            <v>F</v>
          </cell>
          <cell r="F280" t="str">
            <v>JV</v>
          </cell>
          <cell r="G280" t="str">
            <v>JV GIRLS</v>
          </cell>
        </row>
        <row r="281">
          <cell r="A281">
            <v>849</v>
          </cell>
          <cell r="B281" t="str">
            <v>Gianna Sposito</v>
          </cell>
          <cell r="C281">
            <v>5</v>
          </cell>
          <cell r="D281" t="str">
            <v>GRE</v>
          </cell>
          <cell r="E281" t="str">
            <v>F</v>
          </cell>
          <cell r="F281" t="str">
            <v>JV</v>
          </cell>
          <cell r="G281" t="str">
            <v>JV GIRLS</v>
          </cell>
        </row>
        <row r="282">
          <cell r="A282">
            <v>850</v>
          </cell>
          <cell r="B282" t="str">
            <v>Dante DeCaria</v>
          </cell>
          <cell r="C282">
            <v>6</v>
          </cell>
          <cell r="D282" t="str">
            <v>GRE</v>
          </cell>
          <cell r="E282" t="str">
            <v>M</v>
          </cell>
          <cell r="F282" t="str">
            <v>JV</v>
          </cell>
          <cell r="G282" t="str">
            <v>JV BOYS</v>
          </cell>
        </row>
        <row r="283">
          <cell r="A283">
            <v>851</v>
          </cell>
          <cell r="B283" t="str">
            <v>Andrew Deem</v>
          </cell>
          <cell r="C283">
            <v>6</v>
          </cell>
          <cell r="D283" t="str">
            <v>GRE</v>
          </cell>
          <cell r="E283" t="str">
            <v>M</v>
          </cell>
          <cell r="F283" t="str">
            <v>JV</v>
          </cell>
          <cell r="G283" t="str">
            <v>JV BOYS</v>
          </cell>
        </row>
        <row r="284">
          <cell r="A284">
            <v>852</v>
          </cell>
          <cell r="B284" t="str">
            <v>Lucas Martin</v>
          </cell>
          <cell r="C284">
            <v>5</v>
          </cell>
          <cell r="D284" t="str">
            <v>GRE</v>
          </cell>
          <cell r="E284" t="str">
            <v>M</v>
          </cell>
          <cell r="F284" t="str">
            <v>JV</v>
          </cell>
          <cell r="G284" t="str">
            <v>JV BOYS</v>
          </cell>
        </row>
        <row r="285">
          <cell r="A285">
            <v>853</v>
          </cell>
          <cell r="B285" t="str">
            <v>Maxwell Ross</v>
          </cell>
          <cell r="C285">
            <v>5</v>
          </cell>
          <cell r="D285" t="str">
            <v>GRE</v>
          </cell>
          <cell r="E285" t="str">
            <v>M</v>
          </cell>
          <cell r="F285" t="str">
            <v>JV</v>
          </cell>
          <cell r="G285" t="str">
            <v>JV BOYS</v>
          </cell>
        </row>
        <row r="286">
          <cell r="A286">
            <v>854</v>
          </cell>
          <cell r="B286" t="str">
            <v>Dylan Sparacino</v>
          </cell>
          <cell r="C286">
            <v>5</v>
          </cell>
          <cell r="D286" t="str">
            <v>GRE</v>
          </cell>
          <cell r="E286" t="str">
            <v>M</v>
          </cell>
          <cell r="F286" t="str">
            <v>JV</v>
          </cell>
          <cell r="G286" t="str">
            <v>JV BOYS</v>
          </cell>
        </row>
        <row r="287">
          <cell r="A287">
            <v>855</v>
          </cell>
          <cell r="B287" t="str">
            <v>Emily Harmanos</v>
          </cell>
          <cell r="C287">
            <v>7</v>
          </cell>
          <cell r="D287" t="str">
            <v>GRE</v>
          </cell>
          <cell r="E287" t="str">
            <v>F</v>
          </cell>
          <cell r="F287" t="str">
            <v>Varsity</v>
          </cell>
          <cell r="G287" t="str">
            <v>VARSITY GIRLS</v>
          </cell>
        </row>
        <row r="288">
          <cell r="A288">
            <v>856</v>
          </cell>
          <cell r="B288" t="str">
            <v>Sara Palmer</v>
          </cell>
          <cell r="C288">
            <v>7</v>
          </cell>
          <cell r="D288" t="str">
            <v>GRE</v>
          </cell>
          <cell r="E288" t="str">
            <v>F</v>
          </cell>
          <cell r="F288" t="str">
            <v>Varsity</v>
          </cell>
          <cell r="G288" t="str">
            <v>VARSITY GIRLS</v>
          </cell>
        </row>
        <row r="289">
          <cell r="A289">
            <v>857</v>
          </cell>
          <cell r="B289" t="str">
            <v>Lydia Pierce</v>
          </cell>
          <cell r="C289">
            <v>7</v>
          </cell>
          <cell r="D289" t="str">
            <v>GRE</v>
          </cell>
          <cell r="E289" t="str">
            <v>F</v>
          </cell>
          <cell r="F289" t="str">
            <v>Varsity</v>
          </cell>
          <cell r="G289" t="str">
            <v>VARSITY GIRLS</v>
          </cell>
        </row>
        <row r="290">
          <cell r="A290">
            <v>858</v>
          </cell>
          <cell r="B290" t="str">
            <v>Ava Sparacino</v>
          </cell>
          <cell r="C290">
            <v>7</v>
          </cell>
          <cell r="D290" t="str">
            <v>GRE</v>
          </cell>
          <cell r="E290" t="str">
            <v>F</v>
          </cell>
          <cell r="F290" t="str">
            <v>Varsity</v>
          </cell>
          <cell r="G290" t="str">
            <v>VARSITY GIRLS</v>
          </cell>
        </row>
        <row r="291">
          <cell r="A291">
            <v>859</v>
          </cell>
          <cell r="B291" t="str">
            <v>Jacob Birchok</v>
          </cell>
          <cell r="C291">
            <v>7</v>
          </cell>
          <cell r="D291" t="str">
            <v>GRE</v>
          </cell>
          <cell r="E291" t="str">
            <v>M</v>
          </cell>
          <cell r="F291" t="str">
            <v>Varsity</v>
          </cell>
          <cell r="G291" t="str">
            <v>VARSITY BOYS</v>
          </cell>
        </row>
        <row r="292">
          <cell r="A292">
            <v>860</v>
          </cell>
          <cell r="B292" t="str">
            <v>Michael Pierro</v>
          </cell>
          <cell r="C292">
            <v>7</v>
          </cell>
          <cell r="D292" t="str">
            <v>GRE</v>
          </cell>
          <cell r="E292" t="str">
            <v>M</v>
          </cell>
          <cell r="F292" t="str">
            <v>Varsity</v>
          </cell>
          <cell r="G292" t="str">
            <v>VARSITY BOYS</v>
          </cell>
        </row>
        <row r="293">
          <cell r="A293">
            <v>865</v>
          </cell>
          <cell r="B293" t="str">
            <v>Lindsay Bressler</v>
          </cell>
          <cell r="C293">
            <v>8</v>
          </cell>
          <cell r="D293" t="str">
            <v>AGS</v>
          </cell>
          <cell r="E293" t="str">
            <v>F</v>
          </cell>
          <cell r="F293" t="str">
            <v>Varsity</v>
          </cell>
          <cell r="G293" t="str">
            <v>VARSITY GIRLS</v>
          </cell>
        </row>
        <row r="294">
          <cell r="A294">
            <v>866</v>
          </cell>
          <cell r="B294" t="str">
            <v>Anna Cicchino</v>
          </cell>
          <cell r="C294">
            <v>7</v>
          </cell>
          <cell r="D294" t="str">
            <v>AGS</v>
          </cell>
          <cell r="E294" t="str">
            <v>F</v>
          </cell>
          <cell r="F294" t="str">
            <v>Varsity</v>
          </cell>
          <cell r="G294" t="str">
            <v>VARSITY GIRLS</v>
          </cell>
        </row>
        <row r="295">
          <cell r="A295">
            <v>867</v>
          </cell>
          <cell r="B295" t="str">
            <v>Gina Cicchino</v>
          </cell>
          <cell r="C295">
            <v>7</v>
          </cell>
          <cell r="D295" t="str">
            <v>AGS</v>
          </cell>
          <cell r="E295" t="str">
            <v>F</v>
          </cell>
          <cell r="F295" t="str">
            <v>Varsity</v>
          </cell>
          <cell r="G295" t="str">
            <v>VARSITY GIRLS</v>
          </cell>
        </row>
        <row r="296">
          <cell r="A296">
            <v>868</v>
          </cell>
          <cell r="B296" t="str">
            <v>Madeline Debbis</v>
          </cell>
          <cell r="C296">
            <v>7</v>
          </cell>
          <cell r="D296" t="str">
            <v>AGS</v>
          </cell>
          <cell r="E296" t="str">
            <v>F</v>
          </cell>
          <cell r="F296" t="str">
            <v>Varsity</v>
          </cell>
          <cell r="G296" t="str">
            <v>VARSITY GIRLS</v>
          </cell>
        </row>
        <row r="297">
          <cell r="A297">
            <v>869</v>
          </cell>
          <cell r="B297" t="str">
            <v>Kate Lucas</v>
          </cell>
          <cell r="C297">
            <v>8</v>
          </cell>
          <cell r="D297" t="str">
            <v>AGS</v>
          </cell>
          <cell r="E297" t="str">
            <v>F</v>
          </cell>
          <cell r="F297" t="str">
            <v>Varsity</v>
          </cell>
          <cell r="G297" t="str">
            <v>VARSITY GIRLS</v>
          </cell>
        </row>
        <row r="298">
          <cell r="A298">
            <v>870</v>
          </cell>
          <cell r="B298" t="str">
            <v>Scarlett McGovern</v>
          </cell>
          <cell r="C298">
            <v>7</v>
          </cell>
          <cell r="D298" t="str">
            <v>AGS</v>
          </cell>
          <cell r="E298" t="str">
            <v>F</v>
          </cell>
          <cell r="F298" t="str">
            <v>Varsity</v>
          </cell>
          <cell r="G298" t="str">
            <v>VARSITY GIRLS</v>
          </cell>
        </row>
        <row r="299">
          <cell r="A299">
            <v>871</v>
          </cell>
          <cell r="B299" t="str">
            <v>Danica Patterson Nauman</v>
          </cell>
          <cell r="C299">
            <v>8</v>
          </cell>
          <cell r="D299" t="str">
            <v>AGS</v>
          </cell>
          <cell r="E299" t="str">
            <v>F</v>
          </cell>
          <cell r="F299" t="str">
            <v>Varsity</v>
          </cell>
          <cell r="G299" t="str">
            <v>VARSITY GIRLS</v>
          </cell>
        </row>
        <row r="300">
          <cell r="A300">
            <v>872</v>
          </cell>
          <cell r="B300" t="str">
            <v>Olivia Schmitt</v>
          </cell>
          <cell r="C300">
            <v>8</v>
          </cell>
          <cell r="D300" t="str">
            <v>AGS</v>
          </cell>
          <cell r="E300" t="str">
            <v>F</v>
          </cell>
          <cell r="F300" t="str">
            <v>Varsity</v>
          </cell>
          <cell r="G300" t="str">
            <v>VARSITY GIRLS</v>
          </cell>
        </row>
        <row r="301">
          <cell r="A301">
            <v>873</v>
          </cell>
          <cell r="B301" t="str">
            <v>Isabel Stuckeman</v>
          </cell>
          <cell r="C301">
            <v>7</v>
          </cell>
          <cell r="D301" t="str">
            <v>AGS</v>
          </cell>
          <cell r="E301" t="str">
            <v>F</v>
          </cell>
          <cell r="F301" t="str">
            <v>Varsity</v>
          </cell>
          <cell r="G301" t="str">
            <v>VARSITY GIRLS</v>
          </cell>
        </row>
        <row r="302">
          <cell r="A302">
            <v>874</v>
          </cell>
          <cell r="B302" t="str">
            <v>Elizabeth Tokarczyk</v>
          </cell>
          <cell r="C302">
            <v>7</v>
          </cell>
          <cell r="D302" t="str">
            <v>AGS</v>
          </cell>
          <cell r="E302" t="str">
            <v>F</v>
          </cell>
          <cell r="F302" t="str">
            <v>Varsity</v>
          </cell>
          <cell r="G302" t="str">
            <v>VARSITY GIRLS</v>
          </cell>
        </row>
        <row r="303">
          <cell r="A303">
            <v>875</v>
          </cell>
          <cell r="B303" t="str">
            <v>Maddy Wolsko</v>
          </cell>
          <cell r="C303">
            <v>8</v>
          </cell>
          <cell r="D303" t="str">
            <v>AGS</v>
          </cell>
          <cell r="E303" t="str">
            <v>F</v>
          </cell>
          <cell r="F303" t="str">
            <v>Varsity</v>
          </cell>
          <cell r="G303" t="str">
            <v>VARSITY GIRLS</v>
          </cell>
        </row>
        <row r="304">
          <cell r="A304">
            <v>876</v>
          </cell>
          <cell r="B304" t="str">
            <v>Ava Ziemniak</v>
          </cell>
          <cell r="C304">
            <v>7</v>
          </cell>
          <cell r="D304" t="str">
            <v>AGS</v>
          </cell>
          <cell r="E304" t="str">
            <v>F</v>
          </cell>
          <cell r="F304" t="str">
            <v>Varsity</v>
          </cell>
          <cell r="G304" t="str">
            <v>VARSITY GIRLS</v>
          </cell>
        </row>
        <row r="305">
          <cell r="A305">
            <v>877</v>
          </cell>
          <cell r="B305" t="str">
            <v>Marco Buzzard</v>
          </cell>
          <cell r="C305">
            <v>8</v>
          </cell>
          <cell r="D305" t="str">
            <v>AGS</v>
          </cell>
          <cell r="E305" t="str">
            <v>M</v>
          </cell>
          <cell r="F305" t="str">
            <v>Varsity</v>
          </cell>
          <cell r="G305" t="str">
            <v>VARSITY BOYS</v>
          </cell>
        </row>
        <row r="306">
          <cell r="A306">
            <v>878</v>
          </cell>
          <cell r="B306" t="str">
            <v>Nico Domenico</v>
          </cell>
          <cell r="C306">
            <v>7</v>
          </cell>
          <cell r="D306" t="str">
            <v>AGS</v>
          </cell>
          <cell r="E306" t="str">
            <v>M</v>
          </cell>
          <cell r="F306" t="str">
            <v>Varsity</v>
          </cell>
          <cell r="G306" t="str">
            <v>VARSITY BOYS</v>
          </cell>
        </row>
        <row r="307">
          <cell r="A307">
            <v>879</v>
          </cell>
          <cell r="B307" t="str">
            <v>Dean Douglass</v>
          </cell>
          <cell r="C307">
            <v>7</v>
          </cell>
          <cell r="D307" t="str">
            <v>AGS</v>
          </cell>
          <cell r="E307" t="str">
            <v>M</v>
          </cell>
          <cell r="F307" t="str">
            <v>Varsity</v>
          </cell>
          <cell r="G307" t="str">
            <v>VARSITY BOYS</v>
          </cell>
        </row>
        <row r="308">
          <cell r="A308">
            <v>880</v>
          </cell>
          <cell r="B308" t="str">
            <v>Isaac Jones</v>
          </cell>
          <cell r="C308">
            <v>8</v>
          </cell>
          <cell r="D308" t="str">
            <v>AGS</v>
          </cell>
          <cell r="E308" t="str">
            <v>M</v>
          </cell>
          <cell r="F308" t="str">
            <v>Varsity</v>
          </cell>
          <cell r="G308" t="str">
            <v>VARSITY BOYS</v>
          </cell>
        </row>
        <row r="309">
          <cell r="A309">
            <v>881</v>
          </cell>
          <cell r="B309" t="str">
            <v>Andre Kolocouris</v>
          </cell>
          <cell r="C309">
            <v>7</v>
          </cell>
          <cell r="D309" t="str">
            <v>AGS</v>
          </cell>
          <cell r="E309" t="str">
            <v>M</v>
          </cell>
          <cell r="F309" t="str">
            <v>Varsity</v>
          </cell>
          <cell r="G309" t="str">
            <v>VARSITY BOYS</v>
          </cell>
        </row>
        <row r="310">
          <cell r="A310">
            <v>882</v>
          </cell>
          <cell r="B310" t="str">
            <v>Mark "MJ" Martella</v>
          </cell>
          <cell r="C310">
            <v>8</v>
          </cell>
          <cell r="D310" t="str">
            <v>AGS</v>
          </cell>
          <cell r="E310" t="str">
            <v>M</v>
          </cell>
          <cell r="F310" t="str">
            <v>Varsity</v>
          </cell>
          <cell r="G310" t="str">
            <v>VARSITY BOYS</v>
          </cell>
        </row>
        <row r="311">
          <cell r="A311">
            <v>883</v>
          </cell>
          <cell r="B311" t="str">
            <v>Alexander Smith</v>
          </cell>
          <cell r="C311">
            <v>8</v>
          </cell>
          <cell r="D311" t="str">
            <v>AGS</v>
          </cell>
          <cell r="E311" t="str">
            <v>M</v>
          </cell>
          <cell r="F311" t="str">
            <v>Varsity</v>
          </cell>
          <cell r="G311" t="str">
            <v>VARSITY BOYS</v>
          </cell>
        </row>
        <row r="312">
          <cell r="A312">
            <v>884</v>
          </cell>
          <cell r="B312" t="str">
            <v>Wyatt Walsh</v>
          </cell>
          <cell r="C312">
            <v>7</v>
          </cell>
          <cell r="D312" t="str">
            <v>AGS</v>
          </cell>
          <cell r="E312" t="str">
            <v>M</v>
          </cell>
          <cell r="F312" t="str">
            <v>Varsity</v>
          </cell>
          <cell r="G312" t="str">
            <v>VARSITY BOYS</v>
          </cell>
        </row>
        <row r="313">
          <cell r="A313">
            <v>885</v>
          </cell>
          <cell r="B313" t="str">
            <v>Jeremy Ye</v>
          </cell>
          <cell r="C313">
            <v>7</v>
          </cell>
          <cell r="D313" t="str">
            <v>AGS</v>
          </cell>
          <cell r="E313" t="str">
            <v>M</v>
          </cell>
          <cell r="F313" t="str">
            <v>Varsity</v>
          </cell>
          <cell r="G313" t="str">
            <v>VARSITY BOYS</v>
          </cell>
        </row>
        <row r="314">
          <cell r="A314">
            <v>886</v>
          </cell>
          <cell r="B314" t="str">
            <v>Vivienne Cavicchia</v>
          </cell>
          <cell r="C314">
            <v>5</v>
          </cell>
          <cell r="D314" t="str">
            <v>AGS</v>
          </cell>
          <cell r="E314" t="str">
            <v>F</v>
          </cell>
          <cell r="F314" t="str">
            <v>JV</v>
          </cell>
          <cell r="G314" t="str">
            <v>JV GIRLS</v>
          </cell>
        </row>
        <row r="315">
          <cell r="A315">
            <v>887</v>
          </cell>
          <cell r="B315" t="str">
            <v>Alexa Laepple</v>
          </cell>
          <cell r="C315">
            <v>5</v>
          </cell>
          <cell r="D315" t="str">
            <v>AGS</v>
          </cell>
          <cell r="E315" t="str">
            <v>F</v>
          </cell>
          <cell r="F315" t="str">
            <v>JV</v>
          </cell>
          <cell r="G315" t="str">
            <v>JV GIRLS</v>
          </cell>
        </row>
        <row r="316">
          <cell r="A316">
            <v>888</v>
          </cell>
          <cell r="B316" t="str">
            <v>Heidi Surlow</v>
          </cell>
          <cell r="C316">
            <v>5</v>
          </cell>
          <cell r="D316" t="str">
            <v>AGS</v>
          </cell>
          <cell r="E316" t="str">
            <v>F</v>
          </cell>
          <cell r="F316" t="str">
            <v>JV</v>
          </cell>
          <cell r="G316" t="str">
            <v>JV GIRLS</v>
          </cell>
        </row>
        <row r="317">
          <cell r="A317">
            <v>889</v>
          </cell>
          <cell r="B317" t="str">
            <v>Abigail Williams</v>
          </cell>
          <cell r="C317">
            <v>5</v>
          </cell>
          <cell r="D317" t="str">
            <v>AGS</v>
          </cell>
          <cell r="E317" t="str">
            <v>F</v>
          </cell>
          <cell r="F317" t="str">
            <v>JV</v>
          </cell>
          <cell r="G317" t="str">
            <v>JV GIRLS</v>
          </cell>
        </row>
        <row r="318">
          <cell r="A318">
            <v>890</v>
          </cell>
          <cell r="B318" t="str">
            <v>Emily Williams</v>
          </cell>
          <cell r="C318">
            <v>5</v>
          </cell>
          <cell r="D318" t="str">
            <v>AGS</v>
          </cell>
          <cell r="E318" t="str">
            <v>F</v>
          </cell>
          <cell r="F318" t="str">
            <v>JV</v>
          </cell>
          <cell r="G318" t="str">
            <v>JV GIRLS</v>
          </cell>
        </row>
        <row r="319">
          <cell r="A319">
            <v>891</v>
          </cell>
          <cell r="B319" t="str">
            <v>Luke Blatt</v>
          </cell>
          <cell r="C319">
            <v>6</v>
          </cell>
          <cell r="D319" t="str">
            <v>AGS</v>
          </cell>
          <cell r="E319" t="str">
            <v>M</v>
          </cell>
          <cell r="F319" t="str">
            <v>JV</v>
          </cell>
          <cell r="G319" t="str">
            <v>JV BOYS</v>
          </cell>
        </row>
        <row r="320">
          <cell r="A320">
            <v>892</v>
          </cell>
          <cell r="B320" t="str">
            <v>Joseph Davoli</v>
          </cell>
          <cell r="C320">
            <v>5</v>
          </cell>
          <cell r="D320" t="str">
            <v>AGS</v>
          </cell>
          <cell r="E320" t="str">
            <v>M</v>
          </cell>
          <cell r="F320" t="str">
            <v>JV</v>
          </cell>
          <cell r="G320" t="str">
            <v>JV BOYS</v>
          </cell>
        </row>
        <row r="321">
          <cell r="A321">
            <v>893</v>
          </cell>
          <cell r="B321" t="str">
            <v>David DelFiandra</v>
          </cell>
          <cell r="C321">
            <v>6</v>
          </cell>
          <cell r="D321" t="str">
            <v>AGS</v>
          </cell>
          <cell r="E321" t="str">
            <v>M</v>
          </cell>
          <cell r="F321" t="str">
            <v>JV</v>
          </cell>
          <cell r="G321" t="str">
            <v>JV BOYS</v>
          </cell>
        </row>
        <row r="322">
          <cell r="A322">
            <v>894</v>
          </cell>
          <cell r="B322" t="str">
            <v>Camden Douglass</v>
          </cell>
          <cell r="C322">
            <v>5</v>
          </cell>
          <cell r="D322" t="str">
            <v>AGS</v>
          </cell>
          <cell r="E322" t="str">
            <v>M</v>
          </cell>
          <cell r="F322" t="str">
            <v>JV</v>
          </cell>
          <cell r="G322" t="str">
            <v>JV BOYS</v>
          </cell>
        </row>
        <row r="323">
          <cell r="A323">
            <v>895</v>
          </cell>
          <cell r="B323" t="str">
            <v>Xavier Hess</v>
          </cell>
          <cell r="C323">
            <v>5</v>
          </cell>
          <cell r="D323" t="str">
            <v>AGS</v>
          </cell>
          <cell r="E323" t="str">
            <v>M</v>
          </cell>
          <cell r="F323" t="str">
            <v>JV</v>
          </cell>
          <cell r="G323" t="str">
            <v>JV BOYS</v>
          </cell>
        </row>
        <row r="324">
          <cell r="A324">
            <v>896</v>
          </cell>
          <cell r="B324" t="str">
            <v>Sebastian James</v>
          </cell>
          <cell r="C324">
            <v>6</v>
          </cell>
          <cell r="D324" t="str">
            <v>AGS</v>
          </cell>
          <cell r="E324" t="str">
            <v>M</v>
          </cell>
          <cell r="F324" t="str">
            <v>JV</v>
          </cell>
          <cell r="G324" t="str">
            <v>JV BOYS</v>
          </cell>
        </row>
        <row r="325">
          <cell r="A325">
            <v>897</v>
          </cell>
          <cell r="B325" t="str">
            <v>Christopher Kacsur</v>
          </cell>
          <cell r="C325">
            <v>5</v>
          </cell>
          <cell r="D325" t="str">
            <v>AGS</v>
          </cell>
          <cell r="E325" t="str">
            <v>M</v>
          </cell>
          <cell r="F325" t="str">
            <v>JV</v>
          </cell>
          <cell r="G325" t="str">
            <v>JV BOYS</v>
          </cell>
        </row>
        <row r="326">
          <cell r="A326">
            <v>898</v>
          </cell>
          <cell r="B326" t="str">
            <v>Nolan Meyer</v>
          </cell>
          <cell r="C326">
            <v>6</v>
          </cell>
          <cell r="D326" t="str">
            <v>AGS</v>
          </cell>
          <cell r="E326" t="str">
            <v>M</v>
          </cell>
          <cell r="F326" t="str">
            <v>JV</v>
          </cell>
          <cell r="G326" t="str">
            <v>JV BOYS</v>
          </cell>
        </row>
        <row r="327">
          <cell r="A327">
            <v>899</v>
          </cell>
          <cell r="B327" t="str">
            <v>Nicholas Rohrdanz</v>
          </cell>
          <cell r="C327">
            <v>5</v>
          </cell>
          <cell r="D327" t="str">
            <v>AGS</v>
          </cell>
          <cell r="E327" t="str">
            <v>M</v>
          </cell>
          <cell r="F327" t="str">
            <v>JV</v>
          </cell>
          <cell r="G327" t="str">
            <v>JV BOYS</v>
          </cell>
        </row>
        <row r="328">
          <cell r="A328">
            <v>900</v>
          </cell>
          <cell r="B328" t="str">
            <v>Charles Seng</v>
          </cell>
          <cell r="C328">
            <v>5</v>
          </cell>
          <cell r="D328" t="str">
            <v>AGS</v>
          </cell>
          <cell r="E328" t="str">
            <v>M</v>
          </cell>
          <cell r="F328" t="str">
            <v>JV</v>
          </cell>
          <cell r="G328" t="str">
            <v>JV BOYS</v>
          </cell>
        </row>
        <row r="329">
          <cell r="A329">
            <v>901</v>
          </cell>
          <cell r="B329" t="str">
            <v>August Stuckeman</v>
          </cell>
          <cell r="C329">
            <v>5</v>
          </cell>
          <cell r="D329" t="str">
            <v>AGS</v>
          </cell>
          <cell r="E329" t="str">
            <v>M</v>
          </cell>
          <cell r="F329" t="str">
            <v>JV</v>
          </cell>
          <cell r="G329" t="str">
            <v>JV BOYS</v>
          </cell>
        </row>
        <row r="330">
          <cell r="A330">
            <v>902</v>
          </cell>
          <cell r="B330" t="str">
            <v>Lucas Wertelet</v>
          </cell>
          <cell r="C330">
            <v>5</v>
          </cell>
          <cell r="D330" t="str">
            <v>AGS</v>
          </cell>
          <cell r="E330" t="str">
            <v>M</v>
          </cell>
          <cell r="F330" t="str">
            <v>JV</v>
          </cell>
          <cell r="G330" t="str">
            <v>JV BOYS</v>
          </cell>
        </row>
        <row r="331">
          <cell r="A331">
            <v>903</v>
          </cell>
          <cell r="B331" t="str">
            <v>Olivia Ameredes</v>
          </cell>
          <cell r="C331">
            <v>2</v>
          </cell>
          <cell r="D331" t="str">
            <v>AGS</v>
          </cell>
          <cell r="E331" t="str">
            <v>F</v>
          </cell>
          <cell r="F331" t="str">
            <v>DEV</v>
          </cell>
          <cell r="G331" t="str">
            <v>DEV GIRLS</v>
          </cell>
        </row>
        <row r="332">
          <cell r="A332">
            <v>904</v>
          </cell>
          <cell r="B332" t="str">
            <v>Aria Bonilla</v>
          </cell>
          <cell r="C332">
            <v>2</v>
          </cell>
          <cell r="D332" t="str">
            <v>AGS</v>
          </cell>
          <cell r="E332" t="str">
            <v>F</v>
          </cell>
          <cell r="F332" t="str">
            <v>DEV</v>
          </cell>
          <cell r="G332" t="str">
            <v>DEV GIRLS</v>
          </cell>
        </row>
        <row r="333">
          <cell r="A333">
            <v>905</v>
          </cell>
          <cell r="B333" t="str">
            <v>Anna Debbis</v>
          </cell>
          <cell r="C333">
            <v>2</v>
          </cell>
          <cell r="D333" t="str">
            <v>AGS</v>
          </cell>
          <cell r="E333" t="str">
            <v>F</v>
          </cell>
          <cell r="F333" t="str">
            <v>DEV</v>
          </cell>
          <cell r="G333" t="str">
            <v>DEV GIRLS</v>
          </cell>
        </row>
        <row r="334">
          <cell r="A334">
            <v>906</v>
          </cell>
          <cell r="B334" t="str">
            <v>Lola Jones</v>
          </cell>
          <cell r="C334">
            <v>3</v>
          </cell>
          <cell r="D334" t="str">
            <v>AGS</v>
          </cell>
          <cell r="E334" t="str">
            <v>F</v>
          </cell>
          <cell r="F334" t="str">
            <v>DEV</v>
          </cell>
          <cell r="G334" t="str">
            <v>DEV GIRLS</v>
          </cell>
        </row>
        <row r="335">
          <cell r="A335">
            <v>907</v>
          </cell>
          <cell r="B335" t="str">
            <v>Mila Kolocouris</v>
          </cell>
          <cell r="C335">
            <v>3</v>
          </cell>
          <cell r="D335" t="str">
            <v>AGS</v>
          </cell>
          <cell r="E335" t="str">
            <v>F</v>
          </cell>
          <cell r="F335" t="str">
            <v>DEV</v>
          </cell>
          <cell r="G335" t="str">
            <v>DEV GIRLS</v>
          </cell>
        </row>
        <row r="336">
          <cell r="A336">
            <v>908</v>
          </cell>
          <cell r="B336" t="str">
            <v>Michaela Lucas</v>
          </cell>
          <cell r="C336">
            <v>4</v>
          </cell>
          <cell r="D336" t="str">
            <v>AGS</v>
          </cell>
          <cell r="E336" t="str">
            <v>F</v>
          </cell>
          <cell r="F336" t="str">
            <v>DEV</v>
          </cell>
          <cell r="G336" t="str">
            <v>DEV GIRLS</v>
          </cell>
        </row>
        <row r="337">
          <cell r="A337">
            <v>909</v>
          </cell>
          <cell r="B337" t="str">
            <v>Violet McGovern</v>
          </cell>
          <cell r="C337">
            <v>3</v>
          </cell>
          <cell r="D337" t="str">
            <v>AGS</v>
          </cell>
          <cell r="E337" t="str">
            <v>F</v>
          </cell>
          <cell r="F337" t="str">
            <v>DEV</v>
          </cell>
          <cell r="G337" t="str">
            <v>DEV GIRLS</v>
          </cell>
        </row>
        <row r="338">
          <cell r="A338">
            <v>910</v>
          </cell>
          <cell r="B338" t="str">
            <v>Brynley McHugh</v>
          </cell>
          <cell r="C338">
            <v>2</v>
          </cell>
          <cell r="D338" t="str">
            <v>AGS</v>
          </cell>
          <cell r="E338" t="str">
            <v>F</v>
          </cell>
          <cell r="F338" t="str">
            <v>DEV</v>
          </cell>
          <cell r="G338" t="str">
            <v>DEV GIRLS</v>
          </cell>
        </row>
        <row r="339">
          <cell r="A339">
            <v>911</v>
          </cell>
          <cell r="B339" t="str">
            <v>Elliana McHugh</v>
          </cell>
          <cell r="C339">
            <v>3</v>
          </cell>
          <cell r="D339" t="str">
            <v>AGS</v>
          </cell>
          <cell r="E339" t="str">
            <v>F</v>
          </cell>
          <cell r="F339" t="str">
            <v>DEV</v>
          </cell>
          <cell r="G339" t="str">
            <v>DEV GIRLS</v>
          </cell>
        </row>
        <row r="340">
          <cell r="A340">
            <v>912</v>
          </cell>
          <cell r="B340" t="str">
            <v>Amalia Roehn</v>
          </cell>
          <cell r="C340">
            <v>4</v>
          </cell>
          <cell r="D340" t="str">
            <v>AGS</v>
          </cell>
          <cell r="E340" t="str">
            <v>F</v>
          </cell>
          <cell r="F340" t="str">
            <v>DEV</v>
          </cell>
          <cell r="G340" t="str">
            <v>DEV GIRLS</v>
          </cell>
        </row>
        <row r="341">
          <cell r="A341">
            <v>913</v>
          </cell>
          <cell r="B341" t="str">
            <v>Rose Staudenmeier</v>
          </cell>
          <cell r="C341">
            <v>3</v>
          </cell>
          <cell r="D341" t="str">
            <v>AGS</v>
          </cell>
          <cell r="E341" t="str">
            <v>F</v>
          </cell>
          <cell r="F341" t="str">
            <v>DEV</v>
          </cell>
          <cell r="G341" t="str">
            <v>DEV GIRLS</v>
          </cell>
        </row>
        <row r="342">
          <cell r="A342">
            <v>914</v>
          </cell>
          <cell r="B342" t="str">
            <v>Eleanor Stuckeman</v>
          </cell>
          <cell r="C342">
            <v>3</v>
          </cell>
          <cell r="D342" t="str">
            <v>AGS</v>
          </cell>
          <cell r="E342" t="str">
            <v>F</v>
          </cell>
          <cell r="F342" t="str">
            <v>DEV</v>
          </cell>
          <cell r="G342" t="str">
            <v>DEV GIRLS</v>
          </cell>
        </row>
        <row r="343">
          <cell r="A343">
            <v>915</v>
          </cell>
          <cell r="B343" t="str">
            <v>Sadie Tamburino</v>
          </cell>
          <cell r="C343">
            <v>3</v>
          </cell>
          <cell r="D343" t="str">
            <v>AGS</v>
          </cell>
          <cell r="E343" t="str">
            <v>F</v>
          </cell>
          <cell r="F343" t="str">
            <v>DEV</v>
          </cell>
          <cell r="G343" t="str">
            <v>DEV GIRLS</v>
          </cell>
        </row>
        <row r="344">
          <cell r="A344">
            <v>916</v>
          </cell>
          <cell r="B344" t="str">
            <v>Skylar Tegano</v>
          </cell>
          <cell r="C344">
            <v>2</v>
          </cell>
          <cell r="D344" t="str">
            <v>AGS</v>
          </cell>
          <cell r="E344" t="str">
            <v>F</v>
          </cell>
          <cell r="F344" t="str">
            <v>DEV</v>
          </cell>
          <cell r="G344" t="str">
            <v>DEV GIRLS</v>
          </cell>
        </row>
        <row r="345">
          <cell r="A345">
            <v>917</v>
          </cell>
          <cell r="B345" t="str">
            <v>Lillian Urick</v>
          </cell>
          <cell r="C345">
            <v>3</v>
          </cell>
          <cell r="D345" t="str">
            <v>AGS</v>
          </cell>
          <cell r="E345" t="str">
            <v>F</v>
          </cell>
          <cell r="F345" t="str">
            <v>DEV</v>
          </cell>
          <cell r="G345" t="str">
            <v>DEV GIRLS</v>
          </cell>
        </row>
        <row r="346">
          <cell r="A346">
            <v>918</v>
          </cell>
          <cell r="B346" t="str">
            <v>Arden Wyke-Shiring</v>
          </cell>
          <cell r="C346">
            <v>4</v>
          </cell>
          <cell r="D346" t="str">
            <v>AGS</v>
          </cell>
          <cell r="E346" t="str">
            <v>F</v>
          </cell>
          <cell r="F346" t="str">
            <v>DEV</v>
          </cell>
          <cell r="G346" t="str">
            <v>DEV GIRLS</v>
          </cell>
        </row>
        <row r="347">
          <cell r="A347">
            <v>919</v>
          </cell>
          <cell r="B347" t="str">
            <v>Natalie Yurchak</v>
          </cell>
          <cell r="C347">
            <v>4</v>
          </cell>
          <cell r="D347" t="str">
            <v>AGS</v>
          </cell>
          <cell r="E347" t="str">
            <v>F</v>
          </cell>
          <cell r="F347" t="str">
            <v>DEV</v>
          </cell>
          <cell r="G347" t="str">
            <v>DEV GIRLS</v>
          </cell>
        </row>
        <row r="348">
          <cell r="A348">
            <v>920</v>
          </cell>
          <cell r="B348" t="str">
            <v>Theodore Hess</v>
          </cell>
          <cell r="C348">
            <v>3</v>
          </cell>
          <cell r="D348" t="str">
            <v>AGS</v>
          </cell>
          <cell r="E348" t="str">
            <v>M</v>
          </cell>
          <cell r="F348" t="str">
            <v>DEV</v>
          </cell>
          <cell r="G348" t="str">
            <v>DEV BOYS</v>
          </cell>
        </row>
        <row r="349">
          <cell r="A349">
            <v>921</v>
          </cell>
          <cell r="B349" t="str">
            <v>Lucas Kacsur</v>
          </cell>
          <cell r="C349">
            <v>3</v>
          </cell>
          <cell r="D349" t="str">
            <v>AGS</v>
          </cell>
          <cell r="E349" t="str">
            <v>M</v>
          </cell>
          <cell r="F349" t="str">
            <v>DEV</v>
          </cell>
          <cell r="G349" t="str">
            <v>DEV BOYS</v>
          </cell>
        </row>
        <row r="350">
          <cell r="A350">
            <v>922</v>
          </cell>
          <cell r="B350" t="str">
            <v>David Laepple</v>
          </cell>
          <cell r="C350">
            <v>3</v>
          </cell>
          <cell r="D350" t="str">
            <v>AGS</v>
          </cell>
          <cell r="E350" t="str">
            <v>M</v>
          </cell>
          <cell r="F350" t="str">
            <v>DEV</v>
          </cell>
          <cell r="G350" t="str">
            <v>DEV BOYS</v>
          </cell>
        </row>
        <row r="351">
          <cell r="A351">
            <v>923</v>
          </cell>
          <cell r="B351" t="str">
            <v>Luke Staudenmeier</v>
          </cell>
          <cell r="C351">
            <v>4</v>
          </cell>
          <cell r="D351" t="str">
            <v>AGS</v>
          </cell>
          <cell r="E351" t="str">
            <v>M</v>
          </cell>
          <cell r="F351" t="str">
            <v>DEV</v>
          </cell>
          <cell r="G351" t="str">
            <v>DEV BOYS</v>
          </cell>
        </row>
        <row r="352">
          <cell r="A352">
            <v>924</v>
          </cell>
          <cell r="B352" t="str">
            <v>Zayden Trump</v>
          </cell>
          <cell r="C352">
            <v>3</v>
          </cell>
          <cell r="D352" t="str">
            <v>AGS</v>
          </cell>
          <cell r="E352" t="str">
            <v>M</v>
          </cell>
          <cell r="F352" t="str">
            <v>DEV</v>
          </cell>
          <cell r="G352" t="str">
            <v>DEV BOYS</v>
          </cell>
        </row>
        <row r="353">
          <cell r="A353">
            <v>925</v>
          </cell>
          <cell r="B353" t="str">
            <v>Nathan Wertelet</v>
          </cell>
          <cell r="C353">
            <v>2</v>
          </cell>
          <cell r="D353" t="str">
            <v>AGS</v>
          </cell>
          <cell r="E353" t="str">
            <v>M</v>
          </cell>
          <cell r="F353" t="str">
            <v>DEV</v>
          </cell>
          <cell r="G353" t="str">
            <v>DEV BOYS</v>
          </cell>
        </row>
        <row r="354">
          <cell r="A354">
            <v>926</v>
          </cell>
          <cell r="B354" t="str">
            <v>Gabriel Winterhalter</v>
          </cell>
          <cell r="C354">
            <v>3</v>
          </cell>
          <cell r="D354" t="str">
            <v>AGS</v>
          </cell>
          <cell r="E354" t="str">
            <v>M</v>
          </cell>
          <cell r="F354" t="str">
            <v>DEV</v>
          </cell>
          <cell r="G354" t="str">
            <v>DEV BOYS</v>
          </cell>
        </row>
        <row r="355">
          <cell r="A355">
            <v>935</v>
          </cell>
          <cell r="B355" t="str">
            <v>LoPresti Amelia</v>
          </cell>
          <cell r="C355">
            <v>5</v>
          </cell>
          <cell r="D355" t="str">
            <v>CDT</v>
          </cell>
          <cell r="E355" t="str">
            <v>F</v>
          </cell>
          <cell r="F355" t="str">
            <v>JV</v>
          </cell>
          <cell r="G355" t="str">
            <v>JV GIRLS</v>
          </cell>
        </row>
        <row r="356">
          <cell r="A356">
            <v>936</v>
          </cell>
          <cell r="B356" t="str">
            <v>Rossey Anastasia</v>
          </cell>
          <cell r="C356">
            <v>1</v>
          </cell>
          <cell r="D356" t="str">
            <v>CDT</v>
          </cell>
          <cell r="E356" t="str">
            <v>F</v>
          </cell>
          <cell r="F356" t="str">
            <v>Dev</v>
          </cell>
          <cell r="G356" t="str">
            <v>DEV GIRLS</v>
          </cell>
        </row>
        <row r="357">
          <cell r="A357">
            <v>937</v>
          </cell>
          <cell r="B357" t="str">
            <v>Buck Andrew</v>
          </cell>
          <cell r="C357">
            <v>3</v>
          </cell>
          <cell r="D357" t="str">
            <v>CDT</v>
          </cell>
          <cell r="E357" t="str">
            <v>M</v>
          </cell>
          <cell r="F357" t="str">
            <v>Dev</v>
          </cell>
          <cell r="G357" t="str">
            <v>DEV BOYS</v>
          </cell>
        </row>
        <row r="358">
          <cell r="A358">
            <v>938</v>
          </cell>
          <cell r="B358" t="str">
            <v>Yeasted Andrew</v>
          </cell>
          <cell r="C358">
            <v>1</v>
          </cell>
          <cell r="D358" t="str">
            <v>CDT</v>
          </cell>
          <cell r="E358" t="str">
            <v>M</v>
          </cell>
          <cell r="F358" t="str">
            <v>Dev</v>
          </cell>
          <cell r="G358" t="str">
            <v>DEV BOYS</v>
          </cell>
        </row>
        <row r="359">
          <cell r="A359">
            <v>939</v>
          </cell>
          <cell r="B359" t="str">
            <v>Scalamogna Ava</v>
          </cell>
          <cell r="C359">
            <v>1</v>
          </cell>
          <cell r="D359" t="str">
            <v>CDT</v>
          </cell>
          <cell r="E359" t="str">
            <v>F</v>
          </cell>
          <cell r="F359" t="str">
            <v>Dev</v>
          </cell>
          <cell r="G359" t="str">
            <v>DEV GIRLS</v>
          </cell>
        </row>
        <row r="360">
          <cell r="A360">
            <v>940</v>
          </cell>
          <cell r="B360" t="str">
            <v>Zheng Bennett</v>
          </cell>
          <cell r="C360">
            <v>2</v>
          </cell>
          <cell r="D360" t="str">
            <v>CDT</v>
          </cell>
          <cell r="E360" t="str">
            <v>M</v>
          </cell>
          <cell r="F360" t="str">
            <v>Dev</v>
          </cell>
          <cell r="G360" t="str">
            <v>DEV BOYS</v>
          </cell>
        </row>
        <row r="361">
          <cell r="A361">
            <v>941</v>
          </cell>
          <cell r="B361" t="str">
            <v>Klingensmith Brynn</v>
          </cell>
          <cell r="C361">
            <v>3</v>
          </cell>
          <cell r="D361" t="str">
            <v>CDT</v>
          </cell>
          <cell r="E361" t="str">
            <v>F</v>
          </cell>
          <cell r="F361" t="str">
            <v>Dev</v>
          </cell>
          <cell r="G361" t="str">
            <v>DEV GIRLS</v>
          </cell>
        </row>
        <row r="362">
          <cell r="A362">
            <v>942</v>
          </cell>
          <cell r="B362" t="str">
            <v>Craighead Camryn</v>
          </cell>
          <cell r="C362">
            <v>7</v>
          </cell>
          <cell r="D362" t="str">
            <v>CDT</v>
          </cell>
          <cell r="E362" t="str">
            <v>F</v>
          </cell>
          <cell r="F362" t="str">
            <v>Varsity</v>
          </cell>
          <cell r="G362" t="str">
            <v>VARSITY GIRLS</v>
          </cell>
        </row>
        <row r="363">
          <cell r="A363">
            <v>943</v>
          </cell>
          <cell r="B363" t="str">
            <v>McSorley Charles</v>
          </cell>
          <cell r="C363">
            <v>7</v>
          </cell>
          <cell r="D363" t="str">
            <v>CDT</v>
          </cell>
          <cell r="E363" t="str">
            <v>M</v>
          </cell>
          <cell r="F363" t="str">
            <v>Varsity</v>
          </cell>
          <cell r="G363" t="str">
            <v>VARSITY BOYS</v>
          </cell>
        </row>
        <row r="364">
          <cell r="A364">
            <v>944</v>
          </cell>
          <cell r="B364" t="str">
            <v>Nee Dexter</v>
          </cell>
          <cell r="C364">
            <v>3</v>
          </cell>
          <cell r="D364" t="str">
            <v>CDT</v>
          </cell>
          <cell r="E364" t="str">
            <v>M</v>
          </cell>
          <cell r="F364" t="str">
            <v>Dev</v>
          </cell>
          <cell r="G364" t="str">
            <v>DEV BOYS</v>
          </cell>
        </row>
        <row r="365">
          <cell r="A365">
            <v>945</v>
          </cell>
          <cell r="B365" t="str">
            <v>Adams Ellen</v>
          </cell>
          <cell r="C365">
            <v>5</v>
          </cell>
          <cell r="D365" t="str">
            <v>CDT</v>
          </cell>
          <cell r="E365" t="str">
            <v>F</v>
          </cell>
          <cell r="F365" t="str">
            <v>JV</v>
          </cell>
          <cell r="G365" t="str">
            <v>JV GIRLS</v>
          </cell>
        </row>
        <row r="366">
          <cell r="A366">
            <v>946</v>
          </cell>
          <cell r="B366" t="str">
            <v>Bamberg Elsie</v>
          </cell>
          <cell r="C366" t="str">
            <v>K</v>
          </cell>
          <cell r="D366" t="str">
            <v>CDT</v>
          </cell>
          <cell r="E366" t="str">
            <v>F</v>
          </cell>
          <cell r="F366" t="str">
            <v>Dev</v>
          </cell>
          <cell r="G366" t="str">
            <v>DEV GIRLS</v>
          </cell>
        </row>
        <row r="367">
          <cell r="A367">
            <v>947</v>
          </cell>
          <cell r="B367" t="str">
            <v>Tavella Emma</v>
          </cell>
          <cell r="C367">
            <v>5</v>
          </cell>
          <cell r="D367" t="str">
            <v>CDT</v>
          </cell>
          <cell r="E367" t="str">
            <v>F</v>
          </cell>
          <cell r="F367" t="str">
            <v>JV</v>
          </cell>
          <cell r="G367" t="str">
            <v>JV GIRLS</v>
          </cell>
        </row>
        <row r="368">
          <cell r="A368">
            <v>948</v>
          </cell>
          <cell r="B368" t="str">
            <v>Sickenberger Gavin</v>
          </cell>
          <cell r="C368">
            <v>1</v>
          </cell>
          <cell r="D368" t="str">
            <v>CDT</v>
          </cell>
          <cell r="E368" t="str">
            <v>M</v>
          </cell>
          <cell r="F368" t="str">
            <v>Dev</v>
          </cell>
          <cell r="G368" t="str">
            <v>DEV BOYS</v>
          </cell>
        </row>
        <row r="369">
          <cell r="A369">
            <v>949</v>
          </cell>
          <cell r="B369" t="str">
            <v>Lubawski Gunnar</v>
          </cell>
          <cell r="C369">
            <v>7</v>
          </cell>
          <cell r="D369" t="str">
            <v>CDT</v>
          </cell>
          <cell r="E369" t="str">
            <v>M</v>
          </cell>
          <cell r="F369" t="str">
            <v>Varsity</v>
          </cell>
          <cell r="G369" t="str">
            <v>VARSITY BOYS</v>
          </cell>
        </row>
        <row r="370">
          <cell r="A370">
            <v>950</v>
          </cell>
          <cell r="B370" t="str">
            <v>Rusiewicz Ivan</v>
          </cell>
          <cell r="C370">
            <v>7</v>
          </cell>
          <cell r="D370" t="str">
            <v>CDT</v>
          </cell>
          <cell r="E370" t="str">
            <v>M</v>
          </cell>
          <cell r="F370" t="str">
            <v>Varsity</v>
          </cell>
          <cell r="G370" t="str">
            <v>VARSITY BOYS</v>
          </cell>
        </row>
        <row r="371">
          <cell r="A371">
            <v>951</v>
          </cell>
          <cell r="B371" t="str">
            <v>Redd Jacob</v>
          </cell>
          <cell r="C371">
            <v>1</v>
          </cell>
          <cell r="D371" t="str">
            <v>CDT</v>
          </cell>
          <cell r="E371" t="str">
            <v>M</v>
          </cell>
          <cell r="F371" t="str">
            <v>Dev</v>
          </cell>
          <cell r="G371" t="str">
            <v>DEV BOYS</v>
          </cell>
        </row>
        <row r="372">
          <cell r="A372">
            <v>952</v>
          </cell>
          <cell r="B372" t="str">
            <v>Weaver Jacob</v>
          </cell>
          <cell r="C372">
            <v>7</v>
          </cell>
          <cell r="D372" t="str">
            <v>CDT</v>
          </cell>
          <cell r="E372" t="str">
            <v>M</v>
          </cell>
          <cell r="F372" t="str">
            <v>Varsity</v>
          </cell>
          <cell r="G372" t="str">
            <v>VARSITY BOYS</v>
          </cell>
        </row>
        <row r="373">
          <cell r="A373">
            <v>953</v>
          </cell>
          <cell r="B373" t="str">
            <v>Wienand Jacob</v>
          </cell>
          <cell r="C373">
            <v>7</v>
          </cell>
          <cell r="D373" t="str">
            <v>CDT</v>
          </cell>
          <cell r="E373" t="str">
            <v>M</v>
          </cell>
          <cell r="F373" t="str">
            <v>Varsity</v>
          </cell>
          <cell r="G373" t="str">
            <v>VARSITY BOYS</v>
          </cell>
        </row>
        <row r="374">
          <cell r="A374">
            <v>954</v>
          </cell>
          <cell r="B374" t="str">
            <v>Bamberg James</v>
          </cell>
          <cell r="C374">
            <v>2</v>
          </cell>
          <cell r="D374" t="str">
            <v>CDT</v>
          </cell>
          <cell r="E374" t="str">
            <v>M</v>
          </cell>
          <cell r="F374" t="str">
            <v>Dev</v>
          </cell>
          <cell r="G374" t="str">
            <v>DEV BOYS</v>
          </cell>
        </row>
        <row r="375">
          <cell r="A375">
            <v>955</v>
          </cell>
          <cell r="B375" t="str">
            <v>Cooper John</v>
          </cell>
          <cell r="C375">
            <v>7</v>
          </cell>
          <cell r="D375" t="str">
            <v>CDT</v>
          </cell>
          <cell r="E375" t="str">
            <v>M</v>
          </cell>
          <cell r="F375" t="str">
            <v>Varsity</v>
          </cell>
          <cell r="G375" t="str">
            <v>VARSITY BOYS</v>
          </cell>
        </row>
        <row r="376">
          <cell r="A376">
            <v>956</v>
          </cell>
          <cell r="B376" t="str">
            <v>Howe John</v>
          </cell>
          <cell r="C376">
            <v>7</v>
          </cell>
          <cell r="D376" t="str">
            <v>CDT</v>
          </cell>
          <cell r="E376" t="str">
            <v>M</v>
          </cell>
          <cell r="F376" t="str">
            <v>Varsity</v>
          </cell>
          <cell r="G376" t="str">
            <v>VARSITY BOYS</v>
          </cell>
        </row>
        <row r="377">
          <cell r="A377">
            <v>957</v>
          </cell>
          <cell r="B377" t="str">
            <v>Plumley Kathryn</v>
          </cell>
          <cell r="C377" t="str">
            <v>K</v>
          </cell>
          <cell r="D377" t="str">
            <v>CDT</v>
          </cell>
          <cell r="E377" t="str">
            <v>F</v>
          </cell>
          <cell r="F377" t="str">
            <v>Dev</v>
          </cell>
          <cell r="G377" t="str">
            <v>DEV GIRLS</v>
          </cell>
        </row>
        <row r="378">
          <cell r="A378">
            <v>958</v>
          </cell>
          <cell r="B378" t="str">
            <v>Lewis Liam</v>
          </cell>
          <cell r="C378">
            <v>1</v>
          </cell>
          <cell r="D378" t="str">
            <v>CDT</v>
          </cell>
          <cell r="E378" t="str">
            <v>M</v>
          </cell>
          <cell r="F378" t="str">
            <v>Dev</v>
          </cell>
          <cell r="G378" t="str">
            <v>DEV BOYS</v>
          </cell>
        </row>
        <row r="379">
          <cell r="A379">
            <v>959</v>
          </cell>
          <cell r="B379" t="str">
            <v>Dieffenbach Lillian</v>
          </cell>
          <cell r="C379">
            <v>3</v>
          </cell>
          <cell r="D379" t="str">
            <v>CDT</v>
          </cell>
          <cell r="E379" t="str">
            <v>F</v>
          </cell>
          <cell r="F379" t="str">
            <v>Dev</v>
          </cell>
          <cell r="G379" t="str">
            <v>DEV GIRLS</v>
          </cell>
        </row>
        <row r="380">
          <cell r="A380">
            <v>960</v>
          </cell>
          <cell r="B380" t="str">
            <v>Tavella Lilliana</v>
          </cell>
          <cell r="C380">
            <v>1</v>
          </cell>
          <cell r="D380" t="str">
            <v>CDT</v>
          </cell>
          <cell r="E380" t="str">
            <v>F</v>
          </cell>
          <cell r="F380" t="str">
            <v>Dev</v>
          </cell>
          <cell r="G380" t="str">
            <v>DEV GIRLS</v>
          </cell>
        </row>
        <row r="381">
          <cell r="A381">
            <v>961</v>
          </cell>
          <cell r="B381" t="str">
            <v>Foster MacKenzie</v>
          </cell>
          <cell r="C381">
            <v>8</v>
          </cell>
          <cell r="D381" t="str">
            <v>CDT</v>
          </cell>
          <cell r="E381" t="str">
            <v>F</v>
          </cell>
          <cell r="F381" t="str">
            <v>Varsity</v>
          </cell>
          <cell r="G381" t="str">
            <v>VARSITY GIRLS</v>
          </cell>
        </row>
        <row r="382">
          <cell r="A382">
            <v>962</v>
          </cell>
          <cell r="B382" t="str">
            <v>Abbett Madison</v>
          </cell>
          <cell r="C382">
            <v>5</v>
          </cell>
          <cell r="D382" t="str">
            <v>CDT</v>
          </cell>
          <cell r="E382" t="str">
            <v>F</v>
          </cell>
          <cell r="F382" t="str">
            <v>JV</v>
          </cell>
          <cell r="G382" t="str">
            <v>JV GIRLS</v>
          </cell>
        </row>
        <row r="383">
          <cell r="A383">
            <v>963</v>
          </cell>
          <cell r="B383" t="str">
            <v>Craighead Maya</v>
          </cell>
          <cell r="C383">
            <v>5</v>
          </cell>
          <cell r="D383" t="str">
            <v>CDT</v>
          </cell>
          <cell r="E383" t="str">
            <v>F</v>
          </cell>
          <cell r="F383" t="str">
            <v>JV</v>
          </cell>
          <cell r="G383" t="str">
            <v>JV GIRLS</v>
          </cell>
        </row>
        <row r="384">
          <cell r="A384">
            <v>964</v>
          </cell>
          <cell r="B384" t="str">
            <v>Grissom McKenzie</v>
          </cell>
          <cell r="C384">
            <v>6</v>
          </cell>
          <cell r="D384" t="str">
            <v>CDT</v>
          </cell>
          <cell r="E384" t="str">
            <v>F</v>
          </cell>
          <cell r="F384" t="str">
            <v>JV</v>
          </cell>
          <cell r="G384" t="str">
            <v>JV GIRLS</v>
          </cell>
        </row>
        <row r="385">
          <cell r="A385">
            <v>965</v>
          </cell>
          <cell r="B385" t="str">
            <v>Tunno Muiriel</v>
          </cell>
          <cell r="C385">
            <v>2</v>
          </cell>
          <cell r="D385" t="str">
            <v>CDT</v>
          </cell>
          <cell r="E385" t="str">
            <v>F</v>
          </cell>
          <cell r="F385" t="str">
            <v>Dev</v>
          </cell>
          <cell r="G385" t="str">
            <v>DEV GIRLS</v>
          </cell>
        </row>
        <row r="386">
          <cell r="A386">
            <v>966</v>
          </cell>
          <cell r="B386" t="str">
            <v>Rossey Nadia</v>
          </cell>
          <cell r="C386">
            <v>6</v>
          </cell>
          <cell r="D386" t="str">
            <v>CDT</v>
          </cell>
          <cell r="E386" t="str">
            <v>F</v>
          </cell>
          <cell r="F386" t="str">
            <v>JV</v>
          </cell>
          <cell r="G386" t="str">
            <v>JV GIRLS</v>
          </cell>
        </row>
        <row r="387">
          <cell r="A387">
            <v>967</v>
          </cell>
          <cell r="B387" t="str">
            <v>Tunno Nathaniel</v>
          </cell>
          <cell r="C387">
            <v>8</v>
          </cell>
          <cell r="D387" t="str">
            <v>CDT</v>
          </cell>
          <cell r="E387" t="str">
            <v>M</v>
          </cell>
          <cell r="F387" t="str">
            <v>Varsity</v>
          </cell>
          <cell r="G387" t="str">
            <v>VARSITY BOYS</v>
          </cell>
        </row>
        <row r="388">
          <cell r="A388">
            <v>968</v>
          </cell>
          <cell r="B388" t="str">
            <v>McAllister Neilan</v>
          </cell>
          <cell r="C388">
            <v>7</v>
          </cell>
          <cell r="D388" t="str">
            <v>CDT</v>
          </cell>
          <cell r="E388" t="str">
            <v>M</v>
          </cell>
          <cell r="F388" t="str">
            <v>Varsity</v>
          </cell>
          <cell r="G388" t="str">
            <v>VARSITY BOYS</v>
          </cell>
        </row>
        <row r="389">
          <cell r="A389">
            <v>969</v>
          </cell>
          <cell r="B389" t="str">
            <v>Stiger Norah</v>
          </cell>
          <cell r="C389">
            <v>5</v>
          </cell>
          <cell r="D389" t="str">
            <v>CDT</v>
          </cell>
          <cell r="E389" t="str">
            <v>F</v>
          </cell>
          <cell r="F389" t="str">
            <v>JV</v>
          </cell>
          <cell r="G389" t="str">
            <v>JV GIRLS</v>
          </cell>
        </row>
        <row r="390">
          <cell r="A390">
            <v>970</v>
          </cell>
          <cell r="B390" t="str">
            <v>Murray Patrick</v>
          </cell>
          <cell r="C390">
            <v>3</v>
          </cell>
          <cell r="D390" t="str">
            <v>CDT</v>
          </cell>
          <cell r="E390" t="str">
            <v>M</v>
          </cell>
          <cell r="F390" t="str">
            <v>Dev</v>
          </cell>
          <cell r="G390" t="str">
            <v>DEV BOYS</v>
          </cell>
        </row>
        <row r="391">
          <cell r="A391">
            <v>971</v>
          </cell>
          <cell r="B391" t="str">
            <v>Redd Rainey</v>
          </cell>
          <cell r="C391">
            <v>5</v>
          </cell>
          <cell r="D391" t="str">
            <v>CDT</v>
          </cell>
          <cell r="E391" t="str">
            <v>F</v>
          </cell>
          <cell r="F391" t="str">
            <v>JV</v>
          </cell>
          <cell r="G391" t="str">
            <v>JV GIRLS</v>
          </cell>
        </row>
        <row r="392">
          <cell r="A392">
            <v>972</v>
          </cell>
          <cell r="B392" t="str">
            <v>Redd Rhodora</v>
          </cell>
          <cell r="C392">
            <v>6</v>
          </cell>
          <cell r="D392" t="str">
            <v>CDT</v>
          </cell>
          <cell r="E392" t="str">
            <v>F</v>
          </cell>
          <cell r="F392" t="str">
            <v>JV</v>
          </cell>
          <cell r="G392" t="str">
            <v>JV GIRLS</v>
          </cell>
        </row>
        <row r="393">
          <cell r="A393">
            <v>973</v>
          </cell>
          <cell r="B393" t="str">
            <v>Patrick Sean</v>
          </cell>
          <cell r="C393">
            <v>1</v>
          </cell>
          <cell r="D393" t="str">
            <v>CDT</v>
          </cell>
          <cell r="E393" t="str">
            <v>M</v>
          </cell>
          <cell r="F393" t="str">
            <v>Dev</v>
          </cell>
          <cell r="G393" t="str">
            <v>DEV BOYS</v>
          </cell>
        </row>
        <row r="394">
          <cell r="A394">
            <v>974</v>
          </cell>
          <cell r="B394" t="str">
            <v>Zheng Sophia</v>
          </cell>
          <cell r="C394">
            <v>5</v>
          </cell>
          <cell r="D394" t="str">
            <v>CDT</v>
          </cell>
          <cell r="E394" t="str">
            <v>F</v>
          </cell>
          <cell r="F394" t="str">
            <v>JV</v>
          </cell>
          <cell r="G394" t="str">
            <v>JV GIRLS</v>
          </cell>
        </row>
        <row r="395">
          <cell r="A395">
            <v>975</v>
          </cell>
          <cell r="B395" t="str">
            <v>Redd William</v>
          </cell>
          <cell r="C395">
            <v>3</v>
          </cell>
          <cell r="D395" t="str">
            <v>CDT</v>
          </cell>
          <cell r="E395" t="str">
            <v>M</v>
          </cell>
          <cell r="F395" t="str">
            <v>DEV</v>
          </cell>
          <cell r="G395" t="str">
            <v>DEV BOYS</v>
          </cell>
        </row>
        <row r="396">
          <cell r="A396">
            <v>1195</v>
          </cell>
          <cell r="B396" t="str">
            <v>Mary Clare Austin</v>
          </cell>
          <cell r="C396">
            <v>2</v>
          </cell>
          <cell r="D396" t="str">
            <v>AAC</v>
          </cell>
          <cell r="E396" t="str">
            <v>F</v>
          </cell>
          <cell r="F396" t="str">
            <v>Dev</v>
          </cell>
          <cell r="G396" t="str">
            <v>DEV GIRLS</v>
          </cell>
        </row>
        <row r="397">
          <cell r="A397">
            <v>1196</v>
          </cell>
          <cell r="B397" t="str">
            <v>Danny Austin</v>
          </cell>
          <cell r="C397">
            <v>2</v>
          </cell>
          <cell r="D397" t="str">
            <v>AAC</v>
          </cell>
          <cell r="E397" t="str">
            <v>M</v>
          </cell>
          <cell r="F397" t="str">
            <v>Dev</v>
          </cell>
          <cell r="G397" t="str">
            <v>DEV BOYS</v>
          </cell>
        </row>
        <row r="398">
          <cell r="A398">
            <v>1197</v>
          </cell>
          <cell r="B398" t="str">
            <v>Charlotte Austin</v>
          </cell>
          <cell r="C398">
            <v>4</v>
          </cell>
          <cell r="D398" t="str">
            <v>AAC</v>
          </cell>
          <cell r="E398" t="str">
            <v>F</v>
          </cell>
          <cell r="F398" t="str">
            <v>Dev</v>
          </cell>
          <cell r="G398" t="str">
            <v>DEV GIRLS</v>
          </cell>
        </row>
        <row r="399">
          <cell r="A399">
            <v>1198</v>
          </cell>
          <cell r="B399" t="str">
            <v>John Henry Austin</v>
          </cell>
          <cell r="C399">
            <v>4</v>
          </cell>
          <cell r="D399" t="str">
            <v>AAC</v>
          </cell>
          <cell r="E399" t="str">
            <v>M</v>
          </cell>
          <cell r="F399" t="str">
            <v>Dev</v>
          </cell>
          <cell r="G399" t="str">
            <v>DEV BOYS</v>
          </cell>
        </row>
        <row r="400">
          <cell r="A400">
            <v>1199</v>
          </cell>
          <cell r="B400" t="str">
            <v>Lizzie Austin</v>
          </cell>
          <cell r="C400">
            <v>6</v>
          </cell>
          <cell r="D400" t="str">
            <v>AAC</v>
          </cell>
          <cell r="E400" t="str">
            <v>F</v>
          </cell>
          <cell r="F400" t="str">
            <v>JV</v>
          </cell>
          <cell r="G400" t="str">
            <v>JV GIRLS</v>
          </cell>
        </row>
        <row r="401">
          <cell r="A401">
            <v>1200</v>
          </cell>
          <cell r="B401" t="str">
            <v>Tess Austin</v>
          </cell>
          <cell r="C401">
            <v>8</v>
          </cell>
          <cell r="D401" t="str">
            <v>AAC</v>
          </cell>
          <cell r="E401" t="str">
            <v>F</v>
          </cell>
          <cell r="F401" t="str">
            <v>Varsity</v>
          </cell>
          <cell r="G401" t="str">
            <v>VARSITY GIRLS</v>
          </cell>
        </row>
        <row r="402">
          <cell r="A402">
            <v>1201</v>
          </cell>
          <cell r="B402" t="str">
            <v>Gabrielle Boright</v>
          </cell>
          <cell r="C402">
            <v>5</v>
          </cell>
          <cell r="D402" t="str">
            <v>AAC</v>
          </cell>
          <cell r="E402" t="str">
            <v>F</v>
          </cell>
          <cell r="F402" t="str">
            <v>JV</v>
          </cell>
          <cell r="G402" t="str">
            <v>JV GIRLS</v>
          </cell>
        </row>
        <row r="403">
          <cell r="A403">
            <v>1202</v>
          </cell>
          <cell r="B403" t="str">
            <v>Teresa Brunello</v>
          </cell>
          <cell r="C403">
            <v>2</v>
          </cell>
          <cell r="D403" t="str">
            <v>AAC</v>
          </cell>
          <cell r="E403" t="str">
            <v>F</v>
          </cell>
          <cell r="F403" t="str">
            <v>Dev</v>
          </cell>
          <cell r="G403" t="str">
            <v>DEV GIRLS</v>
          </cell>
        </row>
        <row r="404">
          <cell r="A404">
            <v>1203</v>
          </cell>
          <cell r="B404" t="str">
            <v>Maggie Burch</v>
          </cell>
          <cell r="C404">
            <v>3</v>
          </cell>
          <cell r="D404" t="str">
            <v>AAC</v>
          </cell>
          <cell r="E404" t="str">
            <v>F</v>
          </cell>
          <cell r="F404" t="str">
            <v>Dev</v>
          </cell>
          <cell r="G404" t="str">
            <v>DEV GIRLS</v>
          </cell>
        </row>
        <row r="405">
          <cell r="A405">
            <v>1204</v>
          </cell>
          <cell r="B405" t="str">
            <v>Claire Burch</v>
          </cell>
          <cell r="C405">
            <v>5</v>
          </cell>
          <cell r="D405" t="str">
            <v>AAC</v>
          </cell>
          <cell r="E405" t="str">
            <v>F</v>
          </cell>
          <cell r="F405" t="str">
            <v>JV</v>
          </cell>
          <cell r="G405" t="str">
            <v>JV GIRLS</v>
          </cell>
        </row>
        <row r="406">
          <cell r="A406">
            <v>1205</v>
          </cell>
          <cell r="B406" t="str">
            <v>Teddy Burchill</v>
          </cell>
          <cell r="C406">
            <v>4</v>
          </cell>
          <cell r="D406" t="str">
            <v>AAC</v>
          </cell>
          <cell r="E406" t="str">
            <v>M</v>
          </cell>
          <cell r="F406" t="str">
            <v>Dev</v>
          </cell>
          <cell r="G406" t="str">
            <v>DEV BOYS</v>
          </cell>
        </row>
        <row r="407">
          <cell r="A407">
            <v>1206</v>
          </cell>
          <cell r="B407" t="str">
            <v>Linus Burchill</v>
          </cell>
          <cell r="C407">
            <v>7</v>
          </cell>
          <cell r="D407" t="str">
            <v>AAC</v>
          </cell>
          <cell r="E407" t="str">
            <v>M</v>
          </cell>
          <cell r="F407" t="str">
            <v>Varsity</v>
          </cell>
          <cell r="G407" t="str">
            <v>VARSITY BOYS</v>
          </cell>
        </row>
        <row r="408">
          <cell r="A408">
            <v>1207</v>
          </cell>
          <cell r="B408" t="str">
            <v>Claire Calloway</v>
          </cell>
          <cell r="C408">
            <v>5</v>
          </cell>
          <cell r="D408" t="str">
            <v>AAC</v>
          </cell>
          <cell r="E408" t="str">
            <v>F</v>
          </cell>
          <cell r="F408" t="str">
            <v>JV</v>
          </cell>
          <cell r="G408" t="str">
            <v>JV GIRLS</v>
          </cell>
        </row>
        <row r="409">
          <cell r="A409">
            <v>1208</v>
          </cell>
          <cell r="B409" t="str">
            <v>Duke Carroll</v>
          </cell>
          <cell r="C409">
            <v>3</v>
          </cell>
          <cell r="D409" t="str">
            <v>AAC</v>
          </cell>
          <cell r="E409" t="str">
            <v>M</v>
          </cell>
          <cell r="F409" t="str">
            <v>Dev</v>
          </cell>
          <cell r="G409" t="str">
            <v>DEV BOYS</v>
          </cell>
        </row>
        <row r="410">
          <cell r="A410">
            <v>1209</v>
          </cell>
          <cell r="B410" t="str">
            <v>Regan Carroll</v>
          </cell>
          <cell r="C410">
            <v>5</v>
          </cell>
          <cell r="D410" t="str">
            <v>AAC</v>
          </cell>
          <cell r="E410" t="str">
            <v>M</v>
          </cell>
          <cell r="F410" t="str">
            <v>JV</v>
          </cell>
          <cell r="G410" t="str">
            <v>JV BOYS</v>
          </cell>
        </row>
        <row r="411">
          <cell r="A411">
            <v>1210</v>
          </cell>
          <cell r="B411" t="str">
            <v>Matthew Conley</v>
          </cell>
          <cell r="C411">
            <v>7</v>
          </cell>
          <cell r="D411" t="str">
            <v>AAC</v>
          </cell>
          <cell r="E411" t="str">
            <v>M</v>
          </cell>
          <cell r="F411" t="str">
            <v>Varsity</v>
          </cell>
          <cell r="G411" t="str">
            <v>VARSITY BOYS</v>
          </cell>
        </row>
        <row r="412">
          <cell r="A412">
            <v>1211</v>
          </cell>
          <cell r="B412" t="str">
            <v>Alice Dingle</v>
          </cell>
          <cell r="C412">
            <v>8</v>
          </cell>
          <cell r="D412" t="str">
            <v>AAC</v>
          </cell>
          <cell r="E412" t="str">
            <v>F</v>
          </cell>
          <cell r="F412" t="str">
            <v>Varsity</v>
          </cell>
          <cell r="G412" t="str">
            <v>VARSITY GIRLS</v>
          </cell>
        </row>
        <row r="413">
          <cell r="A413">
            <v>1212</v>
          </cell>
          <cell r="B413" t="str">
            <v>Reese Dippold</v>
          </cell>
          <cell r="C413">
            <v>5</v>
          </cell>
          <cell r="D413" t="str">
            <v>AAC</v>
          </cell>
          <cell r="E413" t="str">
            <v>F</v>
          </cell>
          <cell r="F413" t="str">
            <v>JV</v>
          </cell>
          <cell r="G413" t="str">
            <v>JV GIRLS</v>
          </cell>
        </row>
        <row r="414">
          <cell r="A414">
            <v>1213</v>
          </cell>
          <cell r="B414" t="str">
            <v>Rita Donahue</v>
          </cell>
          <cell r="C414">
            <v>4</v>
          </cell>
          <cell r="D414" t="str">
            <v>AAC</v>
          </cell>
          <cell r="E414" t="str">
            <v>F</v>
          </cell>
          <cell r="F414" t="str">
            <v>Dev</v>
          </cell>
          <cell r="G414" t="str">
            <v>DEV GIRLS</v>
          </cell>
        </row>
        <row r="415">
          <cell r="A415">
            <v>1214</v>
          </cell>
          <cell r="B415" t="str">
            <v>Josie Donahue</v>
          </cell>
          <cell r="C415">
            <v>6</v>
          </cell>
          <cell r="D415" t="str">
            <v>AAC</v>
          </cell>
          <cell r="E415" t="str">
            <v>F</v>
          </cell>
          <cell r="F415" t="str">
            <v>JV</v>
          </cell>
          <cell r="G415" t="str">
            <v>JV GIRLS</v>
          </cell>
        </row>
        <row r="416">
          <cell r="A416">
            <v>1215</v>
          </cell>
          <cell r="B416" t="str">
            <v>Eamonn Erdely</v>
          </cell>
          <cell r="C416">
            <v>3</v>
          </cell>
          <cell r="D416" t="str">
            <v>AAC</v>
          </cell>
          <cell r="E416" t="str">
            <v>M</v>
          </cell>
          <cell r="F416" t="str">
            <v>Dev</v>
          </cell>
          <cell r="G416" t="str">
            <v>DEV BOYS</v>
          </cell>
        </row>
        <row r="417">
          <cell r="A417">
            <v>1216</v>
          </cell>
          <cell r="B417" t="str">
            <v>Reid Fowler</v>
          </cell>
          <cell r="C417">
            <v>6</v>
          </cell>
          <cell r="D417" t="str">
            <v>AAC</v>
          </cell>
          <cell r="E417" t="str">
            <v>M</v>
          </cell>
          <cell r="F417" t="str">
            <v>JV</v>
          </cell>
          <cell r="G417" t="str">
            <v>JV BOYS</v>
          </cell>
        </row>
        <row r="418">
          <cell r="A418">
            <v>1217</v>
          </cell>
          <cell r="B418" t="str">
            <v>Veronica Fowler</v>
          </cell>
          <cell r="C418">
            <v>8</v>
          </cell>
          <cell r="D418" t="str">
            <v>AAC</v>
          </cell>
          <cell r="E418" t="str">
            <v>F</v>
          </cell>
          <cell r="F418" t="str">
            <v>Varsity</v>
          </cell>
          <cell r="G418" t="str">
            <v>VARSITY GIRLS</v>
          </cell>
        </row>
        <row r="419">
          <cell r="A419">
            <v>1218</v>
          </cell>
          <cell r="B419" t="str">
            <v>Juliana Gruber</v>
          </cell>
          <cell r="C419">
            <v>6</v>
          </cell>
          <cell r="D419" t="str">
            <v>AAC</v>
          </cell>
          <cell r="E419" t="str">
            <v>F</v>
          </cell>
          <cell r="F419" t="str">
            <v>JV</v>
          </cell>
          <cell r="G419" t="str">
            <v>JV GIRLS</v>
          </cell>
        </row>
        <row r="420">
          <cell r="A420">
            <v>1219</v>
          </cell>
          <cell r="B420" t="str">
            <v>Gabby Keverline</v>
          </cell>
          <cell r="C420">
            <v>6</v>
          </cell>
          <cell r="D420" t="str">
            <v>AAC</v>
          </cell>
          <cell r="E420" t="str">
            <v>F</v>
          </cell>
          <cell r="F420" t="str">
            <v>JV</v>
          </cell>
          <cell r="G420" t="str">
            <v>JV GIRLS</v>
          </cell>
        </row>
        <row r="421">
          <cell r="A421">
            <v>1220</v>
          </cell>
          <cell r="B421" t="str">
            <v>Lucy Keverline</v>
          </cell>
          <cell r="C421">
            <v>8</v>
          </cell>
          <cell r="D421" t="str">
            <v>AAC</v>
          </cell>
          <cell r="E421" t="str">
            <v>F</v>
          </cell>
          <cell r="F421" t="str">
            <v>Varsity</v>
          </cell>
          <cell r="G421" t="str">
            <v>VARSITY GIRLS</v>
          </cell>
        </row>
        <row r="422">
          <cell r="A422">
            <v>1221</v>
          </cell>
          <cell r="B422" t="str">
            <v>Jack Leyenaar</v>
          </cell>
          <cell r="C422">
            <v>6</v>
          </cell>
          <cell r="D422" t="str">
            <v>AAC</v>
          </cell>
          <cell r="E422" t="str">
            <v>M</v>
          </cell>
          <cell r="F422" t="str">
            <v>JV</v>
          </cell>
          <cell r="G422" t="str">
            <v>JV BOYS</v>
          </cell>
        </row>
        <row r="423">
          <cell r="A423">
            <v>1222</v>
          </cell>
          <cell r="B423" t="str">
            <v>Noah Malone</v>
          </cell>
          <cell r="C423">
            <v>2</v>
          </cell>
          <cell r="D423" t="str">
            <v>AAC</v>
          </cell>
          <cell r="E423" t="str">
            <v>M</v>
          </cell>
          <cell r="F423" t="str">
            <v>Dev</v>
          </cell>
          <cell r="G423" t="str">
            <v>DEV BOYS</v>
          </cell>
        </row>
        <row r="424">
          <cell r="A424">
            <v>1223</v>
          </cell>
          <cell r="B424" t="str">
            <v>Matt McGrath</v>
          </cell>
          <cell r="C424">
            <v>8</v>
          </cell>
          <cell r="D424" t="str">
            <v>AAC</v>
          </cell>
          <cell r="E424" t="str">
            <v>M</v>
          </cell>
          <cell r="F424" t="str">
            <v>Varsity</v>
          </cell>
          <cell r="G424" t="str">
            <v>VARSITY BOYS</v>
          </cell>
        </row>
        <row r="425">
          <cell r="A425">
            <v>1224</v>
          </cell>
          <cell r="B425" t="str">
            <v>William Mlecko</v>
          </cell>
          <cell r="C425">
            <v>2</v>
          </cell>
          <cell r="D425" t="str">
            <v>AAC</v>
          </cell>
          <cell r="E425" t="str">
            <v>M</v>
          </cell>
          <cell r="F425" t="str">
            <v>Dev</v>
          </cell>
          <cell r="G425" t="str">
            <v>DEV BOYS</v>
          </cell>
        </row>
        <row r="426">
          <cell r="A426">
            <v>1225</v>
          </cell>
          <cell r="B426" t="str">
            <v>Anthony Narcisi</v>
          </cell>
          <cell r="C426">
            <v>6</v>
          </cell>
          <cell r="D426" t="str">
            <v>AAC</v>
          </cell>
          <cell r="E426" t="str">
            <v>M</v>
          </cell>
          <cell r="F426" t="str">
            <v>JV</v>
          </cell>
          <cell r="G426" t="str">
            <v>JV BOYS</v>
          </cell>
        </row>
        <row r="427">
          <cell r="A427">
            <v>1226</v>
          </cell>
          <cell r="B427" t="str">
            <v>Ali Park</v>
          </cell>
          <cell r="C427">
            <v>5</v>
          </cell>
          <cell r="D427" t="str">
            <v>AAC</v>
          </cell>
          <cell r="E427" t="str">
            <v>F</v>
          </cell>
          <cell r="F427" t="str">
            <v>JV</v>
          </cell>
          <cell r="G427" t="str">
            <v>JV GIRLS</v>
          </cell>
        </row>
        <row r="428">
          <cell r="A428">
            <v>1227</v>
          </cell>
          <cell r="B428" t="str">
            <v>Aurora Predis</v>
          </cell>
          <cell r="C428">
            <v>8</v>
          </cell>
          <cell r="D428" t="str">
            <v>AAC</v>
          </cell>
          <cell r="E428" t="str">
            <v>F</v>
          </cell>
          <cell r="F428" t="str">
            <v>Varsity</v>
          </cell>
          <cell r="G428" t="str">
            <v>VARSITY GIRLS</v>
          </cell>
        </row>
        <row r="429">
          <cell r="A429">
            <v>1228</v>
          </cell>
          <cell r="B429" t="str">
            <v>Leo Predis</v>
          </cell>
          <cell r="C429">
            <v>3</v>
          </cell>
          <cell r="D429" t="str">
            <v>AAC</v>
          </cell>
          <cell r="E429" t="str">
            <v>M</v>
          </cell>
          <cell r="F429" t="str">
            <v>Dev</v>
          </cell>
          <cell r="G429" t="str">
            <v>DEV BOYS</v>
          </cell>
        </row>
        <row r="430">
          <cell r="A430">
            <v>1229</v>
          </cell>
          <cell r="B430" t="str">
            <v>Max Predis</v>
          </cell>
          <cell r="C430">
            <v>5</v>
          </cell>
          <cell r="D430" t="str">
            <v>AAC</v>
          </cell>
          <cell r="E430" t="str">
            <v>M</v>
          </cell>
          <cell r="F430" t="str">
            <v>JV</v>
          </cell>
          <cell r="G430" t="str">
            <v>JV BOYS</v>
          </cell>
        </row>
        <row r="431">
          <cell r="A431">
            <v>1230</v>
          </cell>
          <cell r="B431" t="str">
            <v>Ozzie Pribich</v>
          </cell>
          <cell r="C431">
            <v>2</v>
          </cell>
          <cell r="D431" t="str">
            <v>AAC</v>
          </cell>
          <cell r="E431" t="str">
            <v>M</v>
          </cell>
          <cell r="F431" t="str">
            <v>Dev</v>
          </cell>
          <cell r="G431" t="str">
            <v>DEV BOYS</v>
          </cell>
        </row>
        <row r="432">
          <cell r="A432">
            <v>1231</v>
          </cell>
          <cell r="B432" t="str">
            <v>Zoe Randall</v>
          </cell>
          <cell r="C432">
            <v>4</v>
          </cell>
          <cell r="D432" t="str">
            <v>AAC</v>
          </cell>
          <cell r="E432" t="str">
            <v>F</v>
          </cell>
          <cell r="F432" t="str">
            <v>Dev</v>
          </cell>
          <cell r="G432" t="str">
            <v>DEV GIRLS</v>
          </cell>
        </row>
        <row r="433">
          <cell r="A433">
            <v>1232</v>
          </cell>
          <cell r="B433" t="str">
            <v>Jackson Randall</v>
          </cell>
          <cell r="C433">
            <v>4</v>
          </cell>
          <cell r="D433" t="str">
            <v>AAC</v>
          </cell>
          <cell r="E433" t="str">
            <v>M</v>
          </cell>
          <cell r="F433" t="str">
            <v>Dev</v>
          </cell>
          <cell r="G433" t="str">
            <v>DEV BOYS</v>
          </cell>
        </row>
        <row r="434">
          <cell r="A434">
            <v>1233</v>
          </cell>
          <cell r="B434" t="str">
            <v>Morgan Randall</v>
          </cell>
          <cell r="C434">
            <v>6</v>
          </cell>
          <cell r="D434" t="str">
            <v>AAC</v>
          </cell>
          <cell r="E434" t="str">
            <v>F</v>
          </cell>
          <cell r="F434" t="str">
            <v>JV</v>
          </cell>
          <cell r="G434" t="str">
            <v>JV GIRLS</v>
          </cell>
        </row>
        <row r="435">
          <cell r="A435">
            <v>1234</v>
          </cell>
          <cell r="B435" t="str">
            <v>Teresa Ravotti</v>
          </cell>
          <cell r="C435">
            <v>6</v>
          </cell>
          <cell r="D435" t="str">
            <v>AAC</v>
          </cell>
          <cell r="E435" t="str">
            <v>F</v>
          </cell>
          <cell r="F435" t="str">
            <v>JV</v>
          </cell>
          <cell r="G435" t="str">
            <v>JV GIRLS</v>
          </cell>
        </row>
        <row r="436">
          <cell r="A436">
            <v>1235</v>
          </cell>
          <cell r="B436" t="str">
            <v>John Paul Richthammer</v>
          </cell>
          <cell r="C436">
            <v>4</v>
          </cell>
          <cell r="D436" t="str">
            <v>AAC</v>
          </cell>
          <cell r="E436" t="str">
            <v>M</v>
          </cell>
          <cell r="F436" t="str">
            <v>Dev</v>
          </cell>
          <cell r="G436" t="str">
            <v>DEV BOYS</v>
          </cell>
        </row>
        <row r="437">
          <cell r="A437">
            <v>1236</v>
          </cell>
          <cell r="B437" t="str">
            <v>Lucia Rossi</v>
          </cell>
          <cell r="C437">
            <v>3</v>
          </cell>
          <cell r="D437" t="str">
            <v>AAC</v>
          </cell>
          <cell r="E437" t="str">
            <v>F</v>
          </cell>
          <cell r="F437" t="str">
            <v>Dev</v>
          </cell>
          <cell r="G437" t="str">
            <v>DEV GIRLS</v>
          </cell>
        </row>
        <row r="438">
          <cell r="A438">
            <v>1237</v>
          </cell>
          <cell r="B438" t="str">
            <v>Bella Rossi</v>
          </cell>
          <cell r="C438">
            <v>5</v>
          </cell>
          <cell r="D438" t="str">
            <v>AAC</v>
          </cell>
          <cell r="E438" t="str">
            <v>F</v>
          </cell>
          <cell r="F438" t="str">
            <v>JV</v>
          </cell>
          <cell r="G438" t="str">
            <v>JV GIRLS</v>
          </cell>
        </row>
        <row r="439">
          <cell r="A439">
            <v>1238</v>
          </cell>
          <cell r="B439" t="str">
            <v>Lucille Rounding</v>
          </cell>
          <cell r="C439">
            <v>3</v>
          </cell>
          <cell r="D439" t="str">
            <v>AAC</v>
          </cell>
          <cell r="E439" t="str">
            <v>F</v>
          </cell>
          <cell r="F439" t="str">
            <v>Dev</v>
          </cell>
          <cell r="G439" t="str">
            <v>DEV GIRLS</v>
          </cell>
        </row>
        <row r="440">
          <cell r="A440">
            <v>1239</v>
          </cell>
          <cell r="B440" t="str">
            <v>Zach Schellhaas</v>
          </cell>
          <cell r="C440">
            <v>8</v>
          </cell>
          <cell r="D440" t="str">
            <v>AAC</v>
          </cell>
          <cell r="E440" t="str">
            <v>M</v>
          </cell>
          <cell r="F440" t="str">
            <v>Varsity</v>
          </cell>
          <cell r="G440" t="str">
            <v>VARSITY BOYS</v>
          </cell>
        </row>
        <row r="441">
          <cell r="A441">
            <v>1240</v>
          </cell>
          <cell r="B441" t="str">
            <v>Jack Stanton</v>
          </cell>
          <cell r="C441">
            <v>8</v>
          </cell>
          <cell r="D441" t="str">
            <v>AAC</v>
          </cell>
          <cell r="E441" t="str">
            <v>M</v>
          </cell>
          <cell r="F441" t="str">
            <v>Varsity</v>
          </cell>
          <cell r="G441" t="str">
            <v>VARSITY BOYS</v>
          </cell>
        </row>
        <row r="442">
          <cell r="A442">
            <v>1241</v>
          </cell>
          <cell r="B442" t="str">
            <v>Maddy Thompson</v>
          </cell>
          <cell r="C442">
            <v>8</v>
          </cell>
          <cell r="D442" t="str">
            <v>AAC</v>
          </cell>
          <cell r="E442" t="str">
            <v>F</v>
          </cell>
          <cell r="F442" t="str">
            <v>Varsity</v>
          </cell>
          <cell r="G442" t="str">
            <v>VARSITY GIRLS</v>
          </cell>
        </row>
        <row r="443">
          <cell r="A443">
            <v>1242</v>
          </cell>
          <cell r="B443" t="str">
            <v>Josie VanVickle</v>
          </cell>
          <cell r="C443">
            <v>2</v>
          </cell>
          <cell r="D443" t="str">
            <v>AAC</v>
          </cell>
          <cell r="E443" t="str">
            <v>F</v>
          </cell>
          <cell r="F443" t="str">
            <v>Dev</v>
          </cell>
          <cell r="G443" t="str">
            <v>DEV GIRLS</v>
          </cell>
        </row>
        <row r="444">
          <cell r="A444">
            <v>1243</v>
          </cell>
          <cell r="B444" t="str">
            <v>Sam VanVickle</v>
          </cell>
          <cell r="C444">
            <v>8</v>
          </cell>
          <cell r="D444" t="str">
            <v>AAC</v>
          </cell>
          <cell r="E444" t="str">
            <v>M</v>
          </cell>
          <cell r="F444" t="str">
            <v>Varsity</v>
          </cell>
          <cell r="G444" t="str">
            <v>VARSITY BOYS</v>
          </cell>
        </row>
        <row r="445">
          <cell r="A445">
            <v>1244</v>
          </cell>
          <cell r="B445" t="str">
            <v>Jacqui Whitsel</v>
          </cell>
          <cell r="C445">
            <v>6</v>
          </cell>
          <cell r="D445" t="str">
            <v>AAC</v>
          </cell>
          <cell r="E445" t="str">
            <v>F</v>
          </cell>
          <cell r="F445" t="str">
            <v>JV</v>
          </cell>
          <cell r="G445" t="str">
            <v>JV GIRLS</v>
          </cell>
        </row>
        <row r="446">
          <cell r="A446">
            <v>1245</v>
          </cell>
          <cell r="B446" t="str">
            <v>Rosa Yuo</v>
          </cell>
          <cell r="C446">
            <v>4</v>
          </cell>
          <cell r="D446" t="str">
            <v>AAC</v>
          </cell>
          <cell r="E446" t="str">
            <v>F</v>
          </cell>
          <cell r="F446" t="str">
            <v>Dev</v>
          </cell>
          <cell r="G446" t="str">
            <v>DEV GIRLS</v>
          </cell>
        </row>
        <row r="447">
          <cell r="A447">
            <v>1310</v>
          </cell>
          <cell r="B447" t="str">
            <v>Otto Feeney</v>
          </cell>
          <cell r="C447">
            <v>2</v>
          </cell>
          <cell r="D447" t="str">
            <v>BFS</v>
          </cell>
          <cell r="E447" t="str">
            <v>M</v>
          </cell>
          <cell r="F447" t="str">
            <v>DEV</v>
          </cell>
          <cell r="G447" t="str">
            <v>DEV BOYS</v>
          </cell>
        </row>
        <row r="448">
          <cell r="A448">
            <v>1311</v>
          </cell>
          <cell r="B448" t="str">
            <v>Caleb Radzvin</v>
          </cell>
          <cell r="C448">
            <v>2</v>
          </cell>
          <cell r="D448" t="str">
            <v>BFS</v>
          </cell>
          <cell r="E448" t="str">
            <v>M</v>
          </cell>
          <cell r="F448" t="str">
            <v>DEV</v>
          </cell>
          <cell r="G448" t="str">
            <v>DEV BOYS</v>
          </cell>
        </row>
        <row r="449">
          <cell r="A449">
            <v>1312</v>
          </cell>
          <cell r="B449" t="str">
            <v>Bennett Solarczyk</v>
          </cell>
          <cell r="C449">
            <v>2</v>
          </cell>
          <cell r="D449" t="str">
            <v>BFS</v>
          </cell>
          <cell r="E449" t="str">
            <v>M</v>
          </cell>
          <cell r="F449" t="str">
            <v>DEV</v>
          </cell>
          <cell r="G449" t="str">
            <v>DEV BOYS</v>
          </cell>
        </row>
        <row r="450">
          <cell r="A450">
            <v>1313</v>
          </cell>
          <cell r="B450" t="str">
            <v>Luke Green</v>
          </cell>
          <cell r="C450">
            <v>2</v>
          </cell>
          <cell r="D450" t="str">
            <v>BFS</v>
          </cell>
          <cell r="E450" t="str">
            <v>M</v>
          </cell>
          <cell r="F450" t="str">
            <v>DEV</v>
          </cell>
          <cell r="G450" t="str">
            <v>DEV BOYS</v>
          </cell>
        </row>
        <row r="451">
          <cell r="A451">
            <v>1314</v>
          </cell>
          <cell r="B451" t="str">
            <v>Noah Sarich</v>
          </cell>
          <cell r="C451">
            <v>2</v>
          </cell>
          <cell r="D451" t="str">
            <v>BFS</v>
          </cell>
          <cell r="E451" t="str">
            <v>M</v>
          </cell>
          <cell r="F451" t="str">
            <v>DEV</v>
          </cell>
          <cell r="G451" t="str">
            <v>DEV BOYS</v>
          </cell>
        </row>
        <row r="452">
          <cell r="A452">
            <v>1315</v>
          </cell>
          <cell r="B452" t="str">
            <v>Isaac White</v>
          </cell>
          <cell r="C452">
            <v>2</v>
          </cell>
          <cell r="D452" t="str">
            <v>BFS</v>
          </cell>
          <cell r="E452" t="str">
            <v>M</v>
          </cell>
          <cell r="F452" t="str">
            <v>DEV</v>
          </cell>
          <cell r="G452" t="str">
            <v>DEV BOYS</v>
          </cell>
        </row>
        <row r="453">
          <cell r="A453">
            <v>1316</v>
          </cell>
          <cell r="B453" t="str">
            <v>Keegan Devennie</v>
          </cell>
          <cell r="C453">
            <v>2</v>
          </cell>
          <cell r="D453" t="str">
            <v>BFS</v>
          </cell>
          <cell r="E453" t="str">
            <v>M</v>
          </cell>
          <cell r="F453" t="str">
            <v>DEV</v>
          </cell>
          <cell r="G453" t="str">
            <v>DEV BOYS</v>
          </cell>
        </row>
        <row r="454">
          <cell r="A454">
            <v>1317</v>
          </cell>
          <cell r="B454" t="str">
            <v>Danny McCabe</v>
          </cell>
          <cell r="C454">
            <v>2</v>
          </cell>
          <cell r="D454" t="str">
            <v>BFS</v>
          </cell>
          <cell r="E454" t="str">
            <v>M</v>
          </cell>
          <cell r="F454" t="str">
            <v>DEV</v>
          </cell>
          <cell r="G454" t="str">
            <v>DEV BOYS</v>
          </cell>
        </row>
        <row r="455">
          <cell r="A455">
            <v>1318</v>
          </cell>
          <cell r="B455" t="str">
            <v>Jackson Carroll</v>
          </cell>
          <cell r="C455">
            <v>2</v>
          </cell>
          <cell r="D455" t="str">
            <v>BFS</v>
          </cell>
          <cell r="E455" t="str">
            <v>M</v>
          </cell>
          <cell r="F455" t="str">
            <v>DEV</v>
          </cell>
          <cell r="G455" t="str">
            <v>DEV BOYS</v>
          </cell>
        </row>
        <row r="456">
          <cell r="A456">
            <v>1319</v>
          </cell>
          <cell r="B456" t="str">
            <v>Matthias Jurkovec</v>
          </cell>
          <cell r="C456">
            <v>2</v>
          </cell>
          <cell r="D456" t="str">
            <v>BFS</v>
          </cell>
          <cell r="E456" t="str">
            <v>M</v>
          </cell>
          <cell r="F456" t="str">
            <v>DEV</v>
          </cell>
          <cell r="G456" t="str">
            <v>DEV BOYS</v>
          </cell>
        </row>
        <row r="457">
          <cell r="A457">
            <v>1320</v>
          </cell>
          <cell r="B457" t="str">
            <v>Ethan Foster</v>
          </cell>
          <cell r="C457">
            <v>3</v>
          </cell>
          <cell r="D457" t="str">
            <v>BFS</v>
          </cell>
          <cell r="E457" t="str">
            <v>M</v>
          </cell>
          <cell r="F457" t="str">
            <v>DEV</v>
          </cell>
          <cell r="G457" t="str">
            <v>DEV BOYS</v>
          </cell>
        </row>
        <row r="458">
          <cell r="A458">
            <v>1321</v>
          </cell>
          <cell r="B458" t="str">
            <v>Michael Ramaley</v>
          </cell>
          <cell r="C458">
            <v>3</v>
          </cell>
          <cell r="D458" t="str">
            <v>BFS</v>
          </cell>
          <cell r="E458" t="str">
            <v>M</v>
          </cell>
          <cell r="F458" t="str">
            <v>DEV</v>
          </cell>
          <cell r="G458" t="str">
            <v>DEV BOYS</v>
          </cell>
        </row>
        <row r="459">
          <cell r="A459">
            <v>1322</v>
          </cell>
          <cell r="B459" t="str">
            <v>Drew Frederick</v>
          </cell>
          <cell r="C459">
            <v>3</v>
          </cell>
          <cell r="D459" t="str">
            <v>BFS</v>
          </cell>
          <cell r="E459" t="str">
            <v>M</v>
          </cell>
          <cell r="F459" t="str">
            <v>DEV</v>
          </cell>
          <cell r="G459" t="str">
            <v>DEV BOYS</v>
          </cell>
        </row>
        <row r="460">
          <cell r="A460">
            <v>1323</v>
          </cell>
          <cell r="B460" t="str">
            <v>Cole Miller</v>
          </cell>
          <cell r="C460">
            <v>4</v>
          </cell>
          <cell r="D460" t="str">
            <v>BFS</v>
          </cell>
          <cell r="E460" t="str">
            <v>M</v>
          </cell>
          <cell r="F460" t="str">
            <v>DEV</v>
          </cell>
          <cell r="G460" t="str">
            <v>DEV BOYS</v>
          </cell>
        </row>
        <row r="461">
          <cell r="A461">
            <v>1324</v>
          </cell>
          <cell r="B461" t="str">
            <v>Liam Greene</v>
          </cell>
          <cell r="C461">
            <v>4</v>
          </cell>
          <cell r="D461" t="str">
            <v>BFS</v>
          </cell>
          <cell r="E461" t="str">
            <v>M</v>
          </cell>
          <cell r="F461" t="str">
            <v>DEV</v>
          </cell>
          <cell r="G461" t="str">
            <v>DEV BOYS</v>
          </cell>
        </row>
        <row r="462">
          <cell r="A462">
            <v>1325</v>
          </cell>
          <cell r="B462" t="str">
            <v>Jacob Feigel</v>
          </cell>
          <cell r="C462">
            <v>4</v>
          </cell>
          <cell r="D462" t="str">
            <v>BFS</v>
          </cell>
          <cell r="E462" t="str">
            <v>M</v>
          </cell>
          <cell r="F462" t="str">
            <v>DEV</v>
          </cell>
          <cell r="G462" t="str">
            <v>DEV BOYS</v>
          </cell>
        </row>
        <row r="463">
          <cell r="A463">
            <v>1326</v>
          </cell>
          <cell r="B463" t="str">
            <v>Theodore Schoedel</v>
          </cell>
          <cell r="C463">
            <v>4</v>
          </cell>
          <cell r="D463" t="str">
            <v>BFS</v>
          </cell>
          <cell r="E463" t="str">
            <v>M</v>
          </cell>
          <cell r="F463" t="str">
            <v>DEV</v>
          </cell>
          <cell r="G463" t="str">
            <v>DEV BOYS</v>
          </cell>
        </row>
        <row r="464">
          <cell r="A464">
            <v>1327</v>
          </cell>
          <cell r="B464" t="str">
            <v>Lucas Setzenfand</v>
          </cell>
          <cell r="C464">
            <v>4</v>
          </cell>
          <cell r="D464" t="str">
            <v>BFS</v>
          </cell>
          <cell r="E464" t="str">
            <v>M</v>
          </cell>
          <cell r="F464" t="str">
            <v>DEV</v>
          </cell>
          <cell r="G464" t="str">
            <v>DEV BOYS</v>
          </cell>
        </row>
        <row r="465">
          <cell r="A465">
            <v>1328</v>
          </cell>
          <cell r="B465" t="str">
            <v>Maggie Miller</v>
          </cell>
          <cell r="C465">
            <v>2</v>
          </cell>
          <cell r="D465" t="str">
            <v>BFS</v>
          </cell>
          <cell r="E465" t="str">
            <v>F</v>
          </cell>
          <cell r="F465" t="str">
            <v>DEV</v>
          </cell>
          <cell r="G465" t="str">
            <v>DEV GIRLS</v>
          </cell>
        </row>
        <row r="466">
          <cell r="A466">
            <v>1329</v>
          </cell>
          <cell r="B466" t="str">
            <v>Claire Feczko</v>
          </cell>
          <cell r="C466">
            <v>2</v>
          </cell>
          <cell r="D466" t="str">
            <v>BFS</v>
          </cell>
          <cell r="E466" t="str">
            <v>F</v>
          </cell>
          <cell r="F466" t="str">
            <v>DEV</v>
          </cell>
          <cell r="G466" t="str">
            <v>DEV GIRLS</v>
          </cell>
        </row>
        <row r="467">
          <cell r="A467">
            <v>1330</v>
          </cell>
          <cell r="B467" t="str">
            <v>Kelsey Cole</v>
          </cell>
          <cell r="C467">
            <v>2</v>
          </cell>
          <cell r="D467" t="str">
            <v>BFS</v>
          </cell>
          <cell r="E467" t="str">
            <v>F</v>
          </cell>
          <cell r="F467" t="str">
            <v>DEV</v>
          </cell>
          <cell r="G467" t="str">
            <v>DEV GIRLS</v>
          </cell>
        </row>
        <row r="468">
          <cell r="A468">
            <v>1331</v>
          </cell>
          <cell r="B468" t="str">
            <v>Victoria Romanow</v>
          </cell>
          <cell r="C468">
            <v>2</v>
          </cell>
          <cell r="D468" t="str">
            <v>BFS</v>
          </cell>
          <cell r="E468" t="str">
            <v>F</v>
          </cell>
          <cell r="F468" t="str">
            <v>DEV</v>
          </cell>
          <cell r="G468" t="str">
            <v>DEV GIRLS</v>
          </cell>
        </row>
        <row r="469">
          <cell r="A469">
            <v>1332</v>
          </cell>
          <cell r="B469" t="str">
            <v>Madelyn Feigel</v>
          </cell>
          <cell r="C469">
            <v>2</v>
          </cell>
          <cell r="D469" t="str">
            <v>BFS</v>
          </cell>
          <cell r="E469" t="str">
            <v>F</v>
          </cell>
          <cell r="F469" t="str">
            <v>DEV</v>
          </cell>
          <cell r="G469" t="str">
            <v>DEV GIRLS</v>
          </cell>
        </row>
        <row r="470">
          <cell r="A470">
            <v>1333</v>
          </cell>
          <cell r="B470" t="str">
            <v>Jaydn Risdon</v>
          </cell>
          <cell r="C470">
            <v>2</v>
          </cell>
          <cell r="D470" t="str">
            <v>BFS</v>
          </cell>
          <cell r="E470" t="str">
            <v>F</v>
          </cell>
          <cell r="F470" t="str">
            <v>DEV</v>
          </cell>
          <cell r="G470" t="str">
            <v>DEV GIRLS</v>
          </cell>
        </row>
        <row r="471">
          <cell r="A471">
            <v>1334</v>
          </cell>
          <cell r="B471" t="str">
            <v>Monica Isacco</v>
          </cell>
          <cell r="C471">
            <v>2</v>
          </cell>
          <cell r="D471" t="str">
            <v>BFS</v>
          </cell>
          <cell r="E471" t="str">
            <v>F</v>
          </cell>
          <cell r="F471" t="str">
            <v>DEV</v>
          </cell>
          <cell r="G471" t="str">
            <v>DEV GIRLS</v>
          </cell>
        </row>
        <row r="472">
          <cell r="A472">
            <v>1335</v>
          </cell>
          <cell r="B472" t="str">
            <v>Azalie Kotwica</v>
          </cell>
          <cell r="C472">
            <v>3</v>
          </cell>
          <cell r="D472" t="str">
            <v>BFS</v>
          </cell>
          <cell r="E472" t="str">
            <v>F</v>
          </cell>
          <cell r="F472" t="str">
            <v>DEV</v>
          </cell>
          <cell r="G472" t="str">
            <v>DEV GIRLS</v>
          </cell>
        </row>
        <row r="473">
          <cell r="A473">
            <v>1336</v>
          </cell>
          <cell r="B473" t="str">
            <v>Hannah Snee</v>
          </cell>
          <cell r="C473">
            <v>3</v>
          </cell>
          <cell r="D473" t="str">
            <v>BFS</v>
          </cell>
          <cell r="E473" t="str">
            <v>F</v>
          </cell>
          <cell r="F473" t="str">
            <v>DEV</v>
          </cell>
          <cell r="G473" t="str">
            <v>DEV GIRLS</v>
          </cell>
        </row>
        <row r="474">
          <cell r="A474">
            <v>1337</v>
          </cell>
          <cell r="B474" t="str">
            <v>Elena Simonetti</v>
          </cell>
          <cell r="C474">
            <v>3</v>
          </cell>
          <cell r="D474" t="str">
            <v>BFS</v>
          </cell>
          <cell r="E474" t="str">
            <v>F</v>
          </cell>
          <cell r="F474" t="str">
            <v>DEV</v>
          </cell>
          <cell r="G474" t="str">
            <v>DEV GIRLS</v>
          </cell>
        </row>
        <row r="475">
          <cell r="A475">
            <v>1338</v>
          </cell>
          <cell r="B475" t="str">
            <v>Mirabella Davison</v>
          </cell>
          <cell r="C475">
            <v>3</v>
          </cell>
          <cell r="D475" t="str">
            <v>BFS</v>
          </cell>
          <cell r="E475" t="str">
            <v>F</v>
          </cell>
          <cell r="F475" t="str">
            <v>DEV</v>
          </cell>
          <cell r="G475" t="str">
            <v>DEV GIRLS</v>
          </cell>
        </row>
        <row r="476">
          <cell r="A476">
            <v>1339</v>
          </cell>
          <cell r="B476" t="str">
            <v>Hadley Moritz</v>
          </cell>
          <cell r="C476">
            <v>3</v>
          </cell>
          <cell r="D476" t="str">
            <v>BFS</v>
          </cell>
          <cell r="E476" t="str">
            <v>F</v>
          </cell>
          <cell r="F476" t="str">
            <v>DEV</v>
          </cell>
          <cell r="G476" t="str">
            <v>DEV GIRLS</v>
          </cell>
        </row>
        <row r="477">
          <cell r="A477">
            <v>1340</v>
          </cell>
          <cell r="B477" t="str">
            <v>Charlie Kane</v>
          </cell>
          <cell r="C477">
            <v>3</v>
          </cell>
          <cell r="D477" t="str">
            <v>BFS</v>
          </cell>
          <cell r="E477" t="str">
            <v>F</v>
          </cell>
          <cell r="F477" t="str">
            <v>DEV</v>
          </cell>
          <cell r="G477" t="str">
            <v>DEV GIRLS</v>
          </cell>
        </row>
        <row r="478">
          <cell r="A478">
            <v>1341</v>
          </cell>
          <cell r="B478" t="str">
            <v>Paulina Hornung</v>
          </cell>
          <cell r="C478">
            <v>3</v>
          </cell>
          <cell r="D478" t="str">
            <v>BFS</v>
          </cell>
          <cell r="E478" t="str">
            <v>F</v>
          </cell>
          <cell r="F478" t="str">
            <v>DEV</v>
          </cell>
          <cell r="G478" t="str">
            <v>DEV GIRLS</v>
          </cell>
        </row>
        <row r="479">
          <cell r="A479">
            <v>1342</v>
          </cell>
          <cell r="B479" t="str">
            <v>Cecilia "CC" Benjamin</v>
          </cell>
          <cell r="C479">
            <v>3</v>
          </cell>
          <cell r="D479" t="str">
            <v>BFS</v>
          </cell>
          <cell r="E479" t="str">
            <v>F</v>
          </cell>
          <cell r="F479" t="str">
            <v>DEV</v>
          </cell>
          <cell r="G479" t="str">
            <v>DEV GIRLS</v>
          </cell>
        </row>
        <row r="480">
          <cell r="A480">
            <v>1343</v>
          </cell>
          <cell r="B480" t="str">
            <v>Quinn McCabe</v>
          </cell>
          <cell r="C480">
            <v>3</v>
          </cell>
          <cell r="D480" t="str">
            <v>BFS</v>
          </cell>
          <cell r="E480" t="str">
            <v>F</v>
          </cell>
          <cell r="F480" t="str">
            <v>DEV</v>
          </cell>
          <cell r="G480" t="str">
            <v>DEV GIRLS</v>
          </cell>
        </row>
        <row r="481">
          <cell r="A481">
            <v>1344</v>
          </cell>
          <cell r="B481" t="str">
            <v>Alaina Kelly</v>
          </cell>
          <cell r="C481">
            <v>4</v>
          </cell>
          <cell r="D481" t="str">
            <v>BFS</v>
          </cell>
          <cell r="E481" t="str">
            <v>F</v>
          </cell>
          <cell r="F481" t="str">
            <v>DEV</v>
          </cell>
          <cell r="G481" t="str">
            <v>DEV GIRLS</v>
          </cell>
        </row>
        <row r="482">
          <cell r="A482">
            <v>1345</v>
          </cell>
          <cell r="B482" t="str">
            <v>Harper Lange</v>
          </cell>
          <cell r="C482">
            <v>4</v>
          </cell>
          <cell r="D482" t="str">
            <v>BFS</v>
          </cell>
          <cell r="E482" t="str">
            <v>F</v>
          </cell>
          <cell r="F482" t="str">
            <v>DEV</v>
          </cell>
          <cell r="G482" t="str">
            <v>DEV GIRLS</v>
          </cell>
        </row>
        <row r="483">
          <cell r="A483">
            <v>1346</v>
          </cell>
          <cell r="B483" t="str">
            <v>Molly Begley</v>
          </cell>
          <cell r="C483">
            <v>4</v>
          </cell>
          <cell r="D483" t="str">
            <v>BFS</v>
          </cell>
          <cell r="E483" t="str">
            <v>F</v>
          </cell>
          <cell r="F483" t="str">
            <v>DEV</v>
          </cell>
          <cell r="G483" t="str">
            <v>DEV GIRLS</v>
          </cell>
        </row>
        <row r="484">
          <cell r="A484">
            <v>1347</v>
          </cell>
          <cell r="B484" t="str">
            <v>Hudson Feeney</v>
          </cell>
          <cell r="C484">
            <v>5</v>
          </cell>
          <cell r="D484" t="str">
            <v>BFS</v>
          </cell>
          <cell r="E484" t="str">
            <v>M</v>
          </cell>
          <cell r="F484" t="str">
            <v>JV</v>
          </cell>
          <cell r="G484" t="str">
            <v>JV BOYS</v>
          </cell>
        </row>
        <row r="485">
          <cell r="A485">
            <v>1348</v>
          </cell>
          <cell r="B485" t="str">
            <v>Mason Moritz</v>
          </cell>
          <cell r="C485">
            <v>5</v>
          </cell>
          <cell r="D485" t="str">
            <v>BFS</v>
          </cell>
          <cell r="E485" t="str">
            <v>M</v>
          </cell>
          <cell r="F485" t="str">
            <v>JV</v>
          </cell>
          <cell r="G485" t="str">
            <v>JV BOYS</v>
          </cell>
        </row>
        <row r="486">
          <cell r="A486">
            <v>1349</v>
          </cell>
          <cell r="B486" t="str">
            <v>Isaac Vangura</v>
          </cell>
          <cell r="C486">
            <v>5</v>
          </cell>
          <cell r="D486" t="str">
            <v>BFS</v>
          </cell>
          <cell r="E486" t="str">
            <v>M</v>
          </cell>
          <cell r="F486" t="str">
            <v>JV</v>
          </cell>
          <cell r="G486" t="str">
            <v>JV BOYS</v>
          </cell>
        </row>
        <row r="487">
          <cell r="A487">
            <v>1350</v>
          </cell>
          <cell r="B487" t="str">
            <v>Moe Kennedy</v>
          </cell>
          <cell r="C487">
            <v>5</v>
          </cell>
          <cell r="D487" t="str">
            <v>BFS</v>
          </cell>
          <cell r="E487" t="str">
            <v>M</v>
          </cell>
          <cell r="F487" t="str">
            <v>JV</v>
          </cell>
          <cell r="G487" t="str">
            <v>JV BOYS</v>
          </cell>
        </row>
        <row r="488">
          <cell r="A488">
            <v>1351</v>
          </cell>
          <cell r="B488" t="str">
            <v>Charlie Martin</v>
          </cell>
          <cell r="C488">
            <v>5</v>
          </cell>
          <cell r="D488" t="str">
            <v>BFS</v>
          </cell>
          <cell r="E488" t="str">
            <v>M</v>
          </cell>
          <cell r="F488" t="str">
            <v>JV</v>
          </cell>
          <cell r="G488" t="str">
            <v>JV BOYS</v>
          </cell>
        </row>
        <row r="489">
          <cell r="A489">
            <v>1352</v>
          </cell>
          <cell r="B489" t="str">
            <v>Parker Skrastins</v>
          </cell>
          <cell r="C489">
            <v>5</v>
          </cell>
          <cell r="D489" t="str">
            <v>BFS</v>
          </cell>
          <cell r="E489" t="str">
            <v>M</v>
          </cell>
          <cell r="F489" t="str">
            <v>JV</v>
          </cell>
          <cell r="G489" t="str">
            <v>JV BOYS</v>
          </cell>
        </row>
        <row r="490">
          <cell r="A490">
            <v>1353</v>
          </cell>
          <cell r="B490" t="str">
            <v>Timmy McCabe</v>
          </cell>
          <cell r="C490">
            <v>5</v>
          </cell>
          <cell r="D490" t="str">
            <v>BFS</v>
          </cell>
          <cell r="E490" t="str">
            <v>M</v>
          </cell>
          <cell r="F490" t="str">
            <v>JV</v>
          </cell>
          <cell r="G490" t="str">
            <v>JV BOYS</v>
          </cell>
        </row>
        <row r="491">
          <cell r="A491">
            <v>1354</v>
          </cell>
          <cell r="B491" t="str">
            <v>Kolten Kumer</v>
          </cell>
          <cell r="C491">
            <v>5</v>
          </cell>
          <cell r="D491" t="str">
            <v>BFS</v>
          </cell>
          <cell r="E491" t="str">
            <v>M</v>
          </cell>
          <cell r="F491" t="str">
            <v>JV</v>
          </cell>
          <cell r="G491" t="str">
            <v>JV BOYS</v>
          </cell>
        </row>
        <row r="492">
          <cell r="A492">
            <v>1355</v>
          </cell>
          <cell r="B492" t="str">
            <v>Victor Montes</v>
          </cell>
          <cell r="C492">
            <v>5</v>
          </cell>
          <cell r="D492" t="str">
            <v>BFS</v>
          </cell>
          <cell r="E492" t="str">
            <v>M</v>
          </cell>
          <cell r="F492" t="str">
            <v>JV</v>
          </cell>
          <cell r="G492" t="str">
            <v>JV BOYS</v>
          </cell>
        </row>
        <row r="493">
          <cell r="A493">
            <v>1356</v>
          </cell>
          <cell r="B493" t="str">
            <v>Enzo Urso</v>
          </cell>
          <cell r="C493">
            <v>5</v>
          </cell>
          <cell r="D493" t="str">
            <v>BFS</v>
          </cell>
          <cell r="E493" t="str">
            <v>M</v>
          </cell>
          <cell r="F493" t="str">
            <v>JV</v>
          </cell>
          <cell r="G493" t="str">
            <v>JV BOYS</v>
          </cell>
        </row>
        <row r="494">
          <cell r="A494">
            <v>1357</v>
          </cell>
          <cell r="B494" t="str">
            <v>Isaiah Thomas</v>
          </cell>
          <cell r="C494">
            <v>6</v>
          </cell>
          <cell r="D494" t="str">
            <v>BFS</v>
          </cell>
          <cell r="E494" t="str">
            <v>M</v>
          </cell>
          <cell r="F494" t="str">
            <v>JV</v>
          </cell>
          <cell r="G494" t="str">
            <v>JV BOYS</v>
          </cell>
        </row>
        <row r="495">
          <cell r="A495">
            <v>1358</v>
          </cell>
          <cell r="B495" t="str">
            <v>Wes Sachar</v>
          </cell>
          <cell r="C495">
            <v>6</v>
          </cell>
          <cell r="D495" t="str">
            <v>BFS</v>
          </cell>
          <cell r="E495" t="str">
            <v>M</v>
          </cell>
          <cell r="F495" t="str">
            <v>JV</v>
          </cell>
          <cell r="G495" t="str">
            <v>JV BOYS</v>
          </cell>
        </row>
        <row r="496">
          <cell r="A496">
            <v>1359</v>
          </cell>
          <cell r="B496" t="str">
            <v>Zachary Lehman</v>
          </cell>
          <cell r="C496">
            <v>6</v>
          </cell>
          <cell r="D496" t="str">
            <v>BFS</v>
          </cell>
          <cell r="E496" t="str">
            <v>M</v>
          </cell>
          <cell r="F496" t="str">
            <v>JV</v>
          </cell>
          <cell r="G496" t="str">
            <v>JV BOYS</v>
          </cell>
        </row>
        <row r="497">
          <cell r="A497">
            <v>1360</v>
          </cell>
          <cell r="B497" t="str">
            <v>Enzo Pecararo</v>
          </cell>
          <cell r="C497">
            <v>6</v>
          </cell>
          <cell r="D497" t="str">
            <v>BFS</v>
          </cell>
          <cell r="E497" t="str">
            <v>M</v>
          </cell>
          <cell r="F497" t="str">
            <v>JV</v>
          </cell>
          <cell r="G497" t="str">
            <v>JV BOYS</v>
          </cell>
        </row>
        <row r="498">
          <cell r="A498">
            <v>1361</v>
          </cell>
          <cell r="B498" t="str">
            <v>Carter Trout</v>
          </cell>
          <cell r="C498">
            <v>6</v>
          </cell>
          <cell r="D498" t="str">
            <v>BFS</v>
          </cell>
          <cell r="E498" t="str">
            <v>M</v>
          </cell>
          <cell r="F498" t="str">
            <v>JV</v>
          </cell>
          <cell r="G498" t="str">
            <v>JV BOYS</v>
          </cell>
        </row>
        <row r="499">
          <cell r="A499">
            <v>1362</v>
          </cell>
          <cell r="B499" t="str">
            <v>Eric Wheeler</v>
          </cell>
          <cell r="C499">
            <v>6</v>
          </cell>
          <cell r="D499" t="str">
            <v>BFS</v>
          </cell>
          <cell r="E499" t="str">
            <v>M</v>
          </cell>
          <cell r="F499" t="str">
            <v>JV</v>
          </cell>
          <cell r="G499" t="str">
            <v>JV BOYS</v>
          </cell>
        </row>
        <row r="500">
          <cell r="A500">
            <v>1363</v>
          </cell>
          <cell r="B500" t="str">
            <v>Ty Ryan</v>
          </cell>
          <cell r="C500">
            <v>6</v>
          </cell>
          <cell r="D500" t="str">
            <v>BFS</v>
          </cell>
          <cell r="E500" t="str">
            <v>M</v>
          </cell>
          <cell r="F500" t="str">
            <v>JV</v>
          </cell>
          <cell r="G500" t="str">
            <v>JV BOYS</v>
          </cell>
        </row>
        <row r="501">
          <cell r="A501">
            <v>1364</v>
          </cell>
          <cell r="B501" t="str">
            <v>Daniella Julian</v>
          </cell>
          <cell r="C501">
            <v>5</v>
          </cell>
          <cell r="D501" t="str">
            <v>BFS</v>
          </cell>
          <cell r="E501" t="str">
            <v>F</v>
          </cell>
          <cell r="F501" t="str">
            <v>JV</v>
          </cell>
          <cell r="G501" t="str">
            <v>JV GIRLS</v>
          </cell>
        </row>
        <row r="502">
          <cell r="A502">
            <v>1365</v>
          </cell>
          <cell r="B502" t="str">
            <v>Lexie Miller</v>
          </cell>
          <cell r="C502">
            <v>5</v>
          </cell>
          <cell r="D502" t="str">
            <v>BFS</v>
          </cell>
          <cell r="E502" t="str">
            <v>F</v>
          </cell>
          <cell r="F502" t="str">
            <v>JV</v>
          </cell>
          <cell r="G502" t="str">
            <v>JV GIRLS</v>
          </cell>
        </row>
        <row r="503">
          <cell r="A503">
            <v>1366</v>
          </cell>
          <cell r="B503" t="str">
            <v>Ella Schweikert</v>
          </cell>
          <cell r="C503">
            <v>5</v>
          </cell>
          <cell r="D503" t="str">
            <v>BFS</v>
          </cell>
          <cell r="E503" t="str">
            <v>F</v>
          </cell>
          <cell r="F503" t="str">
            <v>JV</v>
          </cell>
          <cell r="G503" t="str">
            <v>JV GIRLS</v>
          </cell>
        </row>
        <row r="504">
          <cell r="A504">
            <v>1367</v>
          </cell>
          <cell r="B504" t="str">
            <v>Jocelyn Miller</v>
          </cell>
          <cell r="C504">
            <v>5</v>
          </cell>
          <cell r="D504" t="str">
            <v>BFS</v>
          </cell>
          <cell r="E504" t="str">
            <v>F</v>
          </cell>
          <cell r="F504" t="str">
            <v>JV</v>
          </cell>
          <cell r="G504" t="str">
            <v>JV GIRLS</v>
          </cell>
        </row>
        <row r="505">
          <cell r="A505">
            <v>1368</v>
          </cell>
          <cell r="B505" t="str">
            <v>Lucy Kaufman</v>
          </cell>
          <cell r="C505">
            <v>5</v>
          </cell>
          <cell r="D505" t="str">
            <v>BFS</v>
          </cell>
          <cell r="E505" t="str">
            <v>F</v>
          </cell>
          <cell r="F505" t="str">
            <v>JV</v>
          </cell>
          <cell r="G505" t="str">
            <v>JV GIRLS</v>
          </cell>
        </row>
        <row r="506">
          <cell r="A506">
            <v>1369</v>
          </cell>
          <cell r="B506" t="str">
            <v>Avery Arendosh</v>
          </cell>
          <cell r="C506">
            <v>5</v>
          </cell>
          <cell r="D506" t="str">
            <v>BFS</v>
          </cell>
          <cell r="E506" t="str">
            <v>F</v>
          </cell>
          <cell r="F506" t="str">
            <v>JV</v>
          </cell>
          <cell r="G506" t="str">
            <v>JV GIRLS</v>
          </cell>
        </row>
        <row r="507">
          <cell r="A507">
            <v>1370</v>
          </cell>
          <cell r="B507" t="str">
            <v>Kaitlyn Lindenfelser</v>
          </cell>
          <cell r="C507">
            <v>5</v>
          </cell>
          <cell r="D507" t="str">
            <v>BFS</v>
          </cell>
          <cell r="E507" t="str">
            <v>F</v>
          </cell>
          <cell r="F507" t="str">
            <v>JV</v>
          </cell>
          <cell r="G507" t="str">
            <v>JV GIRLS</v>
          </cell>
        </row>
        <row r="508">
          <cell r="A508">
            <v>1371</v>
          </cell>
          <cell r="B508" t="str">
            <v>Mary Stivoric</v>
          </cell>
          <cell r="C508">
            <v>5</v>
          </cell>
          <cell r="D508" t="str">
            <v>BFS</v>
          </cell>
          <cell r="E508" t="str">
            <v>F</v>
          </cell>
          <cell r="F508" t="str">
            <v>JV</v>
          </cell>
          <cell r="G508" t="str">
            <v>JV GIRLS</v>
          </cell>
        </row>
        <row r="509">
          <cell r="A509">
            <v>1372</v>
          </cell>
          <cell r="B509" t="str">
            <v>Gianna Isacco</v>
          </cell>
          <cell r="C509">
            <v>5</v>
          </cell>
          <cell r="D509" t="str">
            <v>BFS</v>
          </cell>
          <cell r="E509" t="str">
            <v>F</v>
          </cell>
          <cell r="F509" t="str">
            <v>JV</v>
          </cell>
          <cell r="G509" t="str">
            <v>JV GIRLS</v>
          </cell>
        </row>
        <row r="510">
          <cell r="A510">
            <v>1373</v>
          </cell>
          <cell r="B510" t="str">
            <v>Kate Mulzet</v>
          </cell>
          <cell r="C510">
            <v>6</v>
          </cell>
          <cell r="D510" t="str">
            <v>BFS</v>
          </cell>
          <cell r="E510" t="str">
            <v>F</v>
          </cell>
          <cell r="F510" t="str">
            <v>JV</v>
          </cell>
          <cell r="G510" t="str">
            <v>JV GIRLS</v>
          </cell>
        </row>
        <row r="511">
          <cell r="A511">
            <v>1374</v>
          </cell>
          <cell r="B511" t="str">
            <v>Lucia Simonetti</v>
          </cell>
          <cell r="C511">
            <v>6</v>
          </cell>
          <cell r="D511" t="str">
            <v>BFS</v>
          </cell>
          <cell r="E511" t="str">
            <v>F</v>
          </cell>
          <cell r="F511" t="str">
            <v>JV</v>
          </cell>
          <cell r="G511" t="str">
            <v>JV GIRLS</v>
          </cell>
        </row>
        <row r="512">
          <cell r="A512">
            <v>1375</v>
          </cell>
          <cell r="B512" t="str">
            <v>Alexandra Wagner</v>
          </cell>
          <cell r="C512">
            <v>6</v>
          </cell>
          <cell r="D512" t="str">
            <v>BFS</v>
          </cell>
          <cell r="E512" t="str">
            <v>F</v>
          </cell>
          <cell r="F512" t="str">
            <v>JV</v>
          </cell>
          <cell r="G512" t="str">
            <v>JV GIRLS</v>
          </cell>
        </row>
        <row r="513">
          <cell r="A513">
            <v>1376</v>
          </cell>
          <cell r="B513" t="str">
            <v>Katie Miller</v>
          </cell>
          <cell r="C513">
            <v>6</v>
          </cell>
          <cell r="D513" t="str">
            <v>BFS</v>
          </cell>
          <cell r="E513" t="str">
            <v>F</v>
          </cell>
          <cell r="F513" t="str">
            <v>JV</v>
          </cell>
          <cell r="G513" t="str">
            <v>JV GIRLS</v>
          </cell>
        </row>
        <row r="514">
          <cell r="A514">
            <v>1377</v>
          </cell>
          <cell r="B514" t="str">
            <v>Emma Schweikert</v>
          </cell>
          <cell r="C514">
            <v>6</v>
          </cell>
          <cell r="D514" t="str">
            <v>BFS</v>
          </cell>
          <cell r="E514" t="str">
            <v>F</v>
          </cell>
          <cell r="F514" t="str">
            <v>JV</v>
          </cell>
          <cell r="G514" t="str">
            <v>JV GIRLS</v>
          </cell>
        </row>
        <row r="515">
          <cell r="A515">
            <v>1378</v>
          </cell>
          <cell r="B515" t="str">
            <v>Morgan Kane</v>
          </cell>
          <cell r="C515">
            <v>6</v>
          </cell>
          <cell r="D515" t="str">
            <v>BFS</v>
          </cell>
          <cell r="E515" t="str">
            <v>F</v>
          </cell>
          <cell r="F515" t="str">
            <v>JV</v>
          </cell>
          <cell r="G515" t="str">
            <v>JV GIRLS</v>
          </cell>
        </row>
        <row r="516">
          <cell r="A516">
            <v>1379</v>
          </cell>
          <cell r="B516" t="str">
            <v>Sarah Mlecko</v>
          </cell>
          <cell r="C516">
            <v>6</v>
          </cell>
          <cell r="D516" t="str">
            <v>BFS</v>
          </cell>
          <cell r="E516" t="str">
            <v>F</v>
          </cell>
          <cell r="F516" t="str">
            <v>JV</v>
          </cell>
          <cell r="G516" t="str">
            <v>JV GIRLS</v>
          </cell>
        </row>
        <row r="517">
          <cell r="A517">
            <v>1380</v>
          </cell>
          <cell r="B517" t="str">
            <v>Luciana Ganoza</v>
          </cell>
          <cell r="C517">
            <v>6</v>
          </cell>
          <cell r="D517" t="str">
            <v>BFS</v>
          </cell>
          <cell r="E517" t="str">
            <v>F</v>
          </cell>
          <cell r="F517" t="str">
            <v>JV</v>
          </cell>
          <cell r="G517" t="str">
            <v>JV GIRLS</v>
          </cell>
        </row>
        <row r="518">
          <cell r="A518">
            <v>1381</v>
          </cell>
          <cell r="B518" t="str">
            <v>Claire Karsman</v>
          </cell>
          <cell r="C518">
            <v>6</v>
          </cell>
          <cell r="D518" t="str">
            <v>BFS</v>
          </cell>
          <cell r="E518" t="str">
            <v>F</v>
          </cell>
          <cell r="F518" t="str">
            <v>JV</v>
          </cell>
          <cell r="G518" t="str">
            <v>JV GIRLS</v>
          </cell>
        </row>
        <row r="519">
          <cell r="A519">
            <v>1382</v>
          </cell>
          <cell r="B519" t="str">
            <v>Magdalene Carroll</v>
          </cell>
          <cell r="C519">
            <v>6</v>
          </cell>
          <cell r="D519" t="str">
            <v>BFS</v>
          </cell>
          <cell r="E519" t="str">
            <v>F</v>
          </cell>
          <cell r="F519" t="str">
            <v>JV</v>
          </cell>
          <cell r="G519" t="str">
            <v>JV GIRLS</v>
          </cell>
        </row>
        <row r="520">
          <cell r="A520">
            <v>1383</v>
          </cell>
          <cell r="B520" t="str">
            <v>Evelyn Schoedel</v>
          </cell>
          <cell r="C520">
            <v>6</v>
          </cell>
          <cell r="D520" t="str">
            <v>BFS</v>
          </cell>
          <cell r="E520" t="str">
            <v>F</v>
          </cell>
          <cell r="F520" t="str">
            <v>JV</v>
          </cell>
          <cell r="G520" t="str">
            <v>JV GIRLS</v>
          </cell>
        </row>
        <row r="521">
          <cell r="A521">
            <v>1384</v>
          </cell>
          <cell r="B521" t="str">
            <v>Allison Kiley</v>
          </cell>
          <cell r="C521">
            <v>6</v>
          </cell>
          <cell r="D521" t="str">
            <v>BFS</v>
          </cell>
          <cell r="E521" t="str">
            <v>F</v>
          </cell>
          <cell r="F521" t="str">
            <v>JV</v>
          </cell>
          <cell r="G521" t="str">
            <v>JV GIRLS</v>
          </cell>
        </row>
        <row r="522">
          <cell r="A522">
            <v>1385</v>
          </cell>
          <cell r="B522" t="str">
            <v>Tessa Liberati</v>
          </cell>
          <cell r="C522">
            <v>6</v>
          </cell>
          <cell r="D522" t="str">
            <v>BFS</v>
          </cell>
          <cell r="E522" t="str">
            <v>F</v>
          </cell>
          <cell r="F522" t="str">
            <v>JV</v>
          </cell>
          <cell r="G522" t="str">
            <v>JV GIRLS</v>
          </cell>
        </row>
        <row r="523">
          <cell r="A523">
            <v>1386</v>
          </cell>
          <cell r="B523" t="str">
            <v>Jack Davison</v>
          </cell>
          <cell r="C523">
            <v>7</v>
          </cell>
          <cell r="D523" t="str">
            <v>BFS</v>
          </cell>
          <cell r="E523" t="str">
            <v>M</v>
          </cell>
          <cell r="F523" t="str">
            <v>VARSITY</v>
          </cell>
          <cell r="G523" t="str">
            <v>VARSITY BOYS</v>
          </cell>
        </row>
        <row r="524">
          <cell r="A524">
            <v>1387</v>
          </cell>
          <cell r="B524" t="str">
            <v>Rylan Greene</v>
          </cell>
          <cell r="C524">
            <v>7</v>
          </cell>
          <cell r="D524" t="str">
            <v>BFS</v>
          </cell>
          <cell r="E524" t="str">
            <v>M</v>
          </cell>
          <cell r="F524" t="str">
            <v>VARSITY</v>
          </cell>
          <cell r="G524" t="str">
            <v>VARSITY BOYS</v>
          </cell>
        </row>
        <row r="525">
          <cell r="A525">
            <v>1388</v>
          </cell>
          <cell r="B525" t="str">
            <v>Ty Binder</v>
          </cell>
          <cell r="C525">
            <v>7</v>
          </cell>
          <cell r="D525" t="str">
            <v>BFS</v>
          </cell>
          <cell r="E525" t="str">
            <v>M</v>
          </cell>
          <cell r="F525" t="str">
            <v>VARSITY</v>
          </cell>
          <cell r="G525" t="str">
            <v>VARSITY BOYS</v>
          </cell>
        </row>
        <row r="526">
          <cell r="A526">
            <v>1389</v>
          </cell>
          <cell r="B526" t="str">
            <v>Xiah Ninehouser</v>
          </cell>
          <cell r="C526">
            <v>7</v>
          </cell>
          <cell r="D526" t="str">
            <v>BFS</v>
          </cell>
          <cell r="E526" t="str">
            <v>M</v>
          </cell>
          <cell r="F526" t="str">
            <v>VARSITY</v>
          </cell>
          <cell r="G526" t="str">
            <v>VARSITY BOYS</v>
          </cell>
        </row>
        <row r="527">
          <cell r="A527">
            <v>1390</v>
          </cell>
          <cell r="B527" t="str">
            <v>Victor Wagner</v>
          </cell>
          <cell r="C527">
            <v>8</v>
          </cell>
          <cell r="D527" t="str">
            <v>BFS</v>
          </cell>
          <cell r="E527" t="str">
            <v>M</v>
          </cell>
          <cell r="F527" t="str">
            <v>VARSITY</v>
          </cell>
          <cell r="G527" t="str">
            <v>VARSITY BOYS</v>
          </cell>
        </row>
        <row r="528">
          <cell r="A528">
            <v>1391</v>
          </cell>
          <cell r="B528" t="str">
            <v>Austin Arendosh</v>
          </cell>
          <cell r="C528">
            <v>8</v>
          </cell>
          <cell r="D528" t="str">
            <v>BFS</v>
          </cell>
          <cell r="E528" t="str">
            <v>M</v>
          </cell>
          <cell r="F528" t="str">
            <v>VARSITY</v>
          </cell>
          <cell r="G528" t="str">
            <v>VARSITY BOYS</v>
          </cell>
        </row>
        <row r="529">
          <cell r="A529">
            <v>1392</v>
          </cell>
          <cell r="B529" t="str">
            <v>Erik Lindenfelser</v>
          </cell>
          <cell r="C529">
            <v>8</v>
          </cell>
          <cell r="D529" t="str">
            <v>BFS</v>
          </cell>
          <cell r="E529" t="str">
            <v>M</v>
          </cell>
          <cell r="F529" t="str">
            <v>VARSITY</v>
          </cell>
          <cell r="G529" t="str">
            <v>VARSITY BOYS</v>
          </cell>
        </row>
        <row r="530">
          <cell r="A530">
            <v>1393</v>
          </cell>
          <cell r="B530" t="str">
            <v>Andrew Carroll</v>
          </cell>
          <cell r="C530">
            <v>8</v>
          </cell>
          <cell r="D530" t="str">
            <v>BFS</v>
          </cell>
          <cell r="E530" t="str">
            <v>M</v>
          </cell>
          <cell r="F530" t="str">
            <v>VARSITY</v>
          </cell>
          <cell r="G530" t="str">
            <v>VARSITY BOYS</v>
          </cell>
        </row>
        <row r="531">
          <cell r="A531">
            <v>1394</v>
          </cell>
          <cell r="B531" t="str">
            <v>Anthony Farrah</v>
          </cell>
          <cell r="C531">
            <v>8</v>
          </cell>
          <cell r="D531" t="str">
            <v>BFS</v>
          </cell>
          <cell r="E531" t="str">
            <v>M</v>
          </cell>
          <cell r="F531" t="str">
            <v>VARSITY</v>
          </cell>
          <cell r="G531" t="str">
            <v>VARSITY BOYS</v>
          </cell>
        </row>
        <row r="532">
          <cell r="A532">
            <v>1395</v>
          </cell>
          <cell r="B532" t="str">
            <v>Ryan Snyder</v>
          </cell>
          <cell r="C532">
            <v>8</v>
          </cell>
          <cell r="D532" t="str">
            <v>BFS</v>
          </cell>
          <cell r="E532" t="str">
            <v>M</v>
          </cell>
          <cell r="F532" t="str">
            <v>VARSITY</v>
          </cell>
          <cell r="G532" t="str">
            <v>VARSITY BOYS</v>
          </cell>
        </row>
        <row r="533">
          <cell r="A533">
            <v>1396</v>
          </cell>
          <cell r="B533" t="str">
            <v>Jack White</v>
          </cell>
          <cell r="C533">
            <v>8</v>
          </cell>
          <cell r="D533" t="str">
            <v>BFS</v>
          </cell>
          <cell r="E533" t="str">
            <v>M</v>
          </cell>
          <cell r="F533" t="str">
            <v>VARSITY</v>
          </cell>
          <cell r="G533" t="str">
            <v>VARSITY BOYS</v>
          </cell>
        </row>
        <row r="534">
          <cell r="A534">
            <v>1397</v>
          </cell>
          <cell r="B534" t="str">
            <v>Joshua White</v>
          </cell>
          <cell r="C534">
            <v>8</v>
          </cell>
          <cell r="D534" t="str">
            <v>BFS</v>
          </cell>
          <cell r="E534" t="str">
            <v>M</v>
          </cell>
          <cell r="F534" t="str">
            <v>VARSITY</v>
          </cell>
          <cell r="G534" t="str">
            <v>VARSITY BOYS</v>
          </cell>
        </row>
        <row r="535">
          <cell r="A535">
            <v>1398</v>
          </cell>
          <cell r="B535" t="str">
            <v>Sean Miller</v>
          </cell>
          <cell r="C535">
            <v>8</v>
          </cell>
          <cell r="D535" t="str">
            <v>BFS</v>
          </cell>
          <cell r="E535" t="str">
            <v>M</v>
          </cell>
          <cell r="F535" t="str">
            <v>VARSITY</v>
          </cell>
          <cell r="G535" t="str">
            <v>VARSITY BOYS</v>
          </cell>
        </row>
        <row r="536">
          <cell r="A536">
            <v>1399</v>
          </cell>
          <cell r="B536" t="str">
            <v>Brady Trout</v>
          </cell>
          <cell r="C536">
            <v>8</v>
          </cell>
          <cell r="D536" t="str">
            <v>BFS</v>
          </cell>
          <cell r="E536" t="str">
            <v>M</v>
          </cell>
          <cell r="F536" t="str">
            <v>VARSITY</v>
          </cell>
          <cell r="G536" t="str">
            <v>VARSITY BOYS</v>
          </cell>
        </row>
        <row r="537">
          <cell r="A537">
            <v>1400</v>
          </cell>
          <cell r="B537" t="str">
            <v>Caroline Sell</v>
          </cell>
          <cell r="C537">
            <v>7</v>
          </cell>
          <cell r="D537" t="str">
            <v>BFS</v>
          </cell>
          <cell r="E537" t="str">
            <v>F</v>
          </cell>
          <cell r="F537" t="str">
            <v>VARSITY</v>
          </cell>
          <cell r="G537" t="str">
            <v>VARSITY GIRLS</v>
          </cell>
        </row>
        <row r="538">
          <cell r="A538">
            <v>1401</v>
          </cell>
          <cell r="B538" t="str">
            <v>Madeline Sell</v>
          </cell>
          <cell r="C538">
            <v>7</v>
          </cell>
          <cell r="D538" t="str">
            <v>BFS</v>
          </cell>
          <cell r="E538" t="str">
            <v>F</v>
          </cell>
          <cell r="F538" t="str">
            <v>VARSITY</v>
          </cell>
          <cell r="G538" t="str">
            <v>VARSITY GIRLS</v>
          </cell>
        </row>
        <row r="539">
          <cell r="A539">
            <v>1402</v>
          </cell>
          <cell r="B539" t="str">
            <v>Francesca Grega</v>
          </cell>
          <cell r="C539">
            <v>7</v>
          </cell>
          <cell r="D539" t="str">
            <v>BFS</v>
          </cell>
          <cell r="E539" t="str">
            <v>F</v>
          </cell>
          <cell r="F539" t="str">
            <v>VARSITY</v>
          </cell>
          <cell r="G539" t="str">
            <v>VARSITY GIRLS</v>
          </cell>
        </row>
        <row r="540">
          <cell r="A540">
            <v>1403</v>
          </cell>
          <cell r="B540" t="str">
            <v>Giovanna Julian</v>
          </cell>
          <cell r="C540">
            <v>7</v>
          </cell>
          <cell r="D540" t="str">
            <v>BFS</v>
          </cell>
          <cell r="E540" t="str">
            <v>F</v>
          </cell>
          <cell r="F540" t="str">
            <v>VARSITY</v>
          </cell>
          <cell r="G540" t="str">
            <v>VARSITY GIRLS</v>
          </cell>
        </row>
        <row r="541">
          <cell r="A541">
            <v>1404</v>
          </cell>
          <cell r="B541" t="str">
            <v>Anne Puhalla</v>
          </cell>
          <cell r="C541">
            <v>7</v>
          </cell>
          <cell r="D541" t="str">
            <v>BFS</v>
          </cell>
          <cell r="E541" t="str">
            <v>F</v>
          </cell>
          <cell r="F541" t="str">
            <v>VARSITY</v>
          </cell>
          <cell r="G541" t="str">
            <v>VARSITY GIRLS</v>
          </cell>
        </row>
        <row r="542">
          <cell r="A542">
            <v>1405</v>
          </cell>
          <cell r="B542" t="str">
            <v>Mary Kennedy</v>
          </cell>
          <cell r="C542">
            <v>7</v>
          </cell>
          <cell r="D542" t="str">
            <v>BFS</v>
          </cell>
          <cell r="E542" t="str">
            <v>F</v>
          </cell>
          <cell r="F542" t="str">
            <v>VARSITY</v>
          </cell>
          <cell r="G542" t="str">
            <v>VARSITY GIRLS</v>
          </cell>
        </row>
        <row r="543">
          <cell r="A543">
            <v>1406</v>
          </cell>
          <cell r="B543" t="str">
            <v>Frankie Liberati</v>
          </cell>
          <cell r="C543">
            <v>7</v>
          </cell>
          <cell r="D543" t="str">
            <v>BFS</v>
          </cell>
          <cell r="E543" t="str">
            <v>F</v>
          </cell>
          <cell r="F543" t="str">
            <v>VARSITY</v>
          </cell>
          <cell r="G543" t="str">
            <v>VARSITY GIRLS</v>
          </cell>
        </row>
        <row r="544">
          <cell r="A544">
            <v>1407</v>
          </cell>
          <cell r="B544" t="str">
            <v>Gina Talarico</v>
          </cell>
          <cell r="C544">
            <v>7</v>
          </cell>
          <cell r="D544" t="str">
            <v>BFS</v>
          </cell>
          <cell r="E544" t="str">
            <v>F</v>
          </cell>
          <cell r="F544" t="str">
            <v>VARSITY</v>
          </cell>
          <cell r="G544" t="str">
            <v>VARSITY GIRLS</v>
          </cell>
        </row>
        <row r="545">
          <cell r="A545">
            <v>1408</v>
          </cell>
          <cell r="B545" t="str">
            <v>Catarina Perri</v>
          </cell>
          <cell r="C545">
            <v>7</v>
          </cell>
          <cell r="D545" t="str">
            <v>BFS</v>
          </cell>
          <cell r="E545" t="str">
            <v>F</v>
          </cell>
          <cell r="F545" t="str">
            <v>VARSITY</v>
          </cell>
          <cell r="G545" t="str">
            <v>VARSITY GIRLS</v>
          </cell>
        </row>
        <row r="546">
          <cell r="A546">
            <v>1409</v>
          </cell>
          <cell r="B546" t="str">
            <v>Lily Narvett</v>
          </cell>
          <cell r="C546">
            <v>7</v>
          </cell>
          <cell r="D546" t="str">
            <v>BFS</v>
          </cell>
          <cell r="E546" t="str">
            <v>F</v>
          </cell>
          <cell r="F546" t="str">
            <v>VARSITY</v>
          </cell>
          <cell r="G546" t="str">
            <v>VARSITY GIRLS</v>
          </cell>
        </row>
        <row r="547">
          <cell r="A547">
            <v>1410</v>
          </cell>
          <cell r="B547" t="str">
            <v>Evelyn Marche</v>
          </cell>
          <cell r="C547">
            <v>7</v>
          </cell>
          <cell r="D547" t="str">
            <v>BFS</v>
          </cell>
          <cell r="E547" t="str">
            <v>F</v>
          </cell>
          <cell r="F547" t="str">
            <v>VARSITY</v>
          </cell>
          <cell r="G547" t="str">
            <v>VARSITY GIRLS</v>
          </cell>
        </row>
        <row r="548">
          <cell r="A548">
            <v>1411</v>
          </cell>
          <cell r="B548" t="str">
            <v>Emma Keefer</v>
          </cell>
          <cell r="C548">
            <v>8</v>
          </cell>
          <cell r="D548" t="str">
            <v>BFS</v>
          </cell>
          <cell r="E548" t="str">
            <v>F</v>
          </cell>
          <cell r="F548" t="str">
            <v>VARSITY</v>
          </cell>
          <cell r="G548" t="str">
            <v>VARSITY GIRLS</v>
          </cell>
        </row>
        <row r="549">
          <cell r="A549">
            <v>1412</v>
          </cell>
          <cell r="B549" t="str">
            <v>Kayla Keefer</v>
          </cell>
          <cell r="C549">
            <v>8</v>
          </cell>
          <cell r="D549" t="str">
            <v>BFS</v>
          </cell>
          <cell r="E549" t="str">
            <v>F</v>
          </cell>
          <cell r="F549" t="str">
            <v>VARSITY</v>
          </cell>
          <cell r="G549" t="str">
            <v>VARSITY GIRLS</v>
          </cell>
        </row>
        <row r="550">
          <cell r="A550">
            <v>1413</v>
          </cell>
          <cell r="B550" t="str">
            <v>Juliana Lehman</v>
          </cell>
          <cell r="C550">
            <v>8</v>
          </cell>
          <cell r="D550" t="str">
            <v>BFS</v>
          </cell>
          <cell r="E550" t="str">
            <v>F</v>
          </cell>
          <cell r="F550" t="str">
            <v>VARSITY</v>
          </cell>
          <cell r="G550" t="str">
            <v>VARSITY GIRLS</v>
          </cell>
        </row>
        <row r="551">
          <cell r="A551">
            <v>1414</v>
          </cell>
          <cell r="B551" t="str">
            <v>Ava Vangura</v>
          </cell>
          <cell r="C551">
            <v>8</v>
          </cell>
          <cell r="D551" t="str">
            <v>BFS</v>
          </cell>
          <cell r="E551" t="str">
            <v>F</v>
          </cell>
          <cell r="F551" t="str">
            <v>VARSITY</v>
          </cell>
          <cell r="G551" t="str">
            <v>VARSITY GIRLS</v>
          </cell>
        </row>
        <row r="552">
          <cell r="A552">
            <v>1415</v>
          </cell>
          <cell r="B552" t="str">
            <v>Anna Lazzara</v>
          </cell>
          <cell r="C552">
            <v>8</v>
          </cell>
          <cell r="D552" t="str">
            <v>BFS</v>
          </cell>
          <cell r="E552" t="str">
            <v>F</v>
          </cell>
          <cell r="F552" t="str">
            <v>VARSITY</v>
          </cell>
          <cell r="G552" t="str">
            <v>VARSITY GIRLS</v>
          </cell>
        </row>
        <row r="553">
          <cell r="A553">
            <v>1416</v>
          </cell>
          <cell r="B553" t="str">
            <v>Audra Lazzara</v>
          </cell>
          <cell r="C553">
            <v>8</v>
          </cell>
          <cell r="D553" t="str">
            <v>BFS</v>
          </cell>
          <cell r="E553" t="str">
            <v>F</v>
          </cell>
          <cell r="F553" t="str">
            <v>VARSITY</v>
          </cell>
          <cell r="G553" t="str">
            <v>VARSITY GIRLS</v>
          </cell>
        </row>
        <row r="554">
          <cell r="A554">
            <v>1417</v>
          </cell>
          <cell r="B554" t="str">
            <v>Celeste Isacco</v>
          </cell>
          <cell r="C554">
            <v>8</v>
          </cell>
          <cell r="D554" t="str">
            <v>BFS</v>
          </cell>
          <cell r="E554" t="str">
            <v>F</v>
          </cell>
          <cell r="F554" t="str">
            <v>VARSITY</v>
          </cell>
          <cell r="G554" t="str">
            <v>VARSITY GIRLS</v>
          </cell>
        </row>
        <row r="555">
          <cell r="A555">
            <v>1418</v>
          </cell>
          <cell r="B555" t="str">
            <v>Caroline Craska</v>
          </cell>
          <cell r="C555">
            <v>8</v>
          </cell>
          <cell r="D555" t="str">
            <v>BFS</v>
          </cell>
          <cell r="E555" t="str">
            <v>F</v>
          </cell>
          <cell r="F555" t="str">
            <v>VARSITY</v>
          </cell>
          <cell r="G555" t="str">
            <v>VARSITY GIRLS</v>
          </cell>
        </row>
        <row r="556">
          <cell r="A556">
            <v>1419</v>
          </cell>
          <cell r="B556" t="str">
            <v>Stella Kunz</v>
          </cell>
          <cell r="C556">
            <v>8</v>
          </cell>
          <cell r="D556" t="str">
            <v>BFS</v>
          </cell>
          <cell r="E556" t="str">
            <v>F</v>
          </cell>
          <cell r="F556" t="str">
            <v>VARSITY</v>
          </cell>
          <cell r="G556" t="str">
            <v>VARSITY GIRLS</v>
          </cell>
        </row>
        <row r="557">
          <cell r="A557">
            <v>1420</v>
          </cell>
          <cell r="B557" t="str">
            <v>Olivia Liberati</v>
          </cell>
          <cell r="C557">
            <v>8</v>
          </cell>
          <cell r="D557" t="str">
            <v>BFS</v>
          </cell>
          <cell r="E557" t="str">
            <v>F</v>
          </cell>
          <cell r="F557" t="str">
            <v>VARSITY</v>
          </cell>
          <cell r="G557" t="str">
            <v>VARSITY GIRLS</v>
          </cell>
        </row>
        <row r="558">
          <cell r="A558">
            <v>1430</v>
          </cell>
          <cell r="B558" t="str">
            <v>Malissa Martin</v>
          </cell>
          <cell r="C558">
            <v>8</v>
          </cell>
          <cell r="D558" t="str">
            <v>SSPP</v>
          </cell>
          <cell r="E558" t="str">
            <v>F</v>
          </cell>
          <cell r="F558" t="str">
            <v>VARSITY</v>
          </cell>
          <cell r="G558" t="str">
            <v>VARSITY GIRLS</v>
          </cell>
        </row>
        <row r="559">
          <cell r="A559">
            <v>1431</v>
          </cell>
          <cell r="B559" t="str">
            <v>Ava Martin</v>
          </cell>
          <cell r="C559">
            <v>6</v>
          </cell>
          <cell r="D559" t="str">
            <v>SSPP</v>
          </cell>
          <cell r="E559" t="str">
            <v>F</v>
          </cell>
          <cell r="F559" t="str">
            <v>JV</v>
          </cell>
          <cell r="G559" t="str">
            <v>JV GIRLS</v>
          </cell>
        </row>
        <row r="560">
          <cell r="A560">
            <v>1432</v>
          </cell>
          <cell r="B560" t="str">
            <v>Luke Martin</v>
          </cell>
          <cell r="C560">
            <v>5</v>
          </cell>
          <cell r="D560" t="str">
            <v>SSPP</v>
          </cell>
          <cell r="E560" t="str">
            <v>M</v>
          </cell>
          <cell r="F560" t="str">
            <v>JV</v>
          </cell>
          <cell r="G560" t="str">
            <v>JV BOYS</v>
          </cell>
        </row>
        <row r="561">
          <cell r="A561">
            <v>1433</v>
          </cell>
          <cell r="B561" t="str">
            <v>Vito Bianco</v>
          </cell>
          <cell r="C561">
            <v>7</v>
          </cell>
          <cell r="D561" t="str">
            <v>SSPP</v>
          </cell>
          <cell r="E561" t="str">
            <v>M</v>
          </cell>
          <cell r="F561" t="str">
            <v>VARSITY</v>
          </cell>
          <cell r="G561" t="str">
            <v>VARSITY BOYS</v>
          </cell>
        </row>
        <row r="562">
          <cell r="A562">
            <v>1434</v>
          </cell>
          <cell r="B562" t="str">
            <v>Giovanni Bianco</v>
          </cell>
          <cell r="C562">
            <v>4</v>
          </cell>
          <cell r="D562" t="str">
            <v>SSPP</v>
          </cell>
          <cell r="E562" t="str">
            <v>M</v>
          </cell>
          <cell r="F562" t="str">
            <v>DEV</v>
          </cell>
          <cell r="G562" t="str">
            <v>DEV BOYS</v>
          </cell>
        </row>
        <row r="563">
          <cell r="A563">
            <v>1435</v>
          </cell>
          <cell r="B563" t="str">
            <v>Marley Cianfaglione</v>
          </cell>
          <cell r="C563">
            <v>7</v>
          </cell>
          <cell r="D563" t="str">
            <v>SSPP</v>
          </cell>
          <cell r="E563" t="str">
            <v>F</v>
          </cell>
          <cell r="F563" t="str">
            <v>VARSITY</v>
          </cell>
          <cell r="G563" t="str">
            <v>VARSITY GIRLS</v>
          </cell>
        </row>
        <row r="564">
          <cell r="A564">
            <v>1436</v>
          </cell>
          <cell r="B564" t="str">
            <v>Abigail Getch</v>
          </cell>
          <cell r="C564">
            <v>8</v>
          </cell>
          <cell r="D564" t="str">
            <v>SSPP</v>
          </cell>
          <cell r="E564" t="str">
            <v>F</v>
          </cell>
          <cell r="F564" t="str">
            <v>VARSITY</v>
          </cell>
          <cell r="G564" t="str">
            <v>VARSITY GIRLS</v>
          </cell>
        </row>
        <row r="565">
          <cell r="A565">
            <v>1437</v>
          </cell>
          <cell r="B565" t="str">
            <v>Olivia Burks</v>
          </cell>
          <cell r="C565">
            <v>6</v>
          </cell>
          <cell r="D565" t="str">
            <v>SSPP</v>
          </cell>
          <cell r="E565" t="str">
            <v>F</v>
          </cell>
          <cell r="F565" t="str">
            <v>JV</v>
          </cell>
          <cell r="G565" t="str">
            <v>JV GIRLS</v>
          </cell>
        </row>
        <row r="566">
          <cell r="A566">
            <v>1438</v>
          </cell>
          <cell r="B566" t="str">
            <v>Arlo Smith</v>
          </cell>
          <cell r="C566">
            <v>1</v>
          </cell>
          <cell r="D566" t="str">
            <v>SSPP</v>
          </cell>
          <cell r="E566" t="str">
            <v>M</v>
          </cell>
          <cell r="F566" t="str">
            <v>DEV</v>
          </cell>
          <cell r="G566" t="str">
            <v>DEV BOYS</v>
          </cell>
        </row>
        <row r="567">
          <cell r="A567">
            <v>1439</v>
          </cell>
          <cell r="B567" t="str">
            <v>Grace Kenney</v>
          </cell>
          <cell r="C567">
            <v>8</v>
          </cell>
          <cell r="D567" t="str">
            <v>SSPP</v>
          </cell>
          <cell r="E567" t="str">
            <v>F</v>
          </cell>
          <cell r="F567" t="str">
            <v>VARSITY</v>
          </cell>
          <cell r="G567" t="str">
            <v>VARSITY GIRLS</v>
          </cell>
        </row>
        <row r="568">
          <cell r="A568">
            <v>1440</v>
          </cell>
          <cell r="B568" t="str">
            <v>Charlotte Liller</v>
          </cell>
          <cell r="C568">
            <v>8</v>
          </cell>
          <cell r="D568" t="str">
            <v>SSPP</v>
          </cell>
          <cell r="E568" t="str">
            <v>F</v>
          </cell>
          <cell r="F568" t="str">
            <v>VARSITY</v>
          </cell>
          <cell r="G568" t="str">
            <v>VARSITY GIRLS</v>
          </cell>
        </row>
        <row r="569">
          <cell r="A569">
            <v>1441</v>
          </cell>
          <cell r="B569" t="str">
            <v>Jake Liller</v>
          </cell>
          <cell r="C569">
            <v>5</v>
          </cell>
          <cell r="D569" t="str">
            <v>SSPP</v>
          </cell>
          <cell r="E569" t="str">
            <v>M</v>
          </cell>
          <cell r="F569" t="str">
            <v>JV</v>
          </cell>
          <cell r="G569" t="str">
            <v>JV BOYS</v>
          </cell>
        </row>
        <row r="570">
          <cell r="A570">
            <v>1442</v>
          </cell>
          <cell r="B570" t="str">
            <v>Violet Gileot</v>
          </cell>
          <cell r="C570">
            <v>8</v>
          </cell>
          <cell r="D570" t="str">
            <v>SSPP</v>
          </cell>
          <cell r="E570" t="str">
            <v>F</v>
          </cell>
          <cell r="F570" t="str">
            <v>VARSITY</v>
          </cell>
          <cell r="G570" t="str">
            <v>VARSITY GIRLS</v>
          </cell>
        </row>
        <row r="571">
          <cell r="A571">
            <v>1443</v>
          </cell>
          <cell r="B571" t="str">
            <v>Michelle Grayson</v>
          </cell>
          <cell r="C571">
            <v>7</v>
          </cell>
          <cell r="D571" t="str">
            <v>SSPP</v>
          </cell>
          <cell r="E571" t="str">
            <v>F</v>
          </cell>
          <cell r="F571" t="str">
            <v>VARSITY</v>
          </cell>
          <cell r="G571" t="str">
            <v>VARSITY GIRLS</v>
          </cell>
        </row>
        <row r="572">
          <cell r="A572">
            <v>1444</v>
          </cell>
          <cell r="B572" t="str">
            <v>Vivienne Goshen</v>
          </cell>
          <cell r="C572">
            <v>7</v>
          </cell>
          <cell r="D572" t="str">
            <v>SSPP</v>
          </cell>
          <cell r="E572" t="str">
            <v>F</v>
          </cell>
          <cell r="F572" t="str">
            <v>VARSITY</v>
          </cell>
          <cell r="G572" t="str">
            <v>VARSITY GIRLS</v>
          </cell>
        </row>
        <row r="573">
          <cell r="A573">
            <v>1445</v>
          </cell>
          <cell r="B573" t="str">
            <v>Jules Goshen</v>
          </cell>
          <cell r="C573">
            <v>6</v>
          </cell>
          <cell r="D573" t="str">
            <v>SSPP</v>
          </cell>
          <cell r="E573" t="str">
            <v>F</v>
          </cell>
          <cell r="F573" t="str">
            <v>JV</v>
          </cell>
          <cell r="G573" t="str">
            <v>JV GIRLS</v>
          </cell>
        </row>
        <row r="574">
          <cell r="A574">
            <v>1446</v>
          </cell>
          <cell r="B574" t="str">
            <v>Patrick Egan</v>
          </cell>
          <cell r="C574" t="str">
            <v>K</v>
          </cell>
          <cell r="D574" t="str">
            <v>SSPP</v>
          </cell>
          <cell r="E574" t="str">
            <v>M</v>
          </cell>
          <cell r="F574" t="str">
            <v>DEV</v>
          </cell>
          <cell r="G574" t="str">
            <v>DEV BOYS</v>
          </cell>
        </row>
        <row r="575">
          <cell r="A575">
            <v>1447</v>
          </cell>
          <cell r="B575" t="str">
            <v>Jordyn Kunselman</v>
          </cell>
          <cell r="C575">
            <v>8</v>
          </cell>
          <cell r="D575" t="str">
            <v>SSPP</v>
          </cell>
          <cell r="E575" t="str">
            <v>F</v>
          </cell>
          <cell r="F575" t="str">
            <v>VARSITY</v>
          </cell>
          <cell r="G575" t="str">
            <v>VARSITY GIRLS</v>
          </cell>
        </row>
        <row r="576">
          <cell r="A576">
            <v>1448</v>
          </cell>
          <cell r="B576" t="str">
            <v>Trey Arlen Moses</v>
          </cell>
          <cell r="C576">
            <v>8</v>
          </cell>
          <cell r="D576" t="str">
            <v>SSPP</v>
          </cell>
          <cell r="E576" t="str">
            <v>M</v>
          </cell>
          <cell r="F576" t="str">
            <v>VARSITY</v>
          </cell>
          <cell r="G576" t="str">
            <v>VARSITY BOYS</v>
          </cell>
        </row>
        <row r="577">
          <cell r="A577">
            <v>1449</v>
          </cell>
          <cell r="B577" t="str">
            <v>Zienna Berarducci</v>
          </cell>
          <cell r="C577">
            <v>5</v>
          </cell>
          <cell r="D577" t="str">
            <v>SSPP</v>
          </cell>
          <cell r="E577" t="str">
            <v>F</v>
          </cell>
          <cell r="F577" t="str">
            <v>JV</v>
          </cell>
          <cell r="G577" t="str">
            <v>JV GIRLS</v>
          </cell>
        </row>
        <row r="578">
          <cell r="A578">
            <v>1450</v>
          </cell>
          <cell r="B578" t="str">
            <v>Nico Berarducci</v>
          </cell>
          <cell r="C578">
            <v>7</v>
          </cell>
          <cell r="D578" t="str">
            <v>SSPP</v>
          </cell>
          <cell r="E578" t="str">
            <v>M</v>
          </cell>
          <cell r="F578" t="str">
            <v>VARSITY</v>
          </cell>
          <cell r="G578" t="str">
            <v>VARSITY BOYS</v>
          </cell>
        </row>
        <row r="579">
          <cell r="A579">
            <v>1451</v>
          </cell>
          <cell r="B579" t="str">
            <v>Aiden Ochtun</v>
          </cell>
          <cell r="C579">
            <v>8</v>
          </cell>
          <cell r="D579" t="str">
            <v>SSPP</v>
          </cell>
          <cell r="E579" t="str">
            <v>M</v>
          </cell>
          <cell r="F579" t="str">
            <v>VARSITY</v>
          </cell>
          <cell r="G579" t="str">
            <v>VARSITY BOYS</v>
          </cell>
        </row>
        <row r="580">
          <cell r="A580">
            <v>1452</v>
          </cell>
          <cell r="B580" t="str">
            <v>Emerson Ochtun</v>
          </cell>
          <cell r="C580">
            <v>4</v>
          </cell>
          <cell r="D580" t="str">
            <v>SSPP</v>
          </cell>
          <cell r="E580" t="str">
            <v>M</v>
          </cell>
          <cell r="F580" t="str">
            <v>DEV</v>
          </cell>
          <cell r="G580" t="str">
            <v>DEV BOYS</v>
          </cell>
        </row>
        <row r="581">
          <cell r="A581">
            <v>1453</v>
          </cell>
          <cell r="B581" t="str">
            <v>Benny Votilla</v>
          </cell>
          <cell r="C581">
            <v>4</v>
          </cell>
          <cell r="D581" t="str">
            <v>SSPP</v>
          </cell>
          <cell r="E581" t="str">
            <v>M</v>
          </cell>
          <cell r="F581" t="str">
            <v>DEV</v>
          </cell>
          <cell r="G581" t="str">
            <v>DEV BOYS</v>
          </cell>
        </row>
        <row r="582">
          <cell r="A582">
            <v>1454</v>
          </cell>
          <cell r="B582" t="str">
            <v>Eddie Votilla</v>
          </cell>
          <cell r="C582">
            <v>7</v>
          </cell>
          <cell r="D582" t="str">
            <v>SSPP</v>
          </cell>
          <cell r="E582" t="str">
            <v>M</v>
          </cell>
          <cell r="F582" t="str">
            <v>VARSITY</v>
          </cell>
          <cell r="G582" t="str">
            <v>VARSITY BOYS</v>
          </cell>
        </row>
        <row r="583">
          <cell r="A583">
            <v>1455</v>
          </cell>
          <cell r="B583" t="str">
            <v>Claire Cummings</v>
          </cell>
          <cell r="C583">
            <v>4</v>
          </cell>
          <cell r="D583" t="str">
            <v>SSPP</v>
          </cell>
          <cell r="E583" t="str">
            <v>F</v>
          </cell>
          <cell r="F583" t="str">
            <v>DEV</v>
          </cell>
          <cell r="G583" t="str">
            <v>DEV GIRLS</v>
          </cell>
        </row>
        <row r="584">
          <cell r="A584">
            <v>1456</v>
          </cell>
          <cell r="B584" t="str">
            <v>Connor Cummings</v>
          </cell>
          <cell r="C584">
            <v>1</v>
          </cell>
          <cell r="D584" t="str">
            <v>SSPP</v>
          </cell>
          <cell r="E584" t="str">
            <v>M</v>
          </cell>
          <cell r="F584" t="str">
            <v>DEV</v>
          </cell>
          <cell r="G584" t="str">
            <v>DEV BOYS</v>
          </cell>
        </row>
        <row r="585">
          <cell r="A585">
            <v>1457</v>
          </cell>
          <cell r="B585" t="str">
            <v>Remy Petrick</v>
          </cell>
          <cell r="C585">
            <v>4</v>
          </cell>
          <cell r="D585" t="str">
            <v>SSPP</v>
          </cell>
          <cell r="E585" t="str">
            <v>F</v>
          </cell>
          <cell r="F585" t="str">
            <v>DEV</v>
          </cell>
          <cell r="G585" t="str">
            <v>DEV GIRLS</v>
          </cell>
        </row>
        <row r="586">
          <cell r="A586">
            <v>1458</v>
          </cell>
          <cell r="B586" t="str">
            <v>Joelle Berringer</v>
          </cell>
          <cell r="C586">
            <v>4</v>
          </cell>
          <cell r="D586" t="str">
            <v>SSPP</v>
          </cell>
          <cell r="E586" t="str">
            <v>F</v>
          </cell>
          <cell r="F586" t="str">
            <v>DEV</v>
          </cell>
          <cell r="G586" t="str">
            <v>DEV GIRLS</v>
          </cell>
        </row>
        <row r="587">
          <cell r="A587">
            <v>1459</v>
          </cell>
          <cell r="B587" t="str">
            <v>John Semonik</v>
          </cell>
          <cell r="C587">
            <v>7</v>
          </cell>
          <cell r="D587" t="str">
            <v>SSPP</v>
          </cell>
          <cell r="E587" t="str">
            <v>M</v>
          </cell>
          <cell r="F587" t="str">
            <v>VARSITY</v>
          </cell>
          <cell r="G587" t="str">
            <v>VARSITY BOYS</v>
          </cell>
        </row>
        <row r="588">
          <cell r="A588">
            <v>1460</v>
          </cell>
          <cell r="B588" t="str">
            <v>Lauren Summers</v>
          </cell>
          <cell r="C588">
            <v>3</v>
          </cell>
          <cell r="D588" t="str">
            <v>SSPP</v>
          </cell>
          <cell r="E588" t="str">
            <v>F</v>
          </cell>
          <cell r="F588" t="str">
            <v>DEV</v>
          </cell>
          <cell r="G588" t="str">
            <v>DEV GIRLS</v>
          </cell>
        </row>
        <row r="589">
          <cell r="A589">
            <v>1461</v>
          </cell>
          <cell r="B589" t="str">
            <v>Nathan Summers</v>
          </cell>
          <cell r="C589">
            <v>1</v>
          </cell>
          <cell r="D589" t="str">
            <v>SSPP</v>
          </cell>
          <cell r="E589" t="str">
            <v>M</v>
          </cell>
          <cell r="F589" t="str">
            <v>DEV</v>
          </cell>
          <cell r="G589" t="str">
            <v>DEV BOYS</v>
          </cell>
        </row>
        <row r="590">
          <cell r="A590">
            <v>1462</v>
          </cell>
          <cell r="B590" t="str">
            <v>Riley Rhodes</v>
          </cell>
          <cell r="C590">
            <v>8</v>
          </cell>
          <cell r="D590" t="str">
            <v>SSPP</v>
          </cell>
          <cell r="E590" t="str">
            <v>F</v>
          </cell>
          <cell r="F590" t="str">
            <v>VARSITY</v>
          </cell>
          <cell r="G590" t="str">
            <v>VARSITY GIRLS</v>
          </cell>
        </row>
        <row r="591">
          <cell r="A591">
            <v>1463</v>
          </cell>
          <cell r="B591" t="str">
            <v>Rylan Thompson</v>
          </cell>
          <cell r="C591">
            <v>8</v>
          </cell>
          <cell r="D591" t="str">
            <v>SSPP</v>
          </cell>
          <cell r="E591" t="str">
            <v>M</v>
          </cell>
          <cell r="F591" t="str">
            <v>VARSITY</v>
          </cell>
          <cell r="G591" t="str">
            <v>VARSITY BOYS</v>
          </cell>
        </row>
        <row r="592">
          <cell r="A592">
            <v>1470</v>
          </cell>
          <cell r="B592" t="str">
            <v>Blair Cockfield</v>
          </cell>
          <cell r="C592">
            <v>1</v>
          </cell>
          <cell r="D592" t="str">
            <v>OLF</v>
          </cell>
          <cell r="E592" t="str">
            <v>F</v>
          </cell>
          <cell r="F592" t="str">
            <v>DEV</v>
          </cell>
          <cell r="G592" t="str">
            <v>DEV GIRLS</v>
          </cell>
        </row>
        <row r="593">
          <cell r="A593">
            <v>1471</v>
          </cell>
          <cell r="B593" t="str">
            <v>Giovanna Fox</v>
          </cell>
          <cell r="C593">
            <v>1</v>
          </cell>
          <cell r="D593" t="str">
            <v>OLF</v>
          </cell>
          <cell r="E593" t="str">
            <v>F</v>
          </cell>
          <cell r="F593" t="str">
            <v>DEV</v>
          </cell>
          <cell r="G593" t="str">
            <v>DEV GIRLS</v>
          </cell>
        </row>
        <row r="594">
          <cell r="A594">
            <v>1472</v>
          </cell>
          <cell r="B594" t="str">
            <v>Charles Fadden</v>
          </cell>
          <cell r="C594">
            <v>1</v>
          </cell>
          <cell r="D594" t="str">
            <v>OLF</v>
          </cell>
          <cell r="E594" t="str">
            <v>M</v>
          </cell>
          <cell r="F594" t="str">
            <v>DEV</v>
          </cell>
          <cell r="G594" t="str">
            <v>DEV BOYS</v>
          </cell>
        </row>
        <row r="595">
          <cell r="A595">
            <v>1473</v>
          </cell>
          <cell r="B595" t="str">
            <v>Theo Hudak</v>
          </cell>
          <cell r="C595">
            <v>1</v>
          </cell>
          <cell r="D595" t="str">
            <v>OLF</v>
          </cell>
          <cell r="E595" t="str">
            <v>M</v>
          </cell>
          <cell r="F595" t="str">
            <v>DEV</v>
          </cell>
          <cell r="G595" t="str">
            <v>DEV BOYS</v>
          </cell>
        </row>
        <row r="596">
          <cell r="A596">
            <v>1474</v>
          </cell>
          <cell r="B596" t="str">
            <v>Angelina DelTondo</v>
          </cell>
          <cell r="C596">
            <v>2</v>
          </cell>
          <cell r="D596" t="str">
            <v>OLF</v>
          </cell>
          <cell r="E596" t="str">
            <v>F</v>
          </cell>
          <cell r="F596" t="str">
            <v>DEV</v>
          </cell>
          <cell r="G596" t="str">
            <v>DEV GIRLS</v>
          </cell>
        </row>
        <row r="597">
          <cell r="A597">
            <v>1475</v>
          </cell>
          <cell r="B597" t="str">
            <v>Dawson Tunnat</v>
          </cell>
          <cell r="C597">
            <v>2</v>
          </cell>
          <cell r="D597" t="str">
            <v>OLF</v>
          </cell>
          <cell r="E597" t="str">
            <v>M</v>
          </cell>
          <cell r="F597" t="str">
            <v>DEV</v>
          </cell>
          <cell r="G597" t="str">
            <v>DEV BOYS</v>
          </cell>
        </row>
        <row r="598">
          <cell r="A598">
            <v>1476</v>
          </cell>
          <cell r="B598" t="str">
            <v>Peter Fadden</v>
          </cell>
          <cell r="C598">
            <v>3</v>
          </cell>
          <cell r="D598" t="str">
            <v>OLF</v>
          </cell>
          <cell r="E598" t="str">
            <v>M</v>
          </cell>
          <cell r="F598" t="str">
            <v>DEV</v>
          </cell>
          <cell r="G598" t="str">
            <v>DEV BOYS</v>
          </cell>
        </row>
        <row r="599">
          <cell r="A599">
            <v>1477</v>
          </cell>
          <cell r="B599" t="str">
            <v>Ava Armezzani</v>
          </cell>
          <cell r="C599">
            <v>4</v>
          </cell>
          <cell r="D599" t="str">
            <v>OLF</v>
          </cell>
          <cell r="E599" t="str">
            <v>F</v>
          </cell>
          <cell r="F599" t="str">
            <v>DEV</v>
          </cell>
          <cell r="G599" t="str">
            <v>DEV GIRLS</v>
          </cell>
        </row>
        <row r="600">
          <cell r="A600">
            <v>1478</v>
          </cell>
          <cell r="B600" t="str">
            <v>Taylor Rigby</v>
          </cell>
          <cell r="C600">
            <v>4</v>
          </cell>
          <cell r="D600" t="str">
            <v>OLF</v>
          </cell>
          <cell r="E600" t="str">
            <v>F</v>
          </cell>
          <cell r="F600" t="str">
            <v>DEV</v>
          </cell>
          <cell r="G600" t="str">
            <v>DEV GIRLS</v>
          </cell>
        </row>
        <row r="601">
          <cell r="A601">
            <v>1479</v>
          </cell>
          <cell r="B601" t="str">
            <v>Sophia Catanzarite</v>
          </cell>
          <cell r="C601">
            <v>5</v>
          </cell>
          <cell r="D601" t="str">
            <v>OLF</v>
          </cell>
          <cell r="E601" t="str">
            <v>F</v>
          </cell>
          <cell r="F601" t="str">
            <v>JV</v>
          </cell>
          <cell r="G601" t="str">
            <v>JV GIRLS</v>
          </cell>
        </row>
        <row r="602">
          <cell r="A602">
            <v>1480</v>
          </cell>
          <cell r="B602" t="str">
            <v>DiIanna DelTondo</v>
          </cell>
          <cell r="C602">
            <v>5</v>
          </cell>
          <cell r="D602" t="str">
            <v>OLF</v>
          </cell>
          <cell r="E602" t="str">
            <v>F</v>
          </cell>
          <cell r="F602" t="str">
            <v>JV</v>
          </cell>
          <cell r="G602" t="str">
            <v>JV GIRLS</v>
          </cell>
        </row>
        <row r="603">
          <cell r="A603">
            <v>1481</v>
          </cell>
          <cell r="B603" t="str">
            <v>Cecilia Hudak</v>
          </cell>
          <cell r="C603">
            <v>5</v>
          </cell>
          <cell r="D603" t="str">
            <v>OLF</v>
          </cell>
          <cell r="E603" t="str">
            <v>F</v>
          </cell>
          <cell r="F603" t="str">
            <v>JV</v>
          </cell>
          <cell r="G603" t="str">
            <v>JV GIRLS</v>
          </cell>
        </row>
        <row r="604">
          <cell r="A604">
            <v>1482</v>
          </cell>
          <cell r="B604" t="str">
            <v>Xavier Vallecorsa</v>
          </cell>
          <cell r="C604">
            <v>6</v>
          </cell>
          <cell r="D604" t="str">
            <v>OLF</v>
          </cell>
          <cell r="E604" t="str">
            <v>M</v>
          </cell>
          <cell r="F604" t="str">
            <v>JV</v>
          </cell>
          <cell r="G604" t="str">
            <v>JV BOYS</v>
          </cell>
        </row>
        <row r="605">
          <cell r="A605">
            <v>1483</v>
          </cell>
          <cell r="B605" t="str">
            <v>Aidan Erickson</v>
          </cell>
          <cell r="C605">
            <v>8</v>
          </cell>
          <cell r="D605" t="str">
            <v>OLF</v>
          </cell>
          <cell r="E605" t="str">
            <v>M</v>
          </cell>
          <cell r="F605" t="str">
            <v>Varsity</v>
          </cell>
          <cell r="G605" t="str">
            <v>VARSITY BOYS</v>
          </cell>
        </row>
        <row r="606">
          <cell r="A606">
            <v>1421</v>
          </cell>
          <cell r="B606" t="str">
            <v>Dominic Dixon</v>
          </cell>
          <cell r="C606">
            <v>8</v>
          </cell>
          <cell r="D606" t="str">
            <v>BFS</v>
          </cell>
          <cell r="E606" t="str">
            <v>M</v>
          </cell>
          <cell r="F606" t="str">
            <v>VARSITY</v>
          </cell>
          <cell r="G606" t="str">
            <v>VARSITY BOYS</v>
          </cell>
        </row>
        <row r="607">
          <cell r="A607"/>
          <cell r="B607"/>
          <cell r="C607"/>
          <cell r="D607"/>
          <cell r="E607"/>
          <cell r="F607"/>
          <cell r="G607"/>
        </row>
        <row r="608">
          <cell r="A608"/>
          <cell r="B608"/>
          <cell r="C608"/>
          <cell r="D608"/>
          <cell r="E608"/>
          <cell r="F608"/>
          <cell r="G608"/>
        </row>
        <row r="609">
          <cell r="A609"/>
          <cell r="B609"/>
          <cell r="C609"/>
          <cell r="D609"/>
          <cell r="E609"/>
          <cell r="F609"/>
          <cell r="G609"/>
        </row>
        <row r="610">
          <cell r="A610"/>
          <cell r="B610"/>
          <cell r="C610"/>
          <cell r="D610"/>
          <cell r="E610"/>
          <cell r="F610"/>
          <cell r="G610"/>
        </row>
        <row r="611">
          <cell r="A611"/>
          <cell r="B611"/>
          <cell r="C611"/>
          <cell r="D611"/>
          <cell r="E611"/>
          <cell r="F611"/>
          <cell r="G611"/>
        </row>
        <row r="612">
          <cell r="A612"/>
          <cell r="B612"/>
          <cell r="C612"/>
          <cell r="D612"/>
          <cell r="E612"/>
          <cell r="F612"/>
          <cell r="G612"/>
        </row>
        <row r="613">
          <cell r="A613"/>
          <cell r="B613"/>
          <cell r="C613"/>
          <cell r="D613"/>
          <cell r="E613"/>
          <cell r="F613"/>
          <cell r="G613"/>
        </row>
        <row r="614">
          <cell r="A614"/>
          <cell r="B614"/>
          <cell r="C614"/>
          <cell r="D614"/>
          <cell r="E614"/>
          <cell r="F614"/>
          <cell r="G614"/>
        </row>
        <row r="615">
          <cell r="A615"/>
          <cell r="B615"/>
          <cell r="C615"/>
          <cell r="D615"/>
          <cell r="E615"/>
          <cell r="F615"/>
          <cell r="G615"/>
        </row>
        <row r="616">
          <cell r="A616"/>
          <cell r="B616"/>
          <cell r="C616"/>
          <cell r="D616"/>
          <cell r="E616"/>
          <cell r="F616"/>
          <cell r="G616"/>
        </row>
        <row r="617">
          <cell r="A617"/>
          <cell r="B617"/>
          <cell r="C617"/>
          <cell r="D617"/>
          <cell r="E617"/>
          <cell r="F617"/>
          <cell r="G617"/>
        </row>
        <row r="618">
          <cell r="A618"/>
          <cell r="B618"/>
          <cell r="C618"/>
          <cell r="D618"/>
          <cell r="E618"/>
          <cell r="F618"/>
          <cell r="G618"/>
        </row>
        <row r="619">
          <cell r="A619"/>
          <cell r="B619"/>
          <cell r="C619"/>
          <cell r="D619"/>
          <cell r="E619"/>
          <cell r="F619"/>
          <cell r="G619"/>
        </row>
        <row r="620">
          <cell r="A620"/>
          <cell r="B620"/>
          <cell r="C620"/>
          <cell r="D620"/>
          <cell r="E620"/>
          <cell r="F620"/>
          <cell r="G620"/>
        </row>
        <row r="621">
          <cell r="A621"/>
          <cell r="B621"/>
          <cell r="C621"/>
          <cell r="D621"/>
          <cell r="E621"/>
          <cell r="F621"/>
          <cell r="G621"/>
        </row>
        <row r="622">
          <cell r="A622"/>
          <cell r="B622"/>
          <cell r="C622"/>
          <cell r="D622"/>
          <cell r="E622"/>
          <cell r="F622"/>
          <cell r="G622"/>
        </row>
        <row r="623">
          <cell r="A623"/>
          <cell r="B623"/>
          <cell r="C623"/>
          <cell r="D623"/>
          <cell r="E623"/>
          <cell r="F623"/>
          <cell r="G623"/>
        </row>
        <row r="624">
          <cell r="A624"/>
          <cell r="B624"/>
          <cell r="C624"/>
          <cell r="D624"/>
          <cell r="E624"/>
          <cell r="F624"/>
          <cell r="G624"/>
        </row>
        <row r="625">
          <cell r="A625"/>
          <cell r="B625"/>
          <cell r="C625"/>
          <cell r="D625"/>
          <cell r="E625"/>
          <cell r="F625"/>
          <cell r="G625"/>
        </row>
        <row r="626">
          <cell r="A626"/>
          <cell r="B626"/>
          <cell r="C626"/>
          <cell r="D626"/>
          <cell r="E626"/>
          <cell r="F626"/>
          <cell r="G626"/>
        </row>
        <row r="627">
          <cell r="A627"/>
          <cell r="B627"/>
          <cell r="C627"/>
          <cell r="D627"/>
          <cell r="E627"/>
          <cell r="F627"/>
          <cell r="G627"/>
        </row>
        <row r="628">
          <cell r="A628"/>
          <cell r="B628"/>
          <cell r="C628"/>
          <cell r="D628"/>
          <cell r="E628"/>
          <cell r="F628"/>
          <cell r="G628"/>
        </row>
        <row r="629">
          <cell r="A629"/>
          <cell r="B629"/>
          <cell r="C629"/>
          <cell r="D629"/>
          <cell r="E629"/>
          <cell r="F629"/>
          <cell r="G629"/>
        </row>
        <row r="630">
          <cell r="A630"/>
          <cell r="B630"/>
          <cell r="C630"/>
          <cell r="D630"/>
          <cell r="E630"/>
          <cell r="F630"/>
          <cell r="G630"/>
        </row>
        <row r="631">
          <cell r="A631"/>
          <cell r="B631"/>
          <cell r="C631"/>
          <cell r="D631"/>
          <cell r="E631"/>
          <cell r="F631"/>
          <cell r="G631"/>
        </row>
        <row r="632">
          <cell r="A632"/>
          <cell r="B632"/>
          <cell r="C632"/>
          <cell r="D632"/>
          <cell r="E632"/>
          <cell r="F632"/>
          <cell r="G632"/>
        </row>
        <row r="633">
          <cell r="A633"/>
          <cell r="B633"/>
          <cell r="C633"/>
          <cell r="D633"/>
          <cell r="E633"/>
          <cell r="F633"/>
          <cell r="G633"/>
        </row>
        <row r="634">
          <cell r="A634"/>
          <cell r="B634"/>
          <cell r="C634"/>
          <cell r="D634"/>
          <cell r="E634"/>
          <cell r="F634"/>
          <cell r="G634"/>
        </row>
        <row r="635">
          <cell r="A635"/>
          <cell r="B635"/>
          <cell r="C635"/>
          <cell r="D635"/>
          <cell r="E635"/>
          <cell r="F635"/>
          <cell r="G635"/>
        </row>
        <row r="636">
          <cell r="A636"/>
          <cell r="B636"/>
          <cell r="C636"/>
          <cell r="D636"/>
          <cell r="E636"/>
          <cell r="F636"/>
          <cell r="G636"/>
        </row>
        <row r="637">
          <cell r="A637"/>
          <cell r="B637"/>
          <cell r="C637"/>
          <cell r="D637"/>
          <cell r="E637"/>
          <cell r="F637"/>
          <cell r="G637"/>
        </row>
        <row r="638">
          <cell r="A638"/>
          <cell r="B638"/>
          <cell r="C638"/>
          <cell r="D638"/>
          <cell r="E638"/>
          <cell r="F638"/>
          <cell r="G638"/>
        </row>
        <row r="639">
          <cell r="A639"/>
          <cell r="B639"/>
          <cell r="C639"/>
          <cell r="D639"/>
          <cell r="E639"/>
          <cell r="F639"/>
          <cell r="G639"/>
        </row>
        <row r="640">
          <cell r="A640"/>
          <cell r="B640"/>
          <cell r="C640"/>
          <cell r="D640"/>
          <cell r="E640"/>
          <cell r="F640"/>
          <cell r="G640"/>
        </row>
        <row r="641">
          <cell r="A641"/>
          <cell r="B641"/>
          <cell r="C641"/>
          <cell r="D641"/>
          <cell r="E641"/>
          <cell r="F641"/>
          <cell r="G641"/>
        </row>
        <row r="642">
          <cell r="A642"/>
          <cell r="B642"/>
          <cell r="C642"/>
          <cell r="D642"/>
          <cell r="E642"/>
          <cell r="F642"/>
          <cell r="G642"/>
        </row>
        <row r="643">
          <cell r="A643"/>
          <cell r="B643"/>
          <cell r="C643"/>
          <cell r="D643"/>
          <cell r="E643"/>
          <cell r="F643"/>
          <cell r="G643"/>
        </row>
        <row r="644">
          <cell r="A644"/>
          <cell r="B644"/>
          <cell r="C644"/>
          <cell r="D644"/>
          <cell r="E644"/>
          <cell r="F644"/>
          <cell r="G644"/>
        </row>
        <row r="645">
          <cell r="A645"/>
          <cell r="B645"/>
          <cell r="C645"/>
          <cell r="D645"/>
          <cell r="E645"/>
          <cell r="F645"/>
          <cell r="G645"/>
        </row>
        <row r="646">
          <cell r="A646"/>
          <cell r="B646"/>
          <cell r="C646"/>
          <cell r="D646"/>
          <cell r="E646"/>
          <cell r="F646"/>
          <cell r="G646"/>
        </row>
        <row r="647">
          <cell r="A647"/>
          <cell r="B647"/>
          <cell r="C647"/>
          <cell r="D647"/>
          <cell r="E647"/>
          <cell r="F647"/>
          <cell r="G647"/>
        </row>
        <row r="648">
          <cell r="A648"/>
          <cell r="B648"/>
          <cell r="C648"/>
          <cell r="D648"/>
          <cell r="E648"/>
          <cell r="F648"/>
          <cell r="G648"/>
        </row>
        <row r="649">
          <cell r="A649"/>
          <cell r="B649"/>
          <cell r="C649"/>
          <cell r="D649"/>
          <cell r="E649"/>
          <cell r="F649"/>
          <cell r="G649"/>
        </row>
        <row r="650">
          <cell r="A650"/>
          <cell r="B650"/>
          <cell r="C650"/>
          <cell r="D650"/>
          <cell r="E650"/>
          <cell r="F650"/>
          <cell r="G650"/>
        </row>
        <row r="651">
          <cell r="A651"/>
          <cell r="B651"/>
          <cell r="C651"/>
          <cell r="D651"/>
          <cell r="E651"/>
          <cell r="F651"/>
          <cell r="G651"/>
        </row>
        <row r="652">
          <cell r="A652"/>
          <cell r="B652"/>
          <cell r="C652"/>
          <cell r="D652"/>
          <cell r="E652"/>
          <cell r="F652"/>
          <cell r="G652"/>
        </row>
        <row r="653">
          <cell r="A653"/>
          <cell r="B653"/>
          <cell r="C653"/>
          <cell r="D653"/>
          <cell r="E653"/>
          <cell r="F653"/>
          <cell r="G653"/>
        </row>
        <row r="654">
          <cell r="A654"/>
          <cell r="B654"/>
          <cell r="C654"/>
          <cell r="D654"/>
          <cell r="E654"/>
          <cell r="F654"/>
          <cell r="G654"/>
        </row>
        <row r="655">
          <cell r="A655"/>
          <cell r="B655"/>
          <cell r="C655"/>
          <cell r="D655"/>
          <cell r="E655"/>
          <cell r="F655"/>
          <cell r="G655"/>
        </row>
        <row r="656">
          <cell r="A656"/>
          <cell r="B656"/>
          <cell r="C656"/>
          <cell r="D656"/>
          <cell r="E656"/>
          <cell r="F656"/>
          <cell r="G656"/>
        </row>
        <row r="657">
          <cell r="A657"/>
          <cell r="B657"/>
          <cell r="C657"/>
          <cell r="D657"/>
          <cell r="E657"/>
          <cell r="F657"/>
          <cell r="G657"/>
        </row>
        <row r="658">
          <cell r="A658"/>
          <cell r="B658"/>
          <cell r="C658"/>
          <cell r="D658"/>
          <cell r="E658"/>
          <cell r="F658"/>
          <cell r="G658"/>
        </row>
        <row r="659">
          <cell r="A659"/>
          <cell r="B659"/>
          <cell r="C659"/>
          <cell r="D659"/>
          <cell r="E659"/>
          <cell r="F659"/>
          <cell r="G659"/>
        </row>
        <row r="660">
          <cell r="A660"/>
          <cell r="B660"/>
          <cell r="C660"/>
          <cell r="D660"/>
          <cell r="E660"/>
          <cell r="F660"/>
          <cell r="G660"/>
        </row>
        <row r="661">
          <cell r="A661"/>
          <cell r="B661"/>
          <cell r="C661"/>
          <cell r="D661"/>
          <cell r="E661"/>
          <cell r="F661"/>
          <cell r="G661"/>
        </row>
        <row r="662">
          <cell r="A662"/>
          <cell r="B662"/>
          <cell r="C662"/>
          <cell r="D662"/>
          <cell r="E662"/>
          <cell r="F662"/>
          <cell r="G662"/>
        </row>
        <row r="663">
          <cell r="A663"/>
          <cell r="B663"/>
          <cell r="C663"/>
          <cell r="D663"/>
          <cell r="E663"/>
          <cell r="F663"/>
          <cell r="G663"/>
        </row>
        <row r="664">
          <cell r="A664"/>
          <cell r="B664"/>
          <cell r="C664"/>
          <cell r="D664"/>
          <cell r="E664"/>
          <cell r="F664"/>
          <cell r="G664"/>
        </row>
        <row r="665">
          <cell r="A665"/>
          <cell r="B665"/>
          <cell r="C665"/>
          <cell r="D665"/>
          <cell r="E665"/>
          <cell r="F665"/>
          <cell r="G665"/>
        </row>
        <row r="666">
          <cell r="A666"/>
          <cell r="B666"/>
          <cell r="C666"/>
          <cell r="D666"/>
          <cell r="E666"/>
          <cell r="F666"/>
          <cell r="G666"/>
        </row>
        <row r="667">
          <cell r="A667"/>
          <cell r="B667"/>
          <cell r="C667"/>
          <cell r="D667"/>
          <cell r="E667"/>
          <cell r="F667"/>
          <cell r="G667"/>
        </row>
        <row r="668">
          <cell r="A668"/>
          <cell r="B668"/>
          <cell r="C668"/>
          <cell r="D668"/>
          <cell r="E668"/>
          <cell r="F668"/>
          <cell r="G668"/>
        </row>
        <row r="669">
          <cell r="A669"/>
          <cell r="B669"/>
          <cell r="C669"/>
          <cell r="D669"/>
          <cell r="E669"/>
          <cell r="F669"/>
          <cell r="G669"/>
        </row>
        <row r="670">
          <cell r="A670"/>
          <cell r="B670"/>
          <cell r="C670"/>
          <cell r="D670"/>
          <cell r="E670"/>
          <cell r="F670"/>
          <cell r="G670"/>
        </row>
        <row r="671">
          <cell r="A671"/>
          <cell r="B671"/>
          <cell r="C671"/>
          <cell r="D671"/>
          <cell r="E671"/>
          <cell r="F671"/>
          <cell r="G671"/>
        </row>
        <row r="672">
          <cell r="A672"/>
          <cell r="B672"/>
          <cell r="C672"/>
          <cell r="D672"/>
          <cell r="E672"/>
          <cell r="F672"/>
          <cell r="G672"/>
        </row>
        <row r="673">
          <cell r="A673"/>
          <cell r="B673"/>
          <cell r="C673"/>
          <cell r="D673"/>
          <cell r="E673"/>
          <cell r="F673"/>
          <cell r="G673"/>
        </row>
        <row r="674">
          <cell r="A674"/>
          <cell r="B674"/>
          <cell r="C674"/>
          <cell r="D674"/>
          <cell r="E674"/>
          <cell r="F674"/>
          <cell r="G674"/>
        </row>
        <row r="675">
          <cell r="A675"/>
          <cell r="B675"/>
          <cell r="C675"/>
          <cell r="D675"/>
          <cell r="E675"/>
          <cell r="F675"/>
          <cell r="G675"/>
        </row>
        <row r="676">
          <cell r="A676"/>
          <cell r="B676"/>
          <cell r="C676"/>
          <cell r="D676"/>
          <cell r="E676"/>
          <cell r="F676"/>
          <cell r="G676"/>
        </row>
        <row r="677">
          <cell r="A677"/>
          <cell r="B677"/>
          <cell r="C677"/>
          <cell r="D677"/>
          <cell r="E677"/>
          <cell r="F677"/>
          <cell r="G677"/>
        </row>
        <row r="678">
          <cell r="A678"/>
          <cell r="B678"/>
          <cell r="C678"/>
          <cell r="D678"/>
          <cell r="E678"/>
          <cell r="F678"/>
          <cell r="G678"/>
        </row>
        <row r="679">
          <cell r="A679"/>
          <cell r="B679"/>
          <cell r="C679"/>
          <cell r="D679"/>
          <cell r="E679"/>
          <cell r="F679"/>
          <cell r="G679"/>
        </row>
        <row r="680">
          <cell r="A680"/>
          <cell r="B680"/>
          <cell r="C680"/>
          <cell r="D680"/>
          <cell r="E680"/>
          <cell r="F680"/>
          <cell r="G680"/>
        </row>
        <row r="681">
          <cell r="A681"/>
          <cell r="B681"/>
          <cell r="C681"/>
          <cell r="D681"/>
          <cell r="E681"/>
          <cell r="F681"/>
          <cell r="G681"/>
        </row>
        <row r="682">
          <cell r="A682"/>
          <cell r="B682"/>
          <cell r="C682"/>
          <cell r="D682"/>
          <cell r="E682"/>
          <cell r="F682"/>
          <cell r="G682"/>
        </row>
        <row r="683">
          <cell r="A683"/>
          <cell r="B683"/>
          <cell r="C683"/>
          <cell r="D683"/>
          <cell r="E683"/>
          <cell r="F683"/>
          <cell r="G683"/>
        </row>
        <row r="684">
          <cell r="A684"/>
          <cell r="B684"/>
          <cell r="C684"/>
          <cell r="D684"/>
          <cell r="E684"/>
          <cell r="F684"/>
          <cell r="G684"/>
        </row>
        <row r="685">
          <cell r="A685"/>
          <cell r="B685"/>
          <cell r="C685"/>
          <cell r="D685"/>
          <cell r="E685"/>
          <cell r="F685"/>
          <cell r="G685"/>
        </row>
        <row r="686">
          <cell r="A686"/>
          <cell r="B686"/>
          <cell r="C686"/>
          <cell r="D686"/>
          <cell r="E686"/>
          <cell r="F686"/>
          <cell r="G686"/>
        </row>
        <row r="687">
          <cell r="A687"/>
          <cell r="B687"/>
          <cell r="C687"/>
          <cell r="D687"/>
          <cell r="E687"/>
          <cell r="F687"/>
          <cell r="G687"/>
        </row>
        <row r="688">
          <cell r="A688"/>
          <cell r="B688"/>
          <cell r="C688"/>
          <cell r="D688"/>
          <cell r="E688"/>
          <cell r="F688"/>
          <cell r="G688"/>
        </row>
        <row r="689">
          <cell r="A689"/>
          <cell r="B689"/>
          <cell r="C689"/>
          <cell r="D689"/>
          <cell r="E689"/>
          <cell r="F689"/>
          <cell r="G689"/>
        </row>
        <row r="690">
          <cell r="A690"/>
          <cell r="B690"/>
          <cell r="C690"/>
          <cell r="D690"/>
          <cell r="E690"/>
          <cell r="F690"/>
          <cell r="G690"/>
        </row>
        <row r="691">
          <cell r="A691"/>
          <cell r="B691"/>
          <cell r="C691"/>
          <cell r="D691"/>
          <cell r="E691"/>
          <cell r="F691"/>
          <cell r="G691"/>
        </row>
        <row r="692">
          <cell r="A692"/>
          <cell r="B692"/>
          <cell r="C692"/>
          <cell r="D692"/>
          <cell r="E692"/>
          <cell r="F692"/>
          <cell r="G692"/>
        </row>
        <row r="693">
          <cell r="A693"/>
          <cell r="B693"/>
          <cell r="C693"/>
          <cell r="D693"/>
          <cell r="E693"/>
          <cell r="F693"/>
          <cell r="G693"/>
        </row>
        <row r="694">
          <cell r="A694"/>
          <cell r="B694"/>
          <cell r="C694"/>
          <cell r="D694"/>
          <cell r="E694"/>
          <cell r="F694"/>
          <cell r="G694"/>
        </row>
        <row r="695">
          <cell r="A695"/>
          <cell r="B695"/>
          <cell r="C695"/>
          <cell r="D695"/>
          <cell r="E695"/>
          <cell r="F695"/>
          <cell r="G695"/>
        </row>
        <row r="696">
          <cell r="A696"/>
          <cell r="B696"/>
          <cell r="C696"/>
          <cell r="D696"/>
          <cell r="E696"/>
          <cell r="F696"/>
          <cell r="G696"/>
        </row>
        <row r="697">
          <cell r="A697"/>
          <cell r="B697"/>
          <cell r="C697"/>
          <cell r="D697"/>
          <cell r="E697"/>
          <cell r="F697"/>
          <cell r="G697"/>
        </row>
        <row r="698">
          <cell r="A698"/>
          <cell r="B698"/>
          <cell r="C698"/>
          <cell r="D698"/>
          <cell r="E698"/>
          <cell r="F698"/>
          <cell r="G698"/>
        </row>
        <row r="699">
          <cell r="A699"/>
          <cell r="B699"/>
          <cell r="C699"/>
          <cell r="D699"/>
          <cell r="E699"/>
          <cell r="F699"/>
          <cell r="G699"/>
        </row>
        <row r="700">
          <cell r="A700"/>
          <cell r="B700"/>
          <cell r="C700"/>
          <cell r="D700"/>
          <cell r="E700"/>
          <cell r="F700"/>
          <cell r="G700"/>
        </row>
        <row r="701">
          <cell r="A701"/>
          <cell r="B701"/>
          <cell r="C701"/>
          <cell r="D701"/>
          <cell r="E701"/>
          <cell r="F701"/>
          <cell r="G701"/>
        </row>
        <row r="702">
          <cell r="A702"/>
          <cell r="B702"/>
          <cell r="C702"/>
          <cell r="D702"/>
          <cell r="E702"/>
          <cell r="F702"/>
          <cell r="G702"/>
        </row>
        <row r="703">
          <cell r="A703"/>
          <cell r="B703"/>
          <cell r="C703"/>
          <cell r="D703"/>
          <cell r="E703"/>
          <cell r="F703"/>
          <cell r="G703"/>
        </row>
        <row r="704">
          <cell r="A704"/>
          <cell r="B704"/>
          <cell r="C704"/>
          <cell r="D704"/>
          <cell r="E704"/>
          <cell r="F704"/>
          <cell r="G704"/>
        </row>
        <row r="705">
          <cell r="A705"/>
          <cell r="B705"/>
          <cell r="C705"/>
          <cell r="D705"/>
          <cell r="E705"/>
          <cell r="F705"/>
          <cell r="G705"/>
        </row>
        <row r="706">
          <cell r="A706"/>
          <cell r="B706"/>
          <cell r="C706"/>
          <cell r="D706"/>
          <cell r="E706"/>
          <cell r="F706"/>
          <cell r="G706"/>
        </row>
        <row r="707">
          <cell r="A707"/>
          <cell r="B707"/>
          <cell r="C707"/>
          <cell r="D707"/>
          <cell r="E707"/>
          <cell r="F707"/>
          <cell r="G707"/>
        </row>
        <row r="708">
          <cell r="A708"/>
          <cell r="B708"/>
          <cell r="C708"/>
          <cell r="D708"/>
          <cell r="E708"/>
          <cell r="F708"/>
          <cell r="G708"/>
        </row>
        <row r="709">
          <cell r="A709"/>
          <cell r="B709"/>
          <cell r="C709"/>
          <cell r="D709"/>
          <cell r="E709"/>
          <cell r="F709"/>
          <cell r="G709"/>
        </row>
        <row r="710">
          <cell r="A710"/>
          <cell r="B710"/>
          <cell r="C710"/>
          <cell r="D710"/>
          <cell r="E710"/>
          <cell r="F710"/>
          <cell r="G710"/>
        </row>
        <row r="711">
          <cell r="A711"/>
          <cell r="B711"/>
          <cell r="C711"/>
          <cell r="D711"/>
          <cell r="E711"/>
          <cell r="F711"/>
          <cell r="G711"/>
        </row>
        <row r="712">
          <cell r="A712"/>
          <cell r="B712"/>
          <cell r="C712"/>
          <cell r="D712"/>
          <cell r="E712"/>
          <cell r="F712"/>
          <cell r="G712"/>
        </row>
        <row r="713">
          <cell r="A713"/>
          <cell r="B713"/>
          <cell r="C713"/>
          <cell r="D713"/>
          <cell r="E713"/>
          <cell r="F713"/>
          <cell r="G713"/>
        </row>
        <row r="714">
          <cell r="A714"/>
          <cell r="B714"/>
          <cell r="C714"/>
          <cell r="D714"/>
          <cell r="E714"/>
          <cell r="F714"/>
          <cell r="G714"/>
        </row>
        <row r="715">
          <cell r="A715"/>
          <cell r="B715"/>
          <cell r="C715"/>
          <cell r="D715"/>
          <cell r="E715"/>
          <cell r="F715"/>
          <cell r="G715"/>
        </row>
        <row r="716">
          <cell r="A716"/>
          <cell r="B716"/>
          <cell r="C716"/>
          <cell r="D716"/>
          <cell r="E716"/>
          <cell r="F716"/>
          <cell r="G716"/>
        </row>
        <row r="717">
          <cell r="A717"/>
          <cell r="B717"/>
          <cell r="C717"/>
          <cell r="D717"/>
          <cell r="E717"/>
          <cell r="F717"/>
          <cell r="G717"/>
        </row>
        <row r="718">
          <cell r="A718"/>
          <cell r="B718"/>
          <cell r="C718"/>
          <cell r="D718"/>
          <cell r="E718"/>
          <cell r="F718"/>
          <cell r="G718"/>
        </row>
        <row r="719">
          <cell r="A719"/>
          <cell r="B719"/>
          <cell r="C719"/>
          <cell r="D719"/>
          <cell r="E719"/>
          <cell r="F719"/>
          <cell r="G719"/>
        </row>
        <row r="720">
          <cell r="A720"/>
          <cell r="B720"/>
          <cell r="C720"/>
          <cell r="D720"/>
          <cell r="E720"/>
          <cell r="F720"/>
          <cell r="G720"/>
        </row>
        <row r="721">
          <cell r="A721"/>
          <cell r="B721"/>
          <cell r="C721"/>
          <cell r="D721"/>
          <cell r="E721"/>
          <cell r="F721"/>
          <cell r="G721"/>
        </row>
        <row r="722">
          <cell r="A722"/>
          <cell r="B722"/>
          <cell r="C722"/>
          <cell r="D722"/>
          <cell r="E722"/>
          <cell r="F722"/>
          <cell r="G722"/>
        </row>
        <row r="723">
          <cell r="A723"/>
          <cell r="B723"/>
          <cell r="C723"/>
          <cell r="D723"/>
          <cell r="E723"/>
          <cell r="F723"/>
          <cell r="G723"/>
        </row>
        <row r="724">
          <cell r="A724"/>
          <cell r="B724"/>
          <cell r="C724"/>
          <cell r="D724"/>
          <cell r="E724"/>
          <cell r="F724"/>
          <cell r="G724"/>
        </row>
        <row r="725">
          <cell r="A725"/>
          <cell r="B725"/>
          <cell r="C725"/>
          <cell r="D725"/>
          <cell r="E725"/>
          <cell r="F725"/>
          <cell r="G725"/>
        </row>
        <row r="726">
          <cell r="A726"/>
          <cell r="B726"/>
          <cell r="C726"/>
          <cell r="D726"/>
          <cell r="E726"/>
          <cell r="F726"/>
          <cell r="G726"/>
        </row>
        <row r="727">
          <cell r="A727"/>
          <cell r="B727"/>
          <cell r="C727"/>
          <cell r="D727"/>
          <cell r="E727"/>
          <cell r="F727"/>
          <cell r="G727"/>
        </row>
        <row r="728">
          <cell r="A728"/>
          <cell r="B728"/>
          <cell r="C728"/>
          <cell r="D728"/>
          <cell r="E728"/>
          <cell r="F728"/>
          <cell r="G728"/>
        </row>
        <row r="729">
          <cell r="A729"/>
          <cell r="B729"/>
          <cell r="C729"/>
          <cell r="D729"/>
          <cell r="E729"/>
          <cell r="F729"/>
          <cell r="G729"/>
        </row>
        <row r="730">
          <cell r="A730"/>
          <cell r="B730"/>
          <cell r="C730"/>
          <cell r="D730"/>
          <cell r="E730"/>
          <cell r="F730"/>
          <cell r="G730"/>
        </row>
        <row r="731">
          <cell r="A731"/>
          <cell r="B731"/>
          <cell r="C731"/>
          <cell r="D731"/>
          <cell r="E731"/>
          <cell r="F731"/>
          <cell r="G731"/>
        </row>
        <row r="732">
          <cell r="A732"/>
          <cell r="B732"/>
          <cell r="C732"/>
          <cell r="D732"/>
          <cell r="E732"/>
          <cell r="F732"/>
          <cell r="G732"/>
        </row>
        <row r="733">
          <cell r="A733"/>
          <cell r="B733"/>
          <cell r="C733"/>
          <cell r="D733"/>
          <cell r="E733"/>
          <cell r="F733"/>
          <cell r="G733"/>
        </row>
        <row r="734">
          <cell r="A734"/>
          <cell r="B734"/>
          <cell r="C734"/>
          <cell r="D734"/>
          <cell r="E734"/>
          <cell r="F734"/>
          <cell r="G734"/>
        </row>
        <row r="735">
          <cell r="A735"/>
          <cell r="B735"/>
          <cell r="C735"/>
          <cell r="D735"/>
          <cell r="E735"/>
          <cell r="F735"/>
          <cell r="G735"/>
        </row>
        <row r="736">
          <cell r="A736"/>
          <cell r="B736"/>
          <cell r="C736"/>
          <cell r="D736"/>
          <cell r="E736"/>
          <cell r="F736"/>
          <cell r="G736"/>
        </row>
        <row r="737">
          <cell r="A737"/>
          <cell r="B737"/>
          <cell r="C737"/>
          <cell r="D737"/>
          <cell r="E737"/>
          <cell r="F737"/>
          <cell r="G737"/>
        </row>
        <row r="738">
          <cell r="A738"/>
          <cell r="B738"/>
          <cell r="C738"/>
          <cell r="D738"/>
          <cell r="E738"/>
          <cell r="F738"/>
          <cell r="G738"/>
        </row>
        <row r="739">
          <cell r="A739"/>
          <cell r="B739"/>
          <cell r="C739"/>
          <cell r="D739"/>
          <cell r="E739"/>
          <cell r="F739"/>
          <cell r="G739"/>
        </row>
        <row r="740">
          <cell r="A740"/>
          <cell r="B740"/>
          <cell r="C740"/>
          <cell r="D740"/>
          <cell r="E740"/>
          <cell r="F740"/>
          <cell r="G740"/>
        </row>
        <row r="741">
          <cell r="A741"/>
          <cell r="B741"/>
          <cell r="C741"/>
          <cell r="D741"/>
          <cell r="E741"/>
          <cell r="F741"/>
          <cell r="G741"/>
        </row>
        <row r="742">
          <cell r="A742"/>
          <cell r="B742"/>
          <cell r="C742"/>
          <cell r="D742"/>
          <cell r="E742"/>
          <cell r="F742"/>
          <cell r="G742"/>
        </row>
        <row r="743">
          <cell r="A743"/>
          <cell r="B743"/>
          <cell r="C743"/>
          <cell r="D743"/>
          <cell r="E743"/>
          <cell r="F743"/>
          <cell r="G743"/>
        </row>
        <row r="744">
          <cell r="A744"/>
          <cell r="B744"/>
          <cell r="C744"/>
          <cell r="D744"/>
          <cell r="E744"/>
          <cell r="F744"/>
          <cell r="G744"/>
        </row>
        <row r="745">
          <cell r="A745"/>
          <cell r="B745"/>
          <cell r="C745"/>
          <cell r="D745"/>
          <cell r="E745"/>
          <cell r="F745"/>
          <cell r="G745"/>
        </row>
        <row r="746">
          <cell r="A746"/>
          <cell r="B746"/>
          <cell r="C746"/>
          <cell r="D746"/>
          <cell r="E746"/>
          <cell r="F746"/>
          <cell r="G746"/>
        </row>
        <row r="747">
          <cell r="A747"/>
          <cell r="B747"/>
          <cell r="C747"/>
          <cell r="D747"/>
          <cell r="E747"/>
          <cell r="F747"/>
          <cell r="G747"/>
        </row>
        <row r="748">
          <cell r="A748"/>
          <cell r="B748"/>
          <cell r="C748"/>
          <cell r="D748"/>
          <cell r="E748"/>
          <cell r="F748"/>
          <cell r="G748"/>
        </row>
        <row r="749">
          <cell r="A749"/>
          <cell r="B749"/>
          <cell r="C749"/>
          <cell r="D749"/>
          <cell r="E749"/>
          <cell r="F749"/>
          <cell r="G749"/>
        </row>
        <row r="750">
          <cell r="A750"/>
          <cell r="B750"/>
          <cell r="C750"/>
          <cell r="D750"/>
          <cell r="E750"/>
          <cell r="F750"/>
          <cell r="G750"/>
        </row>
        <row r="751">
          <cell r="A751"/>
          <cell r="B751"/>
          <cell r="C751"/>
          <cell r="D751"/>
          <cell r="E751"/>
          <cell r="F751"/>
          <cell r="G751"/>
        </row>
        <row r="752">
          <cell r="A752"/>
          <cell r="B752"/>
          <cell r="C752"/>
          <cell r="D752"/>
          <cell r="E752"/>
          <cell r="F752"/>
          <cell r="G752"/>
        </row>
        <row r="753">
          <cell r="A753"/>
          <cell r="B753"/>
          <cell r="C753"/>
          <cell r="D753"/>
          <cell r="E753"/>
          <cell r="F753"/>
          <cell r="G753"/>
        </row>
        <row r="754">
          <cell r="A754"/>
          <cell r="B754"/>
          <cell r="C754"/>
          <cell r="D754"/>
          <cell r="E754"/>
          <cell r="F754"/>
          <cell r="G754"/>
        </row>
        <row r="755">
          <cell r="A755"/>
          <cell r="B755"/>
          <cell r="C755"/>
          <cell r="D755"/>
          <cell r="E755"/>
          <cell r="F755"/>
          <cell r="G755"/>
        </row>
        <row r="756">
          <cell r="A756"/>
          <cell r="B756"/>
          <cell r="C756"/>
          <cell r="D756"/>
          <cell r="E756"/>
          <cell r="F756"/>
          <cell r="G756"/>
        </row>
        <row r="757">
          <cell r="A757"/>
          <cell r="B757"/>
          <cell r="C757"/>
          <cell r="D757"/>
          <cell r="E757"/>
          <cell r="F757"/>
          <cell r="G757"/>
        </row>
        <row r="758">
          <cell r="A758"/>
          <cell r="B758"/>
          <cell r="C758"/>
          <cell r="D758"/>
          <cell r="E758"/>
          <cell r="F758"/>
          <cell r="G758"/>
        </row>
        <row r="759">
          <cell r="A759"/>
          <cell r="B759"/>
          <cell r="C759"/>
          <cell r="D759"/>
          <cell r="E759"/>
          <cell r="F759"/>
          <cell r="G759"/>
        </row>
        <row r="760">
          <cell r="A760"/>
          <cell r="B760"/>
          <cell r="C760"/>
          <cell r="D760"/>
          <cell r="E760"/>
          <cell r="F760"/>
          <cell r="G760"/>
        </row>
        <row r="761">
          <cell r="A761"/>
          <cell r="B761"/>
          <cell r="C761"/>
          <cell r="D761"/>
          <cell r="E761"/>
          <cell r="F761"/>
          <cell r="G761"/>
        </row>
        <row r="762">
          <cell r="A762"/>
          <cell r="B762"/>
          <cell r="C762"/>
          <cell r="D762"/>
          <cell r="E762"/>
          <cell r="F762"/>
          <cell r="G762"/>
        </row>
        <row r="763">
          <cell r="A763"/>
          <cell r="B763"/>
          <cell r="C763"/>
          <cell r="D763"/>
          <cell r="E763"/>
          <cell r="F763"/>
          <cell r="G763"/>
        </row>
        <row r="764">
          <cell r="A764"/>
          <cell r="B764"/>
          <cell r="C764"/>
          <cell r="D764"/>
          <cell r="E764"/>
          <cell r="F764"/>
          <cell r="G764"/>
        </row>
        <row r="765">
          <cell r="A765"/>
          <cell r="B765"/>
          <cell r="C765"/>
          <cell r="D765"/>
          <cell r="E765"/>
          <cell r="F765"/>
          <cell r="G765"/>
        </row>
        <row r="766">
          <cell r="A766"/>
          <cell r="B766"/>
          <cell r="C766"/>
          <cell r="D766"/>
          <cell r="E766"/>
          <cell r="F766"/>
          <cell r="G766"/>
        </row>
        <row r="767">
          <cell r="A767"/>
          <cell r="B767"/>
          <cell r="C767"/>
          <cell r="D767"/>
          <cell r="E767"/>
          <cell r="F767"/>
          <cell r="G767"/>
        </row>
        <row r="768">
          <cell r="A768"/>
          <cell r="B768"/>
          <cell r="C768"/>
          <cell r="D768"/>
          <cell r="E768"/>
          <cell r="F768"/>
          <cell r="G768"/>
        </row>
        <row r="769">
          <cell r="A769"/>
          <cell r="B769"/>
          <cell r="C769"/>
          <cell r="D769"/>
          <cell r="E769"/>
          <cell r="F769"/>
          <cell r="G769"/>
        </row>
        <row r="770">
          <cell r="A770"/>
          <cell r="B770"/>
          <cell r="C770"/>
          <cell r="D770"/>
          <cell r="E770"/>
          <cell r="F770"/>
          <cell r="G770"/>
        </row>
        <row r="771">
          <cell r="A771"/>
          <cell r="B771"/>
          <cell r="C771"/>
          <cell r="D771"/>
          <cell r="E771"/>
          <cell r="F771"/>
          <cell r="G771"/>
        </row>
        <row r="772">
          <cell r="A772"/>
          <cell r="B772"/>
          <cell r="C772"/>
          <cell r="D772"/>
          <cell r="E772"/>
          <cell r="F772"/>
          <cell r="G772"/>
        </row>
        <row r="773">
          <cell r="A773"/>
          <cell r="B773"/>
          <cell r="C773"/>
          <cell r="D773"/>
          <cell r="E773"/>
          <cell r="F773"/>
          <cell r="G773"/>
        </row>
        <row r="774">
          <cell r="A774"/>
          <cell r="B774"/>
          <cell r="C774"/>
          <cell r="D774"/>
          <cell r="E774"/>
          <cell r="F774"/>
          <cell r="G774"/>
        </row>
        <row r="775">
          <cell r="A775"/>
          <cell r="B775"/>
          <cell r="C775"/>
          <cell r="D775"/>
          <cell r="E775"/>
          <cell r="F775"/>
          <cell r="G775"/>
        </row>
        <row r="776">
          <cell r="A776"/>
          <cell r="B776"/>
          <cell r="C776"/>
          <cell r="D776"/>
          <cell r="E776"/>
          <cell r="F776"/>
          <cell r="G776"/>
        </row>
        <row r="777">
          <cell r="A777"/>
          <cell r="B777"/>
          <cell r="C777"/>
          <cell r="D777"/>
          <cell r="E777"/>
          <cell r="F777"/>
          <cell r="G777"/>
        </row>
        <row r="778">
          <cell r="A778"/>
          <cell r="B778"/>
          <cell r="C778"/>
          <cell r="D778"/>
          <cell r="E778"/>
          <cell r="F778"/>
          <cell r="G778"/>
        </row>
        <row r="779">
          <cell r="A779"/>
          <cell r="B779"/>
          <cell r="C779"/>
          <cell r="D779"/>
          <cell r="E779"/>
          <cell r="F779"/>
          <cell r="G779"/>
        </row>
        <row r="780">
          <cell r="A780"/>
          <cell r="B780"/>
          <cell r="C780"/>
          <cell r="D780"/>
          <cell r="E780"/>
          <cell r="F780"/>
          <cell r="G780"/>
        </row>
        <row r="781">
          <cell r="A781"/>
          <cell r="B781"/>
          <cell r="C781"/>
          <cell r="D781"/>
          <cell r="E781"/>
          <cell r="F781"/>
          <cell r="G781"/>
        </row>
        <row r="782">
          <cell r="A782"/>
          <cell r="B782"/>
          <cell r="C782"/>
          <cell r="D782"/>
          <cell r="E782"/>
          <cell r="F782"/>
          <cell r="G782"/>
        </row>
        <row r="783">
          <cell r="A783"/>
          <cell r="B783"/>
          <cell r="C783"/>
          <cell r="D783"/>
          <cell r="E783"/>
          <cell r="F783"/>
          <cell r="G783"/>
        </row>
        <row r="784">
          <cell r="A784"/>
          <cell r="B784"/>
          <cell r="C784"/>
          <cell r="D784"/>
          <cell r="E784"/>
          <cell r="F784"/>
          <cell r="G784"/>
        </row>
        <row r="785">
          <cell r="A785"/>
          <cell r="B785"/>
          <cell r="C785"/>
          <cell r="D785"/>
          <cell r="E785"/>
          <cell r="F785"/>
          <cell r="G785"/>
        </row>
        <row r="786">
          <cell r="A786"/>
          <cell r="B786"/>
          <cell r="C786"/>
          <cell r="D786"/>
          <cell r="E786"/>
          <cell r="F786"/>
          <cell r="G786"/>
        </row>
        <row r="787">
          <cell r="A787"/>
          <cell r="B787"/>
          <cell r="C787"/>
          <cell r="D787"/>
          <cell r="E787"/>
          <cell r="F787"/>
          <cell r="G787"/>
        </row>
        <row r="788">
          <cell r="A788"/>
          <cell r="B788"/>
          <cell r="C788"/>
          <cell r="D788"/>
          <cell r="E788"/>
          <cell r="F788"/>
          <cell r="G788"/>
        </row>
        <row r="789">
          <cell r="A789"/>
          <cell r="B789"/>
          <cell r="C789"/>
          <cell r="D789"/>
          <cell r="E789"/>
          <cell r="F789"/>
          <cell r="G789"/>
        </row>
        <row r="790">
          <cell r="A790"/>
          <cell r="B790"/>
          <cell r="C790"/>
          <cell r="D790"/>
          <cell r="E790"/>
          <cell r="F790"/>
          <cell r="G790"/>
        </row>
        <row r="791">
          <cell r="A791"/>
          <cell r="B791"/>
          <cell r="C791"/>
          <cell r="D791"/>
          <cell r="E791"/>
          <cell r="F791"/>
          <cell r="G791"/>
        </row>
        <row r="792">
          <cell r="A792"/>
          <cell r="B792"/>
          <cell r="C792"/>
          <cell r="D792"/>
          <cell r="E792"/>
          <cell r="F792"/>
          <cell r="G792"/>
        </row>
        <row r="793">
          <cell r="A793"/>
          <cell r="B793"/>
          <cell r="C793"/>
          <cell r="D793"/>
          <cell r="E793"/>
          <cell r="F793"/>
          <cell r="G793"/>
        </row>
        <row r="794">
          <cell r="A794"/>
          <cell r="B794"/>
          <cell r="C794"/>
          <cell r="D794"/>
          <cell r="E794"/>
          <cell r="F794"/>
          <cell r="G794"/>
        </row>
        <row r="795">
          <cell r="A795"/>
          <cell r="B795"/>
          <cell r="C795"/>
          <cell r="D795"/>
          <cell r="E795"/>
          <cell r="F795"/>
          <cell r="G795"/>
        </row>
        <row r="796">
          <cell r="A796"/>
          <cell r="B796"/>
          <cell r="C796"/>
          <cell r="D796"/>
          <cell r="E796"/>
          <cell r="F796"/>
          <cell r="G796"/>
        </row>
        <row r="797">
          <cell r="A797"/>
          <cell r="B797"/>
          <cell r="C797"/>
          <cell r="D797"/>
          <cell r="E797"/>
          <cell r="F797"/>
          <cell r="G797"/>
        </row>
        <row r="798">
          <cell r="A798"/>
          <cell r="B798"/>
          <cell r="C798"/>
          <cell r="D798"/>
          <cell r="E798"/>
          <cell r="F798"/>
          <cell r="G79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03" workbookViewId="0">
      <selection activeCell="G583" sqref="G583"/>
    </sheetView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6" t="s">
        <v>8</v>
      </c>
      <c r="K1" s="7"/>
      <c r="L1" s="4"/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10">
        <v>140</v>
      </c>
      <c r="B2" s="11" t="s">
        <v>9</v>
      </c>
      <c r="C2" s="10" t="s">
        <v>10</v>
      </c>
      <c r="D2" s="10" t="s">
        <v>11</v>
      </c>
      <c r="E2" s="10" t="s">
        <v>12</v>
      </c>
      <c r="F2" s="10" t="s">
        <v>13</v>
      </c>
      <c r="G2" s="12" t="s">
        <v>14</v>
      </c>
      <c r="H2" s="7"/>
      <c r="I2" s="13" t="s">
        <v>15</v>
      </c>
      <c r="J2" s="14" t="s">
        <v>16</v>
      </c>
      <c r="K2" s="7"/>
      <c r="L2" s="4"/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>
      <c r="A3" s="10">
        <v>141</v>
      </c>
      <c r="B3" s="11" t="s">
        <v>17</v>
      </c>
      <c r="C3" s="10" t="s">
        <v>10</v>
      </c>
      <c r="D3" s="10" t="s">
        <v>11</v>
      </c>
      <c r="E3" s="10" t="s">
        <v>12</v>
      </c>
      <c r="F3" s="10" t="s">
        <v>13</v>
      </c>
      <c r="G3" s="12" t="s">
        <v>14</v>
      </c>
      <c r="H3" s="7"/>
      <c r="I3" s="13" t="s">
        <v>18</v>
      </c>
      <c r="J3" s="14" t="s">
        <v>19</v>
      </c>
      <c r="K3" s="7"/>
      <c r="L3" s="4"/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>
      <c r="A4" s="10">
        <v>142</v>
      </c>
      <c r="B4" s="11" t="s">
        <v>20</v>
      </c>
      <c r="C4" s="10" t="s">
        <v>10</v>
      </c>
      <c r="D4" s="10" t="s">
        <v>11</v>
      </c>
      <c r="E4" s="10" t="s">
        <v>21</v>
      </c>
      <c r="F4" s="10" t="s">
        <v>13</v>
      </c>
      <c r="G4" s="12" t="s">
        <v>22</v>
      </c>
      <c r="H4" s="7"/>
      <c r="I4" s="13" t="s">
        <v>23</v>
      </c>
      <c r="J4" s="14" t="s">
        <v>24</v>
      </c>
      <c r="K4" s="7"/>
      <c r="L4" s="4"/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>
      <c r="A5" s="10">
        <v>143</v>
      </c>
      <c r="B5" s="11" t="s">
        <v>25</v>
      </c>
      <c r="C5" s="10" t="s">
        <v>10</v>
      </c>
      <c r="D5" s="10" t="s">
        <v>11</v>
      </c>
      <c r="E5" s="10" t="s">
        <v>12</v>
      </c>
      <c r="F5" s="10" t="s">
        <v>13</v>
      </c>
      <c r="G5" s="12" t="s">
        <v>14</v>
      </c>
      <c r="H5" s="7"/>
      <c r="I5" s="13" t="s">
        <v>26</v>
      </c>
      <c r="J5" s="14" t="s">
        <v>27</v>
      </c>
      <c r="K5" s="7"/>
      <c r="L5" s="4"/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>
      <c r="A6" s="10">
        <v>144</v>
      </c>
      <c r="B6" s="11" t="s">
        <v>28</v>
      </c>
      <c r="C6" s="10" t="s">
        <v>10</v>
      </c>
      <c r="D6" s="10" t="s">
        <v>11</v>
      </c>
      <c r="E6" s="10" t="s">
        <v>21</v>
      </c>
      <c r="F6" s="10" t="s">
        <v>13</v>
      </c>
      <c r="G6" s="12" t="s">
        <v>22</v>
      </c>
      <c r="H6" s="7"/>
      <c r="I6" s="13" t="s">
        <v>29</v>
      </c>
      <c r="J6" s="14" t="s">
        <v>30</v>
      </c>
      <c r="K6" s="7"/>
      <c r="L6" s="4"/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>
      <c r="A7" s="10">
        <v>145</v>
      </c>
      <c r="B7" s="11" t="s">
        <v>31</v>
      </c>
      <c r="C7" s="10" t="s">
        <v>10</v>
      </c>
      <c r="D7" s="10" t="s">
        <v>11</v>
      </c>
      <c r="E7" s="10" t="s">
        <v>21</v>
      </c>
      <c r="F7" s="10" t="s">
        <v>13</v>
      </c>
      <c r="G7" s="12" t="s">
        <v>22</v>
      </c>
      <c r="H7" s="7"/>
      <c r="I7" s="13" t="s">
        <v>32</v>
      </c>
      <c r="J7" s="14" t="s">
        <v>33</v>
      </c>
      <c r="K7" s="4"/>
      <c r="L7" s="4"/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>
      <c r="A8" s="10">
        <v>146</v>
      </c>
      <c r="B8" s="11" t="s">
        <v>34</v>
      </c>
      <c r="C8" s="10" t="s">
        <v>10</v>
      </c>
      <c r="D8" s="10" t="s">
        <v>11</v>
      </c>
      <c r="E8" s="10" t="s">
        <v>21</v>
      </c>
      <c r="F8" s="10" t="s">
        <v>13</v>
      </c>
      <c r="G8" s="12" t="s">
        <v>22</v>
      </c>
      <c r="H8" s="7"/>
      <c r="I8" s="13" t="s">
        <v>35</v>
      </c>
      <c r="J8" s="14" t="s">
        <v>36</v>
      </c>
      <c r="K8" s="7"/>
      <c r="L8" s="4"/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>
      <c r="A9" s="10">
        <v>147</v>
      </c>
      <c r="B9" s="11" t="s">
        <v>37</v>
      </c>
      <c r="C9" s="10" t="s">
        <v>10</v>
      </c>
      <c r="D9" s="10" t="s">
        <v>11</v>
      </c>
      <c r="E9" s="10" t="s">
        <v>21</v>
      </c>
      <c r="F9" s="10" t="s">
        <v>13</v>
      </c>
      <c r="G9" s="12" t="s">
        <v>22</v>
      </c>
      <c r="H9" s="7"/>
      <c r="I9" s="13" t="s">
        <v>38</v>
      </c>
      <c r="J9" s="14" t="s">
        <v>39</v>
      </c>
      <c r="K9" s="7"/>
      <c r="L9" s="4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>
      <c r="A10" s="10">
        <v>148</v>
      </c>
      <c r="B10" s="11" t="s">
        <v>40</v>
      </c>
      <c r="C10" s="10" t="s">
        <v>10</v>
      </c>
      <c r="D10" s="10" t="s">
        <v>11</v>
      </c>
      <c r="E10" s="10" t="s">
        <v>12</v>
      </c>
      <c r="F10" s="10" t="s">
        <v>13</v>
      </c>
      <c r="G10" s="12" t="s">
        <v>14</v>
      </c>
      <c r="H10" s="7"/>
      <c r="I10" s="13" t="s">
        <v>41</v>
      </c>
      <c r="J10" s="14" t="s">
        <v>42</v>
      </c>
      <c r="K10" s="7"/>
      <c r="L10" s="4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>
      <c r="A11" s="10">
        <v>149</v>
      </c>
      <c r="B11" s="11" t="s">
        <v>43</v>
      </c>
      <c r="C11" s="10" t="s">
        <v>10</v>
      </c>
      <c r="D11" s="10" t="s">
        <v>11</v>
      </c>
      <c r="E11" s="10" t="s">
        <v>12</v>
      </c>
      <c r="F11" s="10" t="s">
        <v>13</v>
      </c>
      <c r="G11" s="12" t="s">
        <v>14</v>
      </c>
      <c r="H11" s="7"/>
      <c r="I11" s="13" t="s">
        <v>44</v>
      </c>
      <c r="J11" s="14" t="s">
        <v>45</v>
      </c>
      <c r="K11" s="7"/>
      <c r="L11" s="4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>
      <c r="A12" s="10">
        <v>150</v>
      </c>
      <c r="B12" s="11" t="s">
        <v>46</v>
      </c>
      <c r="C12" s="10">
        <v>2</v>
      </c>
      <c r="D12" s="10" t="s">
        <v>11</v>
      </c>
      <c r="E12" s="10" t="s">
        <v>12</v>
      </c>
      <c r="F12" s="10" t="s">
        <v>13</v>
      </c>
      <c r="G12" s="12" t="s">
        <v>14</v>
      </c>
      <c r="H12" s="7"/>
      <c r="I12" s="15" t="s">
        <v>47</v>
      </c>
      <c r="J12" s="16" t="s">
        <v>48</v>
      </c>
      <c r="K12" s="7"/>
      <c r="L12" s="4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>
      <c r="A13" s="10">
        <v>151</v>
      </c>
      <c r="B13" s="11" t="s">
        <v>49</v>
      </c>
      <c r="C13" s="10">
        <v>2</v>
      </c>
      <c r="D13" s="10" t="s">
        <v>11</v>
      </c>
      <c r="E13" s="10" t="s">
        <v>21</v>
      </c>
      <c r="F13" s="10" t="s">
        <v>13</v>
      </c>
      <c r="G13" s="12" t="s">
        <v>22</v>
      </c>
      <c r="H13" s="7"/>
      <c r="I13" s="13" t="s">
        <v>50</v>
      </c>
      <c r="J13" s="14" t="s">
        <v>51</v>
      </c>
      <c r="K13" s="7"/>
      <c r="L13" s="4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>
      <c r="A14" s="10">
        <v>152</v>
      </c>
      <c r="B14" s="11" t="s">
        <v>52</v>
      </c>
      <c r="C14" s="10">
        <v>2</v>
      </c>
      <c r="D14" s="10" t="s">
        <v>11</v>
      </c>
      <c r="E14" s="10" t="s">
        <v>12</v>
      </c>
      <c r="F14" s="10" t="s">
        <v>13</v>
      </c>
      <c r="G14" s="12" t="s">
        <v>14</v>
      </c>
      <c r="H14" s="7"/>
      <c r="I14" s="13" t="s">
        <v>53</v>
      </c>
      <c r="J14" s="14" t="s">
        <v>54</v>
      </c>
      <c r="K14" s="7"/>
      <c r="L14" s="4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>
      <c r="A15" s="10">
        <v>153</v>
      </c>
      <c r="B15" s="11" t="s">
        <v>55</v>
      </c>
      <c r="C15" s="10">
        <v>2</v>
      </c>
      <c r="D15" s="10" t="s">
        <v>11</v>
      </c>
      <c r="E15" s="10" t="s">
        <v>21</v>
      </c>
      <c r="F15" s="10" t="s">
        <v>13</v>
      </c>
      <c r="G15" s="12" t="s">
        <v>22</v>
      </c>
      <c r="H15" s="7"/>
      <c r="I15" s="15" t="s">
        <v>56</v>
      </c>
      <c r="J15" s="14" t="s">
        <v>57</v>
      </c>
      <c r="K15" s="7"/>
      <c r="L15" s="4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>
      <c r="A16" s="10">
        <v>154</v>
      </c>
      <c r="B16" s="11" t="s">
        <v>58</v>
      </c>
      <c r="C16" s="10">
        <v>2</v>
      </c>
      <c r="D16" s="10" t="s">
        <v>11</v>
      </c>
      <c r="E16" s="10" t="s">
        <v>12</v>
      </c>
      <c r="F16" s="10" t="s">
        <v>13</v>
      </c>
      <c r="G16" s="12" t="s">
        <v>14</v>
      </c>
      <c r="H16" s="7"/>
      <c r="I16" s="13" t="s">
        <v>59</v>
      </c>
      <c r="J16" s="14" t="s">
        <v>60</v>
      </c>
      <c r="K16" s="4"/>
      <c r="L16" s="4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>
      <c r="A17" s="10">
        <v>155</v>
      </c>
      <c r="B17" s="11" t="s">
        <v>61</v>
      </c>
      <c r="C17" s="10">
        <v>2</v>
      </c>
      <c r="D17" s="10" t="s">
        <v>11</v>
      </c>
      <c r="E17" s="10" t="s">
        <v>12</v>
      </c>
      <c r="F17" s="10" t="s">
        <v>13</v>
      </c>
      <c r="G17" s="12" t="s">
        <v>14</v>
      </c>
      <c r="H17" s="7"/>
      <c r="I17" s="13" t="s">
        <v>62</v>
      </c>
      <c r="J17" s="14" t="s">
        <v>63</v>
      </c>
      <c r="K17" s="7"/>
      <c r="L17" s="4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>
      <c r="A18" s="10">
        <v>156</v>
      </c>
      <c r="B18" s="11" t="s">
        <v>64</v>
      </c>
      <c r="C18" s="10">
        <v>3</v>
      </c>
      <c r="D18" s="10" t="s">
        <v>11</v>
      </c>
      <c r="E18" s="10" t="s">
        <v>12</v>
      </c>
      <c r="F18" s="10" t="s">
        <v>13</v>
      </c>
      <c r="G18" s="12" t="s">
        <v>14</v>
      </c>
      <c r="H18" s="7"/>
      <c r="I18" s="13" t="s">
        <v>65</v>
      </c>
      <c r="J18" s="14" t="s">
        <v>66</v>
      </c>
      <c r="K18" s="7"/>
      <c r="L18" s="4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>
      <c r="A19" s="10">
        <v>157</v>
      </c>
      <c r="B19" s="11" t="s">
        <v>67</v>
      </c>
      <c r="C19" s="10">
        <v>3</v>
      </c>
      <c r="D19" s="10" t="s">
        <v>11</v>
      </c>
      <c r="E19" s="10" t="s">
        <v>21</v>
      </c>
      <c r="F19" s="10" t="s">
        <v>13</v>
      </c>
      <c r="G19" s="12" t="s">
        <v>22</v>
      </c>
      <c r="H19" s="7"/>
      <c r="I19" s="13" t="s">
        <v>68</v>
      </c>
      <c r="J19" s="14" t="s">
        <v>11</v>
      </c>
      <c r="K19" s="7"/>
      <c r="L19" s="4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>
      <c r="A20" s="10">
        <v>158</v>
      </c>
      <c r="B20" s="11" t="s">
        <v>69</v>
      </c>
      <c r="C20" s="10">
        <v>3</v>
      </c>
      <c r="D20" s="10" t="s">
        <v>11</v>
      </c>
      <c r="E20" s="10" t="s">
        <v>21</v>
      </c>
      <c r="F20" s="10" t="s">
        <v>13</v>
      </c>
      <c r="G20" s="12" t="s">
        <v>22</v>
      </c>
      <c r="H20" s="7"/>
      <c r="I20" s="13" t="s">
        <v>70</v>
      </c>
      <c r="J20" s="14" t="s">
        <v>71</v>
      </c>
      <c r="K20" s="7"/>
      <c r="L20" s="4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>
      <c r="A21" s="10">
        <v>159</v>
      </c>
      <c r="B21" s="11" t="s">
        <v>72</v>
      </c>
      <c r="C21" s="10">
        <v>3</v>
      </c>
      <c r="D21" s="10" t="s">
        <v>11</v>
      </c>
      <c r="E21" s="10" t="s">
        <v>21</v>
      </c>
      <c r="F21" s="10" t="s">
        <v>13</v>
      </c>
      <c r="G21" s="12" t="s">
        <v>22</v>
      </c>
      <c r="H21" s="7"/>
      <c r="I21" s="13" t="s">
        <v>73</v>
      </c>
      <c r="J21" s="14" t="s">
        <v>74</v>
      </c>
      <c r="K21" s="4"/>
      <c r="L21" s="4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>
      <c r="A22" s="10">
        <v>160</v>
      </c>
      <c r="B22" s="11" t="s">
        <v>75</v>
      </c>
      <c r="C22" s="10">
        <v>3</v>
      </c>
      <c r="D22" s="10" t="s">
        <v>11</v>
      </c>
      <c r="E22" s="10" t="s">
        <v>12</v>
      </c>
      <c r="F22" s="10" t="s">
        <v>13</v>
      </c>
      <c r="G22" s="12" t="s">
        <v>14</v>
      </c>
      <c r="H22" s="7"/>
      <c r="I22" s="17" t="s">
        <v>76</v>
      </c>
      <c r="J22" s="16" t="s">
        <v>77</v>
      </c>
      <c r="K22" s="4"/>
      <c r="L22" s="4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>
      <c r="A23" s="10">
        <v>161</v>
      </c>
      <c r="B23" s="11" t="s">
        <v>78</v>
      </c>
      <c r="C23" s="10">
        <v>3</v>
      </c>
      <c r="D23" s="10" t="s">
        <v>11</v>
      </c>
      <c r="E23" s="10" t="s">
        <v>12</v>
      </c>
      <c r="F23" s="10" t="s">
        <v>13</v>
      </c>
      <c r="G23" s="12" t="s">
        <v>14</v>
      </c>
      <c r="H23" s="7"/>
      <c r="I23" s="13" t="s">
        <v>79</v>
      </c>
      <c r="J23" s="14" t="s">
        <v>80</v>
      </c>
      <c r="K23" s="4"/>
      <c r="L23" s="4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>
      <c r="A24" s="10">
        <v>162</v>
      </c>
      <c r="B24" s="11" t="s">
        <v>81</v>
      </c>
      <c r="C24" s="10">
        <v>3</v>
      </c>
      <c r="D24" s="10" t="s">
        <v>11</v>
      </c>
      <c r="E24" s="10" t="s">
        <v>21</v>
      </c>
      <c r="F24" s="10" t="s">
        <v>13</v>
      </c>
      <c r="G24" s="12" t="s">
        <v>22</v>
      </c>
      <c r="H24" s="7"/>
      <c r="I24" s="13" t="s">
        <v>82</v>
      </c>
      <c r="J24" s="14" t="s">
        <v>83</v>
      </c>
      <c r="K24" s="4"/>
      <c r="L24" s="4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>
      <c r="A25" s="10">
        <v>163</v>
      </c>
      <c r="B25" s="11" t="s">
        <v>84</v>
      </c>
      <c r="C25" s="10">
        <v>3</v>
      </c>
      <c r="D25" s="10" t="s">
        <v>11</v>
      </c>
      <c r="E25" s="10" t="s">
        <v>12</v>
      </c>
      <c r="F25" s="10" t="s">
        <v>13</v>
      </c>
      <c r="G25" s="12" t="s">
        <v>14</v>
      </c>
      <c r="H25" s="7"/>
      <c r="I25" s="4"/>
      <c r="J25" s="4"/>
      <c r="K25" s="4"/>
      <c r="L25" s="4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>
      <c r="A26" s="10">
        <v>164</v>
      </c>
      <c r="B26" s="11" t="s">
        <v>85</v>
      </c>
      <c r="C26" s="10">
        <v>4</v>
      </c>
      <c r="D26" s="10" t="s">
        <v>11</v>
      </c>
      <c r="E26" s="10" t="s">
        <v>21</v>
      </c>
      <c r="F26" s="10" t="s">
        <v>13</v>
      </c>
      <c r="G26" s="12" t="s">
        <v>22</v>
      </c>
      <c r="H26" s="7"/>
      <c r="I26" s="4"/>
      <c r="J26" s="4"/>
      <c r="K26" s="4"/>
      <c r="L26" s="4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>
      <c r="A27" s="10">
        <v>165</v>
      </c>
      <c r="B27" s="11" t="s">
        <v>86</v>
      </c>
      <c r="C27" s="10">
        <v>4</v>
      </c>
      <c r="D27" s="10" t="s">
        <v>11</v>
      </c>
      <c r="E27" s="10" t="s">
        <v>21</v>
      </c>
      <c r="F27" s="10" t="s">
        <v>13</v>
      </c>
      <c r="G27" s="12" t="s">
        <v>22</v>
      </c>
      <c r="H27" s="7"/>
      <c r="I27" s="18"/>
      <c r="J27" s="19"/>
      <c r="K27" s="19"/>
      <c r="L27" s="20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>
      <c r="A28" s="10">
        <v>166</v>
      </c>
      <c r="B28" s="11" t="s">
        <v>87</v>
      </c>
      <c r="C28" s="10">
        <v>4</v>
      </c>
      <c r="D28" s="10" t="s">
        <v>11</v>
      </c>
      <c r="E28" s="10" t="s">
        <v>12</v>
      </c>
      <c r="F28" s="10" t="s">
        <v>13</v>
      </c>
      <c r="G28" s="12" t="s">
        <v>14</v>
      </c>
      <c r="H28" s="7"/>
      <c r="I28" s="4"/>
      <c r="J28" s="4"/>
      <c r="K28" s="4"/>
      <c r="L28" s="4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>
      <c r="A29" s="10">
        <v>167</v>
      </c>
      <c r="B29" s="11" t="s">
        <v>88</v>
      </c>
      <c r="C29" s="10">
        <v>5</v>
      </c>
      <c r="D29" s="10" t="s">
        <v>11</v>
      </c>
      <c r="E29" s="10" t="s">
        <v>21</v>
      </c>
      <c r="F29" s="10" t="s">
        <v>89</v>
      </c>
      <c r="G29" s="12" t="s">
        <v>90</v>
      </c>
      <c r="H29" s="7"/>
      <c r="I29" s="4"/>
      <c r="J29" s="4"/>
      <c r="K29" s="4"/>
      <c r="L29" s="4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>
      <c r="A30" s="10">
        <v>168</v>
      </c>
      <c r="B30" s="11" t="s">
        <v>91</v>
      </c>
      <c r="C30" s="10">
        <v>5</v>
      </c>
      <c r="D30" s="10" t="s">
        <v>11</v>
      </c>
      <c r="E30" s="10" t="s">
        <v>21</v>
      </c>
      <c r="F30" s="10" t="s">
        <v>89</v>
      </c>
      <c r="G30" s="12" t="s">
        <v>90</v>
      </c>
      <c r="H30" s="7"/>
      <c r="I30" s="21"/>
      <c r="J30" s="22"/>
      <c r="K30" s="22"/>
      <c r="L30" s="23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>
      <c r="A31" s="10">
        <v>169</v>
      </c>
      <c r="B31" s="11" t="s">
        <v>92</v>
      </c>
      <c r="C31" s="10">
        <v>5</v>
      </c>
      <c r="D31" s="10" t="s">
        <v>11</v>
      </c>
      <c r="E31" s="10" t="s">
        <v>12</v>
      </c>
      <c r="F31" s="10" t="s">
        <v>89</v>
      </c>
      <c r="G31" s="12" t="s">
        <v>93</v>
      </c>
      <c r="H31" s="7"/>
      <c r="I31" s="4"/>
      <c r="J31" s="4"/>
      <c r="K31" s="4"/>
      <c r="L31" s="4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>
      <c r="A32" s="10">
        <v>170</v>
      </c>
      <c r="B32" s="11" t="s">
        <v>94</v>
      </c>
      <c r="C32" s="10">
        <v>5</v>
      </c>
      <c r="D32" s="10" t="s">
        <v>11</v>
      </c>
      <c r="E32" s="10" t="s">
        <v>12</v>
      </c>
      <c r="F32" s="10" t="s">
        <v>89</v>
      </c>
      <c r="G32" s="12" t="s">
        <v>93</v>
      </c>
      <c r="H32" s="7"/>
      <c r="I32" s="24"/>
      <c r="J32" s="24"/>
      <c r="K32" s="24"/>
      <c r="L32" s="24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>
      <c r="A33" s="10">
        <v>171</v>
      </c>
      <c r="B33" s="11" t="s">
        <v>95</v>
      </c>
      <c r="C33" s="10">
        <v>5</v>
      </c>
      <c r="D33" s="10" t="s">
        <v>11</v>
      </c>
      <c r="E33" s="10" t="s">
        <v>12</v>
      </c>
      <c r="F33" s="10" t="s">
        <v>89</v>
      </c>
      <c r="G33" s="12" t="s">
        <v>93</v>
      </c>
      <c r="H33" s="7"/>
      <c r="I33" s="4"/>
      <c r="J33" s="4"/>
      <c r="K33" s="4"/>
      <c r="L33" s="4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>
      <c r="A34" s="10">
        <v>172</v>
      </c>
      <c r="B34" s="11" t="s">
        <v>96</v>
      </c>
      <c r="C34" s="10">
        <v>6</v>
      </c>
      <c r="D34" s="10" t="s">
        <v>11</v>
      </c>
      <c r="E34" s="10" t="s">
        <v>21</v>
      </c>
      <c r="F34" s="10" t="s">
        <v>89</v>
      </c>
      <c r="G34" s="12" t="s">
        <v>90</v>
      </c>
      <c r="H34" s="7"/>
      <c r="I34" s="4"/>
      <c r="J34" s="4"/>
      <c r="K34" s="4"/>
      <c r="L34" s="4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5" customHeight="1">
      <c r="A35" s="10">
        <v>220</v>
      </c>
      <c r="B35" s="11" t="s">
        <v>97</v>
      </c>
      <c r="C35" s="10">
        <v>6</v>
      </c>
      <c r="D35" s="10" t="s">
        <v>57</v>
      </c>
      <c r="E35" s="10" t="s">
        <v>12</v>
      </c>
      <c r="F35" s="10" t="s">
        <v>89</v>
      </c>
      <c r="G35" s="12" t="s">
        <v>93</v>
      </c>
      <c r="H35" s="7"/>
      <c r="I35" s="25"/>
      <c r="J35" s="26"/>
      <c r="K35" s="26"/>
      <c r="L35" s="27"/>
      <c r="M35" s="28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>
      <c r="A36" s="10">
        <v>221</v>
      </c>
      <c r="B36" s="11" t="s">
        <v>98</v>
      </c>
      <c r="C36" s="10">
        <v>5</v>
      </c>
      <c r="D36" s="10" t="s">
        <v>57</v>
      </c>
      <c r="E36" s="10" t="s">
        <v>12</v>
      </c>
      <c r="F36" s="10" t="s">
        <v>89</v>
      </c>
      <c r="G36" s="12" t="s">
        <v>93</v>
      </c>
      <c r="H36" s="7"/>
      <c r="I36" s="26"/>
      <c r="J36" s="26"/>
      <c r="K36" s="26"/>
      <c r="L36" s="26"/>
      <c r="M36" s="2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>
      <c r="A37" s="10">
        <v>222</v>
      </c>
      <c r="B37" s="11" t="s">
        <v>99</v>
      </c>
      <c r="C37" s="10">
        <v>4</v>
      </c>
      <c r="D37" s="10" t="s">
        <v>57</v>
      </c>
      <c r="E37" s="10" t="s">
        <v>21</v>
      </c>
      <c r="F37" s="10" t="s">
        <v>13</v>
      </c>
      <c r="G37" s="12" t="s">
        <v>22</v>
      </c>
      <c r="H37" s="7"/>
      <c r="I37" s="30"/>
      <c r="J37" s="26"/>
      <c r="K37" s="26"/>
      <c r="L37" s="26"/>
      <c r="M37" s="31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5" customHeight="1">
      <c r="A38" s="10">
        <v>223</v>
      </c>
      <c r="B38" s="11" t="s">
        <v>100</v>
      </c>
      <c r="C38" s="10">
        <v>4</v>
      </c>
      <c r="D38" s="10" t="s">
        <v>57</v>
      </c>
      <c r="E38" s="10" t="s">
        <v>21</v>
      </c>
      <c r="F38" s="10" t="s">
        <v>13</v>
      </c>
      <c r="G38" s="12" t="s">
        <v>22</v>
      </c>
      <c r="H38" s="7"/>
      <c r="I38" s="30"/>
      <c r="J38" s="26"/>
      <c r="K38" s="26"/>
      <c r="L38" s="26"/>
      <c r="M38" s="31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customHeight="1">
      <c r="A39" s="10">
        <v>224</v>
      </c>
      <c r="B39" s="11" t="s">
        <v>101</v>
      </c>
      <c r="C39" s="10">
        <v>5</v>
      </c>
      <c r="D39" s="10" t="s">
        <v>57</v>
      </c>
      <c r="E39" s="10" t="s">
        <v>12</v>
      </c>
      <c r="F39" s="10" t="s">
        <v>89</v>
      </c>
      <c r="G39" s="12" t="s">
        <v>93</v>
      </c>
      <c r="H39" s="7"/>
      <c r="I39" s="30"/>
      <c r="J39" s="26"/>
      <c r="K39" s="26"/>
      <c r="L39" s="26"/>
      <c r="M39" s="31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customHeight="1">
      <c r="A40" s="10">
        <v>225</v>
      </c>
      <c r="B40" s="11" t="s">
        <v>102</v>
      </c>
      <c r="C40" s="10">
        <v>6</v>
      </c>
      <c r="D40" s="10" t="s">
        <v>57</v>
      </c>
      <c r="E40" s="10" t="s">
        <v>12</v>
      </c>
      <c r="F40" s="10" t="s">
        <v>89</v>
      </c>
      <c r="G40" s="12" t="s">
        <v>93</v>
      </c>
      <c r="H40" s="7"/>
      <c r="I40" s="30"/>
      <c r="J40" s="26"/>
      <c r="K40" s="26"/>
      <c r="L40" s="26"/>
      <c r="M40" s="31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>
      <c r="A41" s="10">
        <v>226</v>
      </c>
      <c r="B41" s="11" t="s">
        <v>103</v>
      </c>
      <c r="C41" s="10">
        <v>4</v>
      </c>
      <c r="D41" s="10" t="s">
        <v>57</v>
      </c>
      <c r="E41" s="10" t="s">
        <v>21</v>
      </c>
      <c r="F41" s="10" t="s">
        <v>13</v>
      </c>
      <c r="G41" s="12" t="s">
        <v>22</v>
      </c>
      <c r="H41" s="7"/>
      <c r="I41" s="30"/>
      <c r="J41" s="26"/>
      <c r="K41" s="26"/>
      <c r="L41" s="26"/>
      <c r="M41" s="31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5" customHeight="1">
      <c r="A42" s="10">
        <v>227</v>
      </c>
      <c r="B42" s="11" t="s">
        <v>104</v>
      </c>
      <c r="C42" s="10">
        <v>6</v>
      </c>
      <c r="D42" s="10" t="s">
        <v>57</v>
      </c>
      <c r="E42" s="10" t="s">
        <v>21</v>
      </c>
      <c r="F42" s="10" t="s">
        <v>89</v>
      </c>
      <c r="G42" s="12" t="s">
        <v>90</v>
      </c>
      <c r="H42" s="7"/>
      <c r="I42" s="30"/>
      <c r="J42" s="26"/>
      <c r="K42" s="26"/>
      <c r="L42" s="26"/>
      <c r="M42" s="31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5" customHeight="1">
      <c r="A43" s="10">
        <v>228</v>
      </c>
      <c r="B43" s="11" t="s">
        <v>105</v>
      </c>
      <c r="C43" s="10">
        <v>4</v>
      </c>
      <c r="D43" s="10" t="s">
        <v>57</v>
      </c>
      <c r="E43" s="10" t="s">
        <v>21</v>
      </c>
      <c r="F43" s="10" t="s">
        <v>13</v>
      </c>
      <c r="G43" s="12" t="s">
        <v>22</v>
      </c>
      <c r="H43" s="7"/>
      <c r="I43" s="30"/>
      <c r="J43" s="26"/>
      <c r="K43" s="26"/>
      <c r="L43" s="26"/>
      <c r="M43" s="31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>
      <c r="A44" s="10">
        <v>229</v>
      </c>
      <c r="B44" s="11" t="s">
        <v>106</v>
      </c>
      <c r="C44" s="10">
        <v>5</v>
      </c>
      <c r="D44" s="10" t="s">
        <v>57</v>
      </c>
      <c r="E44" s="10" t="s">
        <v>12</v>
      </c>
      <c r="F44" s="10" t="s">
        <v>89</v>
      </c>
      <c r="G44" s="12" t="s">
        <v>93</v>
      </c>
      <c r="H44" s="7"/>
      <c r="I44" s="30"/>
      <c r="J44" s="26"/>
      <c r="K44" s="26"/>
      <c r="L44" s="26"/>
      <c r="M44" s="32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>
      <c r="A45" s="10">
        <v>230</v>
      </c>
      <c r="B45" s="11" t="s">
        <v>107</v>
      </c>
      <c r="C45" s="10">
        <v>6</v>
      </c>
      <c r="D45" s="10" t="s">
        <v>57</v>
      </c>
      <c r="E45" s="10" t="s">
        <v>12</v>
      </c>
      <c r="F45" s="10" t="s">
        <v>89</v>
      </c>
      <c r="G45" s="12" t="s">
        <v>93</v>
      </c>
      <c r="H45" s="7"/>
      <c r="I45" s="4"/>
      <c r="J45" s="4"/>
      <c r="K45" s="4"/>
      <c r="L45" s="4"/>
      <c r="M45" s="33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>
      <c r="A46" s="10">
        <v>231</v>
      </c>
      <c r="B46" s="11" t="s">
        <v>108</v>
      </c>
      <c r="C46" s="10">
        <v>6</v>
      </c>
      <c r="D46" s="10" t="s">
        <v>57</v>
      </c>
      <c r="E46" s="10" t="s">
        <v>12</v>
      </c>
      <c r="F46" s="10" t="s">
        <v>89</v>
      </c>
      <c r="G46" s="12" t="s">
        <v>93</v>
      </c>
      <c r="H46" s="7"/>
      <c r="I46" s="34"/>
      <c r="J46" s="35"/>
      <c r="K46" s="35"/>
      <c r="L46" s="36"/>
      <c r="M46" s="37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>
      <c r="A47" s="10">
        <v>232</v>
      </c>
      <c r="B47" s="11" t="s">
        <v>109</v>
      </c>
      <c r="C47" s="10">
        <v>5</v>
      </c>
      <c r="D47" s="10" t="s">
        <v>57</v>
      </c>
      <c r="E47" s="10" t="s">
        <v>12</v>
      </c>
      <c r="F47" s="10" t="s">
        <v>89</v>
      </c>
      <c r="G47" s="12" t="s">
        <v>93</v>
      </c>
      <c r="H47" s="7"/>
      <c r="I47" s="34"/>
      <c r="J47" s="35"/>
      <c r="K47" s="35"/>
      <c r="L47" s="36"/>
      <c r="M47" s="38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" customHeight="1">
      <c r="A48" s="10">
        <v>233</v>
      </c>
      <c r="B48" s="11" t="s">
        <v>110</v>
      </c>
      <c r="C48" s="10">
        <v>5</v>
      </c>
      <c r="D48" s="10" t="s">
        <v>57</v>
      </c>
      <c r="E48" s="10" t="s">
        <v>12</v>
      </c>
      <c r="F48" s="10" t="s">
        <v>89</v>
      </c>
      <c r="G48" s="12" t="s">
        <v>93</v>
      </c>
      <c r="H48" s="7"/>
      <c r="I48" s="34"/>
      <c r="J48" s="35"/>
      <c r="K48" s="35"/>
      <c r="L48" s="36"/>
      <c r="M48" s="38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" customHeight="1">
      <c r="A49" s="10">
        <v>234</v>
      </c>
      <c r="B49" s="11" t="s">
        <v>111</v>
      </c>
      <c r="C49" s="10">
        <v>3</v>
      </c>
      <c r="D49" s="10" t="s">
        <v>57</v>
      </c>
      <c r="E49" s="10" t="s">
        <v>21</v>
      </c>
      <c r="F49" s="10" t="s">
        <v>13</v>
      </c>
      <c r="G49" s="12" t="s">
        <v>22</v>
      </c>
      <c r="H49" s="7"/>
      <c r="I49" s="35"/>
      <c r="J49" s="35"/>
      <c r="K49" s="35"/>
      <c r="L49" s="35"/>
      <c r="M49" s="3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>
      <c r="A50" s="10">
        <v>235</v>
      </c>
      <c r="B50" s="11" t="s">
        <v>112</v>
      </c>
      <c r="C50" s="10">
        <v>2</v>
      </c>
      <c r="D50" s="10" t="s">
        <v>57</v>
      </c>
      <c r="E50" s="10" t="s">
        <v>12</v>
      </c>
      <c r="F50" s="10" t="s">
        <v>13</v>
      </c>
      <c r="G50" s="12" t="s">
        <v>14</v>
      </c>
      <c r="H50" s="7"/>
      <c r="I50" s="40"/>
      <c r="J50" s="35"/>
      <c r="K50" s="35"/>
      <c r="L50" s="41"/>
      <c r="M50" s="42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>
      <c r="A51" s="10">
        <v>236</v>
      </c>
      <c r="B51" s="11" t="s">
        <v>113</v>
      </c>
      <c r="C51" s="10">
        <v>6</v>
      </c>
      <c r="D51" s="10" t="s">
        <v>57</v>
      </c>
      <c r="E51" s="10" t="s">
        <v>21</v>
      </c>
      <c r="F51" s="10" t="s">
        <v>89</v>
      </c>
      <c r="G51" s="12" t="s">
        <v>90</v>
      </c>
      <c r="H51" s="7"/>
      <c r="I51" s="4"/>
      <c r="J51" s="4"/>
      <c r="K51" s="4"/>
      <c r="L51" s="4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>
      <c r="A52" s="10">
        <v>237</v>
      </c>
      <c r="B52" s="11" t="s">
        <v>114</v>
      </c>
      <c r="C52" s="10">
        <v>6</v>
      </c>
      <c r="D52" s="10" t="s">
        <v>57</v>
      </c>
      <c r="E52" s="10" t="s">
        <v>21</v>
      </c>
      <c r="F52" s="10" t="s">
        <v>89</v>
      </c>
      <c r="G52" s="12" t="s">
        <v>90</v>
      </c>
      <c r="H52" s="7"/>
      <c r="I52" s="4"/>
      <c r="J52" s="4"/>
      <c r="K52" s="4"/>
      <c r="L52" s="4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>
      <c r="A53" s="10">
        <v>238</v>
      </c>
      <c r="B53" s="11" t="s">
        <v>115</v>
      </c>
      <c r="C53" s="10">
        <v>6</v>
      </c>
      <c r="D53" s="10" t="s">
        <v>57</v>
      </c>
      <c r="E53" s="10" t="s">
        <v>21</v>
      </c>
      <c r="F53" s="10" t="s">
        <v>89</v>
      </c>
      <c r="G53" s="12" t="s">
        <v>90</v>
      </c>
      <c r="H53" s="7"/>
      <c r="I53" s="4"/>
      <c r="J53" s="4"/>
      <c r="K53" s="4"/>
      <c r="L53" s="4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>
      <c r="A54" s="10">
        <v>470</v>
      </c>
      <c r="B54" s="11" t="s">
        <v>116</v>
      </c>
      <c r="C54" s="10">
        <v>3</v>
      </c>
      <c r="D54" s="10" t="s">
        <v>24</v>
      </c>
      <c r="E54" s="10" t="s">
        <v>21</v>
      </c>
      <c r="F54" s="10" t="s">
        <v>13</v>
      </c>
      <c r="G54" s="12" t="s">
        <v>22</v>
      </c>
      <c r="H54" s="7"/>
      <c r="I54" s="4"/>
      <c r="J54" s="4"/>
      <c r="K54" s="4"/>
      <c r="L54" s="4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>
      <c r="A55" s="10">
        <v>471</v>
      </c>
      <c r="B55" s="11" t="s">
        <v>117</v>
      </c>
      <c r="C55" s="10">
        <v>3</v>
      </c>
      <c r="D55" s="10" t="s">
        <v>24</v>
      </c>
      <c r="E55" s="10" t="s">
        <v>21</v>
      </c>
      <c r="F55" s="10" t="s">
        <v>13</v>
      </c>
      <c r="G55" s="12" t="s">
        <v>22</v>
      </c>
      <c r="H55" s="7"/>
      <c r="I55" s="4"/>
      <c r="J55" s="4"/>
      <c r="K55" s="4"/>
      <c r="L55" s="4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>
      <c r="A56" s="10">
        <v>472</v>
      </c>
      <c r="B56" s="11" t="s">
        <v>118</v>
      </c>
      <c r="C56" s="10">
        <v>3</v>
      </c>
      <c r="D56" s="10" t="s">
        <v>24</v>
      </c>
      <c r="E56" s="10" t="s">
        <v>12</v>
      </c>
      <c r="F56" s="10" t="s">
        <v>13</v>
      </c>
      <c r="G56" s="12" t="s">
        <v>14</v>
      </c>
      <c r="H56" s="7"/>
      <c r="I56" s="4"/>
      <c r="J56" s="4"/>
      <c r="K56" s="4"/>
      <c r="L56" s="4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>
      <c r="A57" s="10">
        <v>473</v>
      </c>
      <c r="B57" s="11" t="s">
        <v>119</v>
      </c>
      <c r="C57" s="10">
        <v>4</v>
      </c>
      <c r="D57" s="10" t="s">
        <v>24</v>
      </c>
      <c r="E57" s="10" t="s">
        <v>12</v>
      </c>
      <c r="F57" s="10" t="s">
        <v>13</v>
      </c>
      <c r="G57" s="12" t="s">
        <v>14</v>
      </c>
      <c r="H57" s="7"/>
      <c r="I57" s="4"/>
      <c r="J57" s="4"/>
      <c r="K57" s="4"/>
      <c r="L57" s="4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10">
        <v>474</v>
      </c>
      <c r="B58" s="11" t="s">
        <v>120</v>
      </c>
      <c r="C58" s="10">
        <v>4</v>
      </c>
      <c r="D58" s="10" t="s">
        <v>24</v>
      </c>
      <c r="E58" s="10" t="s">
        <v>21</v>
      </c>
      <c r="F58" s="10" t="s">
        <v>13</v>
      </c>
      <c r="G58" s="12" t="s">
        <v>22</v>
      </c>
      <c r="H58" s="7"/>
      <c r="I58" s="4"/>
      <c r="J58" s="4"/>
      <c r="K58" s="4"/>
      <c r="L58" s="4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" customHeight="1">
      <c r="A59" s="10">
        <v>475</v>
      </c>
      <c r="B59" s="11" t="s">
        <v>121</v>
      </c>
      <c r="C59" s="10">
        <v>4</v>
      </c>
      <c r="D59" s="10" t="s">
        <v>24</v>
      </c>
      <c r="E59" s="10" t="s">
        <v>21</v>
      </c>
      <c r="F59" s="10" t="s">
        <v>13</v>
      </c>
      <c r="G59" s="12" t="s">
        <v>22</v>
      </c>
      <c r="H59" s="7"/>
      <c r="I59" s="4"/>
      <c r="J59" s="4"/>
      <c r="K59" s="4"/>
      <c r="L59" s="4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>
      <c r="A60" s="10">
        <v>476</v>
      </c>
      <c r="B60" s="11" t="s">
        <v>122</v>
      </c>
      <c r="C60" s="10">
        <v>4</v>
      </c>
      <c r="D60" s="10" t="s">
        <v>24</v>
      </c>
      <c r="E60" s="10" t="s">
        <v>21</v>
      </c>
      <c r="F60" s="10" t="s">
        <v>13</v>
      </c>
      <c r="G60" s="12" t="s">
        <v>22</v>
      </c>
      <c r="H60" s="7"/>
      <c r="I60" s="4"/>
      <c r="J60" s="4"/>
      <c r="K60" s="4"/>
      <c r="L60" s="4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>
      <c r="A61" s="10">
        <v>477</v>
      </c>
      <c r="B61" s="11" t="s">
        <v>123</v>
      </c>
      <c r="C61" s="10">
        <v>4</v>
      </c>
      <c r="D61" s="10" t="s">
        <v>24</v>
      </c>
      <c r="E61" s="10" t="s">
        <v>12</v>
      </c>
      <c r="F61" s="10" t="s">
        <v>13</v>
      </c>
      <c r="G61" s="12" t="s">
        <v>14</v>
      </c>
      <c r="H61" s="7"/>
      <c r="I61" s="4"/>
      <c r="J61" s="4"/>
      <c r="K61" s="4"/>
      <c r="L61" s="4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>
      <c r="A62" s="10">
        <v>478</v>
      </c>
      <c r="B62" s="11" t="s">
        <v>124</v>
      </c>
      <c r="C62" s="10">
        <v>4</v>
      </c>
      <c r="D62" s="10" t="s">
        <v>24</v>
      </c>
      <c r="E62" s="10" t="s">
        <v>21</v>
      </c>
      <c r="F62" s="10" t="s">
        <v>13</v>
      </c>
      <c r="G62" s="12" t="s">
        <v>22</v>
      </c>
      <c r="H62" s="7"/>
      <c r="I62" s="4"/>
      <c r="J62" s="4"/>
      <c r="K62" s="4"/>
      <c r="L62" s="4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>
      <c r="A63" s="10">
        <v>479</v>
      </c>
      <c r="B63" s="11" t="s">
        <v>125</v>
      </c>
      <c r="C63" s="10">
        <v>4</v>
      </c>
      <c r="D63" s="10" t="s">
        <v>24</v>
      </c>
      <c r="E63" s="10" t="s">
        <v>21</v>
      </c>
      <c r="F63" s="10" t="s">
        <v>13</v>
      </c>
      <c r="G63" s="12" t="s">
        <v>22</v>
      </c>
      <c r="H63" s="7"/>
      <c r="I63" s="4"/>
      <c r="J63" s="4"/>
      <c r="K63" s="4"/>
      <c r="L63" s="4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>
      <c r="A64" s="10">
        <v>480</v>
      </c>
      <c r="B64" s="11" t="s">
        <v>126</v>
      </c>
      <c r="C64" s="10">
        <v>4</v>
      </c>
      <c r="D64" s="10" t="s">
        <v>24</v>
      </c>
      <c r="E64" s="10" t="s">
        <v>21</v>
      </c>
      <c r="F64" s="10" t="s">
        <v>13</v>
      </c>
      <c r="G64" s="12" t="s">
        <v>22</v>
      </c>
      <c r="H64" s="7"/>
      <c r="I64" s="4"/>
      <c r="J64" s="4"/>
      <c r="K64" s="4"/>
      <c r="L64" s="4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>
      <c r="A65" s="10">
        <v>481</v>
      </c>
      <c r="B65" s="11" t="s">
        <v>127</v>
      </c>
      <c r="C65" s="10">
        <v>5</v>
      </c>
      <c r="D65" s="10" t="s">
        <v>24</v>
      </c>
      <c r="E65" s="10" t="s">
        <v>12</v>
      </c>
      <c r="F65" s="10" t="s">
        <v>89</v>
      </c>
      <c r="G65" s="12" t="s">
        <v>93</v>
      </c>
      <c r="H65" s="7"/>
      <c r="I65" s="4"/>
      <c r="J65" s="4"/>
      <c r="K65" s="4"/>
      <c r="L65" s="4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10">
        <v>482</v>
      </c>
      <c r="B66" s="11" t="s">
        <v>128</v>
      </c>
      <c r="C66" s="10">
        <v>5</v>
      </c>
      <c r="D66" s="10" t="s">
        <v>24</v>
      </c>
      <c r="E66" s="10" t="s">
        <v>12</v>
      </c>
      <c r="F66" s="10" t="s">
        <v>89</v>
      </c>
      <c r="G66" s="12" t="s">
        <v>93</v>
      </c>
      <c r="H66" s="7"/>
      <c r="I66" s="4"/>
      <c r="J66" s="4"/>
      <c r="K66" s="4"/>
      <c r="L66" s="4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10">
        <v>483</v>
      </c>
      <c r="B67" s="11" t="s">
        <v>129</v>
      </c>
      <c r="C67" s="10">
        <v>5</v>
      </c>
      <c r="D67" s="10" t="s">
        <v>24</v>
      </c>
      <c r="E67" s="10" t="s">
        <v>12</v>
      </c>
      <c r="F67" s="10" t="s">
        <v>89</v>
      </c>
      <c r="G67" s="12" t="s">
        <v>93</v>
      </c>
      <c r="H67" s="7"/>
      <c r="I67" s="4"/>
      <c r="J67" s="4"/>
      <c r="K67" s="4"/>
      <c r="L67" s="4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>
      <c r="A68" s="10">
        <v>484</v>
      </c>
      <c r="B68" s="11" t="s">
        <v>130</v>
      </c>
      <c r="C68" s="10">
        <v>5</v>
      </c>
      <c r="D68" s="10" t="s">
        <v>24</v>
      </c>
      <c r="E68" s="10" t="s">
        <v>12</v>
      </c>
      <c r="F68" s="10" t="s">
        <v>89</v>
      </c>
      <c r="G68" s="12" t="s">
        <v>93</v>
      </c>
      <c r="H68" s="7"/>
      <c r="I68" s="4"/>
      <c r="J68" s="4"/>
      <c r="K68" s="4"/>
      <c r="L68" s="4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>
      <c r="A69" s="10">
        <v>485</v>
      </c>
      <c r="B69" s="11" t="s">
        <v>131</v>
      </c>
      <c r="C69" s="10">
        <v>5</v>
      </c>
      <c r="D69" s="10" t="s">
        <v>24</v>
      </c>
      <c r="E69" s="10" t="s">
        <v>12</v>
      </c>
      <c r="F69" s="10" t="s">
        <v>89</v>
      </c>
      <c r="G69" s="12" t="s">
        <v>93</v>
      </c>
      <c r="H69" s="7"/>
      <c r="I69" s="4"/>
      <c r="J69" s="4"/>
      <c r="K69" s="4"/>
      <c r="L69" s="4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>
      <c r="A70" s="10">
        <v>486</v>
      </c>
      <c r="B70" s="11" t="s">
        <v>132</v>
      </c>
      <c r="C70" s="10">
        <v>6</v>
      </c>
      <c r="D70" s="10" t="s">
        <v>24</v>
      </c>
      <c r="E70" s="10" t="s">
        <v>12</v>
      </c>
      <c r="F70" s="10" t="s">
        <v>89</v>
      </c>
      <c r="G70" s="12" t="s">
        <v>93</v>
      </c>
      <c r="H70" s="7"/>
      <c r="I70" s="4"/>
      <c r="J70" s="4"/>
      <c r="K70" s="4"/>
      <c r="L70" s="4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>
      <c r="A71" s="10">
        <v>487</v>
      </c>
      <c r="B71" s="11" t="s">
        <v>133</v>
      </c>
      <c r="C71" s="10">
        <v>6</v>
      </c>
      <c r="D71" s="10" t="s">
        <v>24</v>
      </c>
      <c r="E71" s="10" t="s">
        <v>21</v>
      </c>
      <c r="F71" s="10" t="s">
        <v>89</v>
      </c>
      <c r="G71" s="12" t="s">
        <v>90</v>
      </c>
      <c r="H71" s="7"/>
      <c r="I71" s="4"/>
      <c r="J71" s="4"/>
      <c r="K71" s="4"/>
      <c r="L71" s="4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>
      <c r="A72" s="10">
        <v>488</v>
      </c>
      <c r="B72" s="11" t="s">
        <v>134</v>
      </c>
      <c r="C72" s="10">
        <v>6</v>
      </c>
      <c r="D72" s="10" t="s">
        <v>24</v>
      </c>
      <c r="E72" s="10" t="s">
        <v>21</v>
      </c>
      <c r="F72" s="10" t="s">
        <v>89</v>
      </c>
      <c r="G72" s="12" t="s">
        <v>90</v>
      </c>
      <c r="H72" s="7"/>
      <c r="I72" s="4"/>
      <c r="J72" s="4"/>
      <c r="K72" s="4"/>
      <c r="L72" s="4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" customHeight="1">
      <c r="A73" s="10">
        <v>489</v>
      </c>
      <c r="B73" s="11" t="s">
        <v>135</v>
      </c>
      <c r="C73" s="10">
        <v>7</v>
      </c>
      <c r="D73" s="10" t="s">
        <v>24</v>
      </c>
      <c r="E73" s="10" t="s">
        <v>21</v>
      </c>
      <c r="F73" s="10" t="s">
        <v>136</v>
      </c>
      <c r="G73" s="12" t="s">
        <v>137</v>
      </c>
      <c r="H73" s="7"/>
      <c r="I73" s="4"/>
      <c r="J73" s="4"/>
      <c r="K73" s="4"/>
      <c r="L73" s="4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>
      <c r="A74" s="10">
        <v>490</v>
      </c>
      <c r="B74" s="11" t="s">
        <v>138</v>
      </c>
      <c r="C74" s="10">
        <v>7</v>
      </c>
      <c r="D74" s="10" t="s">
        <v>24</v>
      </c>
      <c r="E74" s="10" t="s">
        <v>12</v>
      </c>
      <c r="F74" s="10" t="s">
        <v>136</v>
      </c>
      <c r="G74" s="12" t="s">
        <v>139</v>
      </c>
      <c r="H74" s="7"/>
      <c r="I74" s="4"/>
      <c r="J74" s="4"/>
      <c r="K74" s="4"/>
      <c r="L74" s="4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>
      <c r="A75" s="10">
        <v>491</v>
      </c>
      <c r="B75" s="11" t="s">
        <v>140</v>
      </c>
      <c r="C75" s="10">
        <v>8</v>
      </c>
      <c r="D75" s="10" t="s">
        <v>24</v>
      </c>
      <c r="E75" s="10" t="s">
        <v>21</v>
      </c>
      <c r="F75" s="10" t="s">
        <v>136</v>
      </c>
      <c r="G75" s="12" t="s">
        <v>137</v>
      </c>
      <c r="H75" s="7"/>
      <c r="I75" s="4"/>
      <c r="J75" s="4"/>
      <c r="K75" s="4"/>
      <c r="L75" s="4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" customHeight="1">
      <c r="A76" s="10">
        <v>492</v>
      </c>
      <c r="B76" s="11" t="s">
        <v>141</v>
      </c>
      <c r="C76" s="10">
        <v>8</v>
      </c>
      <c r="D76" s="10" t="s">
        <v>24</v>
      </c>
      <c r="E76" s="10" t="s">
        <v>21</v>
      </c>
      <c r="F76" s="10" t="s">
        <v>136</v>
      </c>
      <c r="G76" s="12" t="s">
        <v>137</v>
      </c>
      <c r="H76" s="7"/>
      <c r="I76" s="4"/>
      <c r="J76" s="4"/>
      <c r="K76" s="4"/>
      <c r="L76" s="4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>
      <c r="A77" s="10">
        <v>493</v>
      </c>
      <c r="B77" s="11" t="s">
        <v>142</v>
      </c>
      <c r="C77" s="10">
        <v>8</v>
      </c>
      <c r="D77" s="10" t="s">
        <v>24</v>
      </c>
      <c r="E77" s="10" t="s">
        <v>21</v>
      </c>
      <c r="F77" s="10" t="s">
        <v>136</v>
      </c>
      <c r="G77" s="12" t="s">
        <v>137</v>
      </c>
      <c r="H77" s="7"/>
      <c r="I77" s="4"/>
      <c r="J77" s="4"/>
      <c r="K77" s="4"/>
      <c r="L77" s="4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>
      <c r="A78" s="10">
        <v>494</v>
      </c>
      <c r="B78" s="11" t="s">
        <v>143</v>
      </c>
      <c r="C78" s="10">
        <v>8</v>
      </c>
      <c r="D78" s="10" t="s">
        <v>24</v>
      </c>
      <c r="E78" s="10" t="s">
        <v>21</v>
      </c>
      <c r="F78" s="10" t="s">
        <v>136</v>
      </c>
      <c r="G78" s="12" t="s">
        <v>137</v>
      </c>
      <c r="H78" s="7"/>
      <c r="I78" s="4"/>
      <c r="J78" s="4"/>
      <c r="K78" s="4"/>
      <c r="L78" s="4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>
      <c r="A79" s="172">
        <v>495</v>
      </c>
      <c r="B79" s="173" t="s">
        <v>144</v>
      </c>
      <c r="C79" s="172">
        <v>8</v>
      </c>
      <c r="D79" s="172" t="s">
        <v>24</v>
      </c>
      <c r="E79" s="172" t="s">
        <v>12</v>
      </c>
      <c r="F79" s="172" t="s">
        <v>136</v>
      </c>
      <c r="G79" s="174" t="s">
        <v>139</v>
      </c>
      <c r="H79" s="7"/>
      <c r="I79" s="4"/>
      <c r="J79" s="4"/>
      <c r="K79" s="4"/>
      <c r="L79" s="4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>
      <c r="A80" s="10">
        <v>578</v>
      </c>
      <c r="B80" s="11" t="s">
        <v>145</v>
      </c>
      <c r="C80" s="10">
        <v>2</v>
      </c>
      <c r="D80" s="10" t="s">
        <v>30</v>
      </c>
      <c r="E80" s="10" t="s">
        <v>21</v>
      </c>
      <c r="F80" s="10" t="s">
        <v>13</v>
      </c>
      <c r="G80" s="12" t="s">
        <v>22</v>
      </c>
      <c r="H80" s="7"/>
      <c r="I80" s="4"/>
      <c r="J80" s="4"/>
      <c r="K80" s="4"/>
      <c r="L80" s="4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>
      <c r="A81" s="10">
        <v>579</v>
      </c>
      <c r="B81" s="11" t="s">
        <v>146</v>
      </c>
      <c r="C81" s="10">
        <v>2</v>
      </c>
      <c r="D81" s="10" t="s">
        <v>30</v>
      </c>
      <c r="E81" s="10" t="s">
        <v>12</v>
      </c>
      <c r="F81" s="10" t="s">
        <v>13</v>
      </c>
      <c r="G81" s="12" t="s">
        <v>14</v>
      </c>
      <c r="H81" s="7"/>
      <c r="I81" s="4"/>
      <c r="J81" s="4"/>
      <c r="K81" s="4"/>
      <c r="L81" s="4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" customHeight="1">
      <c r="A82" s="10">
        <v>580</v>
      </c>
      <c r="B82" s="11" t="s">
        <v>147</v>
      </c>
      <c r="C82" s="10">
        <v>2</v>
      </c>
      <c r="D82" s="10" t="s">
        <v>30</v>
      </c>
      <c r="E82" s="10" t="s">
        <v>12</v>
      </c>
      <c r="F82" s="10" t="s">
        <v>13</v>
      </c>
      <c r="G82" s="12" t="s">
        <v>14</v>
      </c>
      <c r="H82" s="7"/>
      <c r="I82" s="4"/>
      <c r="J82" s="4"/>
      <c r="K82" s="4"/>
      <c r="L82" s="4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>
      <c r="A83" s="10">
        <v>581</v>
      </c>
      <c r="B83" s="11" t="s">
        <v>148</v>
      </c>
      <c r="C83" s="10">
        <v>2</v>
      </c>
      <c r="D83" s="10" t="s">
        <v>30</v>
      </c>
      <c r="E83" s="10" t="s">
        <v>12</v>
      </c>
      <c r="F83" s="10" t="s">
        <v>13</v>
      </c>
      <c r="G83" s="12" t="s">
        <v>14</v>
      </c>
      <c r="H83" s="7"/>
      <c r="I83" s="4"/>
      <c r="J83" s="4"/>
      <c r="K83" s="4"/>
      <c r="L83" s="4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>
      <c r="A84" s="10">
        <v>582</v>
      </c>
      <c r="B84" s="11" t="s">
        <v>149</v>
      </c>
      <c r="C84" s="10">
        <v>2</v>
      </c>
      <c r="D84" s="10" t="s">
        <v>30</v>
      </c>
      <c r="E84" s="10" t="s">
        <v>21</v>
      </c>
      <c r="F84" s="10" t="s">
        <v>13</v>
      </c>
      <c r="G84" s="12" t="s">
        <v>22</v>
      </c>
      <c r="H84" s="7"/>
      <c r="I84" s="4"/>
      <c r="J84" s="4"/>
      <c r="K84" s="4"/>
      <c r="L84" s="4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>
      <c r="A85" s="10">
        <v>583</v>
      </c>
      <c r="B85" s="11" t="s">
        <v>150</v>
      </c>
      <c r="C85" s="10">
        <v>2</v>
      </c>
      <c r="D85" s="10" t="s">
        <v>30</v>
      </c>
      <c r="E85" s="10" t="s">
        <v>21</v>
      </c>
      <c r="F85" s="10" t="s">
        <v>13</v>
      </c>
      <c r="G85" s="12" t="s">
        <v>22</v>
      </c>
      <c r="H85" s="7"/>
      <c r="I85" s="4"/>
      <c r="J85" s="4"/>
      <c r="K85" s="4"/>
      <c r="L85" s="4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>
      <c r="A86" s="10">
        <v>584</v>
      </c>
      <c r="B86" s="11" t="s">
        <v>151</v>
      </c>
      <c r="C86" s="10">
        <v>2</v>
      </c>
      <c r="D86" s="10" t="s">
        <v>30</v>
      </c>
      <c r="E86" s="10" t="s">
        <v>12</v>
      </c>
      <c r="F86" s="10" t="s">
        <v>13</v>
      </c>
      <c r="G86" s="12" t="s">
        <v>14</v>
      </c>
      <c r="H86" s="7"/>
      <c r="I86" s="4"/>
      <c r="J86" s="4"/>
      <c r="K86" s="4"/>
      <c r="L86" s="4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>
      <c r="A87" s="10">
        <v>585</v>
      </c>
      <c r="B87" s="11" t="s">
        <v>152</v>
      </c>
      <c r="C87" s="10">
        <v>2</v>
      </c>
      <c r="D87" s="10" t="s">
        <v>30</v>
      </c>
      <c r="E87" s="10" t="s">
        <v>21</v>
      </c>
      <c r="F87" s="10" t="s">
        <v>13</v>
      </c>
      <c r="G87" s="12" t="s">
        <v>22</v>
      </c>
      <c r="H87" s="7"/>
      <c r="I87" s="4"/>
      <c r="J87" s="4"/>
      <c r="K87" s="4"/>
      <c r="L87" s="4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>
      <c r="A88" s="10">
        <v>586</v>
      </c>
      <c r="B88" s="11" t="s">
        <v>153</v>
      </c>
      <c r="C88" s="10">
        <v>3</v>
      </c>
      <c r="D88" s="10" t="s">
        <v>30</v>
      </c>
      <c r="E88" s="10" t="s">
        <v>12</v>
      </c>
      <c r="F88" s="10" t="s">
        <v>13</v>
      </c>
      <c r="G88" s="12" t="s">
        <v>14</v>
      </c>
      <c r="H88" s="7"/>
      <c r="I88" s="4"/>
      <c r="J88" s="4"/>
      <c r="K88" s="4"/>
      <c r="L88" s="4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>
      <c r="A89" s="10">
        <v>587</v>
      </c>
      <c r="B89" s="11" t="s">
        <v>154</v>
      </c>
      <c r="C89" s="10">
        <v>3</v>
      </c>
      <c r="D89" s="10" t="s">
        <v>30</v>
      </c>
      <c r="E89" s="10" t="s">
        <v>21</v>
      </c>
      <c r="F89" s="10" t="s">
        <v>13</v>
      </c>
      <c r="G89" s="12" t="s">
        <v>22</v>
      </c>
      <c r="H89" s="7"/>
      <c r="I89" s="4"/>
      <c r="J89" s="4"/>
      <c r="K89" s="4"/>
      <c r="L89" s="4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>
      <c r="A90" s="10">
        <v>588</v>
      </c>
      <c r="B90" s="11" t="s">
        <v>155</v>
      </c>
      <c r="C90" s="10">
        <v>3</v>
      </c>
      <c r="D90" s="10" t="s">
        <v>30</v>
      </c>
      <c r="E90" s="10" t="s">
        <v>21</v>
      </c>
      <c r="F90" s="10" t="s">
        <v>13</v>
      </c>
      <c r="G90" s="12" t="s">
        <v>22</v>
      </c>
      <c r="H90" s="7"/>
      <c r="I90" s="4"/>
      <c r="J90" s="4"/>
      <c r="K90" s="4"/>
      <c r="L90" s="4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>
      <c r="A91" s="10">
        <v>589</v>
      </c>
      <c r="B91" s="11" t="s">
        <v>156</v>
      </c>
      <c r="C91" s="10">
        <v>3</v>
      </c>
      <c r="D91" s="10" t="s">
        <v>30</v>
      </c>
      <c r="E91" s="10" t="s">
        <v>21</v>
      </c>
      <c r="F91" s="10" t="s">
        <v>13</v>
      </c>
      <c r="G91" s="12" t="s">
        <v>22</v>
      </c>
      <c r="H91" s="7"/>
      <c r="I91" s="4"/>
      <c r="J91" s="4"/>
      <c r="K91" s="4"/>
      <c r="L91" s="4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>
      <c r="A92" s="10">
        <v>590</v>
      </c>
      <c r="B92" s="11" t="s">
        <v>157</v>
      </c>
      <c r="C92" s="10">
        <v>3</v>
      </c>
      <c r="D92" s="10" t="s">
        <v>30</v>
      </c>
      <c r="E92" s="10" t="s">
        <v>12</v>
      </c>
      <c r="F92" s="10" t="s">
        <v>13</v>
      </c>
      <c r="G92" s="12" t="s">
        <v>14</v>
      </c>
      <c r="H92" s="7"/>
      <c r="I92" s="4"/>
      <c r="J92" s="4"/>
      <c r="K92" s="4"/>
      <c r="L92" s="4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>
      <c r="A93" s="10">
        <v>591</v>
      </c>
      <c r="B93" s="11" t="s">
        <v>158</v>
      </c>
      <c r="C93" s="10">
        <v>3</v>
      </c>
      <c r="D93" s="10" t="s">
        <v>30</v>
      </c>
      <c r="E93" s="10" t="s">
        <v>21</v>
      </c>
      <c r="F93" s="10" t="s">
        <v>13</v>
      </c>
      <c r="G93" s="12" t="s">
        <v>22</v>
      </c>
      <c r="H93" s="7"/>
      <c r="I93" s="4"/>
      <c r="J93" s="4"/>
      <c r="K93" s="4"/>
      <c r="L93" s="4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>
      <c r="A94" s="10">
        <v>592</v>
      </c>
      <c r="B94" s="11" t="s">
        <v>159</v>
      </c>
      <c r="C94" s="10">
        <v>3</v>
      </c>
      <c r="D94" s="10" t="s">
        <v>30</v>
      </c>
      <c r="E94" s="10" t="s">
        <v>21</v>
      </c>
      <c r="F94" s="10" t="s">
        <v>13</v>
      </c>
      <c r="G94" s="12" t="s">
        <v>22</v>
      </c>
      <c r="H94" s="7"/>
      <c r="I94" s="4"/>
      <c r="J94" s="4"/>
      <c r="K94" s="4"/>
      <c r="L94" s="4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>
      <c r="A95" s="10">
        <v>593</v>
      </c>
      <c r="B95" s="11" t="s">
        <v>160</v>
      </c>
      <c r="C95" s="10">
        <v>4</v>
      </c>
      <c r="D95" s="10" t="s">
        <v>30</v>
      </c>
      <c r="E95" s="10" t="s">
        <v>12</v>
      </c>
      <c r="F95" s="10" t="s">
        <v>13</v>
      </c>
      <c r="G95" s="12" t="s">
        <v>14</v>
      </c>
      <c r="H95" s="7"/>
      <c r="I95" s="4"/>
      <c r="J95" s="4"/>
      <c r="K95" s="4"/>
      <c r="L95" s="4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>
      <c r="A96" s="10">
        <v>594</v>
      </c>
      <c r="B96" s="11" t="s">
        <v>161</v>
      </c>
      <c r="C96" s="10">
        <v>4</v>
      </c>
      <c r="D96" s="10" t="s">
        <v>30</v>
      </c>
      <c r="E96" s="10" t="s">
        <v>12</v>
      </c>
      <c r="F96" s="10" t="s">
        <v>13</v>
      </c>
      <c r="G96" s="12" t="s">
        <v>14</v>
      </c>
      <c r="H96" s="7"/>
      <c r="I96" s="4"/>
      <c r="J96" s="4"/>
      <c r="K96" s="4"/>
      <c r="L96" s="4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>
      <c r="A97" s="10">
        <v>595</v>
      </c>
      <c r="B97" s="11" t="s">
        <v>162</v>
      </c>
      <c r="C97" s="10">
        <v>4</v>
      </c>
      <c r="D97" s="10" t="s">
        <v>30</v>
      </c>
      <c r="E97" s="10" t="s">
        <v>12</v>
      </c>
      <c r="F97" s="10" t="s">
        <v>13</v>
      </c>
      <c r="G97" s="12" t="s">
        <v>14</v>
      </c>
      <c r="H97" s="7"/>
      <c r="I97" s="4"/>
      <c r="J97" s="4"/>
      <c r="K97" s="4"/>
      <c r="L97" s="4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>
      <c r="A98" s="10">
        <v>596</v>
      </c>
      <c r="B98" s="11" t="s">
        <v>163</v>
      </c>
      <c r="C98" s="10">
        <v>4</v>
      </c>
      <c r="D98" s="10" t="s">
        <v>30</v>
      </c>
      <c r="E98" s="10" t="s">
        <v>21</v>
      </c>
      <c r="F98" s="10" t="s">
        <v>13</v>
      </c>
      <c r="G98" s="12" t="s">
        <v>22</v>
      </c>
      <c r="H98" s="7"/>
      <c r="I98" s="4"/>
      <c r="J98" s="4"/>
      <c r="K98" s="4"/>
      <c r="L98" s="4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>
      <c r="A99" s="10">
        <v>597</v>
      </c>
      <c r="B99" s="11" t="s">
        <v>164</v>
      </c>
      <c r="C99" s="10">
        <v>4</v>
      </c>
      <c r="D99" s="10" t="s">
        <v>30</v>
      </c>
      <c r="E99" s="10" t="s">
        <v>21</v>
      </c>
      <c r="F99" s="10" t="s">
        <v>13</v>
      </c>
      <c r="G99" s="12" t="s">
        <v>22</v>
      </c>
      <c r="H99" s="7"/>
      <c r="I99" s="4"/>
      <c r="J99" s="4"/>
      <c r="K99" s="4"/>
      <c r="L99" s="4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>
      <c r="A100" s="10">
        <v>598</v>
      </c>
      <c r="B100" s="11" t="s">
        <v>165</v>
      </c>
      <c r="C100" s="10">
        <v>4</v>
      </c>
      <c r="D100" s="10" t="s">
        <v>30</v>
      </c>
      <c r="E100" s="10" t="s">
        <v>12</v>
      </c>
      <c r="F100" s="10" t="s">
        <v>13</v>
      </c>
      <c r="G100" s="12" t="s">
        <v>14</v>
      </c>
      <c r="H100" s="7"/>
      <c r="I100" s="4"/>
      <c r="J100" s="4"/>
      <c r="K100" s="4"/>
      <c r="L100" s="4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>
      <c r="A101" s="10">
        <v>599</v>
      </c>
      <c r="B101" s="11" t="s">
        <v>166</v>
      </c>
      <c r="C101" s="10">
        <v>4</v>
      </c>
      <c r="D101" s="10" t="s">
        <v>30</v>
      </c>
      <c r="E101" s="10" t="s">
        <v>12</v>
      </c>
      <c r="F101" s="10" t="s">
        <v>13</v>
      </c>
      <c r="G101" s="12" t="s">
        <v>14</v>
      </c>
      <c r="H101" s="7"/>
      <c r="I101" s="4"/>
      <c r="J101" s="4"/>
      <c r="K101" s="4"/>
      <c r="L101" s="4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>
      <c r="A102" s="10">
        <v>600</v>
      </c>
      <c r="B102" s="11" t="s">
        <v>167</v>
      </c>
      <c r="C102" s="10">
        <v>4</v>
      </c>
      <c r="D102" s="10" t="s">
        <v>30</v>
      </c>
      <c r="E102" s="10" t="s">
        <v>12</v>
      </c>
      <c r="F102" s="10" t="s">
        <v>13</v>
      </c>
      <c r="G102" s="12" t="s">
        <v>14</v>
      </c>
      <c r="H102" s="7"/>
      <c r="I102" s="4"/>
      <c r="J102" s="4"/>
      <c r="K102" s="4"/>
      <c r="L102" s="4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>
      <c r="A103" s="10">
        <v>601</v>
      </c>
      <c r="B103" s="11" t="s">
        <v>168</v>
      </c>
      <c r="C103" s="10">
        <v>5</v>
      </c>
      <c r="D103" s="10" t="s">
        <v>30</v>
      </c>
      <c r="E103" s="10" t="s">
        <v>21</v>
      </c>
      <c r="F103" s="10" t="s">
        <v>89</v>
      </c>
      <c r="G103" s="12" t="s">
        <v>90</v>
      </c>
      <c r="H103" s="7"/>
      <c r="I103" s="4"/>
      <c r="J103" s="4"/>
      <c r="K103" s="4"/>
      <c r="L103" s="4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>
      <c r="A104" s="10">
        <v>602</v>
      </c>
      <c r="B104" s="11" t="s">
        <v>169</v>
      </c>
      <c r="C104" s="10">
        <v>5</v>
      </c>
      <c r="D104" s="10" t="s">
        <v>30</v>
      </c>
      <c r="E104" s="10" t="s">
        <v>12</v>
      </c>
      <c r="F104" s="10" t="s">
        <v>89</v>
      </c>
      <c r="G104" s="12" t="s">
        <v>93</v>
      </c>
      <c r="H104" s="7"/>
      <c r="I104" s="4"/>
      <c r="J104" s="4"/>
      <c r="K104" s="4"/>
      <c r="L104" s="4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>
      <c r="A105" s="10">
        <v>603</v>
      </c>
      <c r="B105" s="11" t="s">
        <v>170</v>
      </c>
      <c r="C105" s="10">
        <v>5</v>
      </c>
      <c r="D105" s="10" t="s">
        <v>30</v>
      </c>
      <c r="E105" s="10" t="s">
        <v>12</v>
      </c>
      <c r="F105" s="10" t="s">
        <v>89</v>
      </c>
      <c r="G105" s="12" t="s">
        <v>93</v>
      </c>
      <c r="H105" s="7"/>
      <c r="I105" s="4"/>
      <c r="J105" s="4"/>
      <c r="K105" s="4"/>
      <c r="L105" s="4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>
      <c r="A106" s="10">
        <v>604</v>
      </c>
      <c r="B106" s="11" t="s">
        <v>171</v>
      </c>
      <c r="C106" s="10">
        <v>5</v>
      </c>
      <c r="D106" s="10" t="s">
        <v>30</v>
      </c>
      <c r="E106" s="10" t="s">
        <v>12</v>
      </c>
      <c r="F106" s="10" t="s">
        <v>89</v>
      </c>
      <c r="G106" s="12" t="s">
        <v>93</v>
      </c>
      <c r="H106" s="7"/>
      <c r="I106" s="4"/>
      <c r="J106" s="4"/>
      <c r="K106" s="4"/>
      <c r="L106" s="4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>
      <c r="A107" s="10">
        <v>605</v>
      </c>
      <c r="B107" s="11" t="s">
        <v>172</v>
      </c>
      <c r="C107" s="10">
        <v>6</v>
      </c>
      <c r="D107" s="10" t="s">
        <v>30</v>
      </c>
      <c r="E107" s="10" t="s">
        <v>12</v>
      </c>
      <c r="F107" s="10" t="s">
        <v>89</v>
      </c>
      <c r="G107" s="12" t="s">
        <v>93</v>
      </c>
      <c r="H107" s="7"/>
      <c r="I107" s="4"/>
      <c r="J107" s="4"/>
      <c r="K107" s="4"/>
      <c r="L107" s="4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>
      <c r="A108" s="10">
        <v>606</v>
      </c>
      <c r="B108" s="11" t="s">
        <v>173</v>
      </c>
      <c r="C108" s="10">
        <v>6</v>
      </c>
      <c r="D108" s="10" t="s">
        <v>30</v>
      </c>
      <c r="E108" s="10" t="s">
        <v>12</v>
      </c>
      <c r="F108" s="10" t="s">
        <v>89</v>
      </c>
      <c r="G108" s="12" t="s">
        <v>93</v>
      </c>
      <c r="H108" s="7"/>
      <c r="I108" s="4"/>
      <c r="J108" s="4"/>
      <c r="K108" s="4"/>
      <c r="L108" s="4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>
      <c r="A109" s="10">
        <v>607</v>
      </c>
      <c r="B109" s="11" t="s">
        <v>174</v>
      </c>
      <c r="C109" s="10">
        <v>6</v>
      </c>
      <c r="D109" s="10" t="s">
        <v>30</v>
      </c>
      <c r="E109" s="10" t="s">
        <v>12</v>
      </c>
      <c r="F109" s="10" t="s">
        <v>89</v>
      </c>
      <c r="G109" s="12" t="s">
        <v>93</v>
      </c>
      <c r="H109" s="7"/>
      <c r="I109" s="4"/>
      <c r="J109" s="4"/>
      <c r="K109" s="4"/>
      <c r="L109" s="4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>
      <c r="A110" s="10">
        <v>608</v>
      </c>
      <c r="B110" s="11" t="s">
        <v>175</v>
      </c>
      <c r="C110" s="10">
        <v>6</v>
      </c>
      <c r="D110" s="10" t="s">
        <v>30</v>
      </c>
      <c r="E110" s="10" t="s">
        <v>12</v>
      </c>
      <c r="F110" s="10" t="s">
        <v>89</v>
      </c>
      <c r="G110" s="12" t="s">
        <v>93</v>
      </c>
      <c r="H110" s="7"/>
      <c r="I110" s="4"/>
      <c r="J110" s="4"/>
      <c r="K110" s="4"/>
      <c r="L110" s="4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>
      <c r="A111" s="10">
        <v>609</v>
      </c>
      <c r="B111" s="11" t="s">
        <v>176</v>
      </c>
      <c r="C111" s="10">
        <v>6</v>
      </c>
      <c r="D111" s="10" t="s">
        <v>30</v>
      </c>
      <c r="E111" s="10" t="s">
        <v>12</v>
      </c>
      <c r="F111" s="10" t="s">
        <v>89</v>
      </c>
      <c r="G111" s="12" t="s">
        <v>93</v>
      </c>
      <c r="H111" s="7"/>
      <c r="I111" s="4"/>
      <c r="J111" s="4"/>
      <c r="K111" s="4"/>
      <c r="L111" s="4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>
      <c r="A112" s="10">
        <v>610</v>
      </c>
      <c r="B112" s="11" t="s">
        <v>177</v>
      </c>
      <c r="C112" s="10">
        <v>7</v>
      </c>
      <c r="D112" s="10" t="s">
        <v>30</v>
      </c>
      <c r="E112" s="10" t="s">
        <v>21</v>
      </c>
      <c r="F112" s="10" t="s">
        <v>136</v>
      </c>
      <c r="G112" s="12" t="s">
        <v>137</v>
      </c>
      <c r="H112" s="7"/>
      <c r="I112" s="4"/>
      <c r="J112" s="4"/>
      <c r="K112" s="4"/>
      <c r="L112" s="4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>
      <c r="A113" s="10">
        <v>611</v>
      </c>
      <c r="B113" s="11" t="s">
        <v>178</v>
      </c>
      <c r="C113" s="10">
        <v>7</v>
      </c>
      <c r="D113" s="10" t="s">
        <v>30</v>
      </c>
      <c r="E113" s="10" t="s">
        <v>12</v>
      </c>
      <c r="F113" s="10" t="s">
        <v>136</v>
      </c>
      <c r="G113" s="12" t="s">
        <v>139</v>
      </c>
      <c r="H113" s="7"/>
      <c r="I113" s="4"/>
      <c r="J113" s="4"/>
      <c r="K113" s="4"/>
      <c r="L113" s="4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>
      <c r="A114" s="10">
        <v>612</v>
      </c>
      <c r="B114" s="11" t="s">
        <v>179</v>
      </c>
      <c r="C114" s="10">
        <v>7</v>
      </c>
      <c r="D114" s="10" t="s">
        <v>30</v>
      </c>
      <c r="E114" s="10" t="s">
        <v>12</v>
      </c>
      <c r="F114" s="10" t="s">
        <v>136</v>
      </c>
      <c r="G114" s="12" t="s">
        <v>139</v>
      </c>
      <c r="H114" s="7"/>
      <c r="I114" s="4"/>
      <c r="J114" s="4"/>
      <c r="K114" s="4"/>
      <c r="L114" s="4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>
      <c r="A115" s="10">
        <v>613</v>
      </c>
      <c r="B115" s="11" t="s">
        <v>180</v>
      </c>
      <c r="C115" s="10">
        <v>7</v>
      </c>
      <c r="D115" s="10" t="s">
        <v>30</v>
      </c>
      <c r="E115" s="10" t="s">
        <v>12</v>
      </c>
      <c r="F115" s="10" t="s">
        <v>136</v>
      </c>
      <c r="G115" s="12" t="s">
        <v>139</v>
      </c>
      <c r="H115" s="7"/>
      <c r="I115" s="4"/>
      <c r="J115" s="4"/>
      <c r="K115" s="4"/>
      <c r="L115" s="4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>
      <c r="A116" s="10">
        <v>614</v>
      </c>
      <c r="B116" s="11" t="s">
        <v>181</v>
      </c>
      <c r="C116" s="10">
        <v>8</v>
      </c>
      <c r="D116" s="10" t="s">
        <v>30</v>
      </c>
      <c r="E116" s="10" t="s">
        <v>21</v>
      </c>
      <c r="F116" s="10" t="s">
        <v>136</v>
      </c>
      <c r="G116" s="12" t="s">
        <v>137</v>
      </c>
      <c r="H116" s="7"/>
      <c r="I116" s="4"/>
      <c r="J116" s="4"/>
      <c r="K116" s="4"/>
      <c r="L116" s="4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>
      <c r="A117" s="10">
        <v>615</v>
      </c>
      <c r="B117" s="11" t="s">
        <v>182</v>
      </c>
      <c r="C117" s="10">
        <v>8</v>
      </c>
      <c r="D117" s="10" t="s">
        <v>30</v>
      </c>
      <c r="E117" s="10" t="s">
        <v>12</v>
      </c>
      <c r="F117" s="10" t="s">
        <v>136</v>
      </c>
      <c r="G117" s="12" t="s">
        <v>139</v>
      </c>
      <c r="H117" s="7"/>
      <c r="I117" s="4"/>
      <c r="J117" s="4"/>
      <c r="K117" s="4"/>
      <c r="L117" s="4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>
      <c r="A118" s="10">
        <v>616</v>
      </c>
      <c r="B118" s="11" t="s">
        <v>183</v>
      </c>
      <c r="C118" s="10">
        <v>8</v>
      </c>
      <c r="D118" s="10" t="s">
        <v>30</v>
      </c>
      <c r="E118" s="10" t="s">
        <v>12</v>
      </c>
      <c r="F118" s="10" t="s">
        <v>136</v>
      </c>
      <c r="G118" s="12" t="s">
        <v>139</v>
      </c>
      <c r="H118" s="7"/>
      <c r="I118" s="4"/>
      <c r="J118" s="4"/>
      <c r="K118" s="4"/>
      <c r="L118" s="4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>
      <c r="A119" s="10">
        <v>617</v>
      </c>
      <c r="B119" s="11" t="s">
        <v>184</v>
      </c>
      <c r="C119" s="10">
        <v>8</v>
      </c>
      <c r="D119" s="10" t="s">
        <v>30</v>
      </c>
      <c r="E119" s="10" t="s">
        <v>21</v>
      </c>
      <c r="F119" s="10" t="s">
        <v>136</v>
      </c>
      <c r="G119" s="12" t="s">
        <v>137</v>
      </c>
      <c r="H119" s="7"/>
      <c r="I119" s="4"/>
      <c r="J119" s="4"/>
      <c r="K119" s="4"/>
      <c r="L119" s="4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>
      <c r="A120" s="10">
        <v>618</v>
      </c>
      <c r="B120" s="11" t="s">
        <v>185</v>
      </c>
      <c r="C120" s="10">
        <v>8</v>
      </c>
      <c r="D120" s="10" t="s">
        <v>30</v>
      </c>
      <c r="E120" s="10" t="s">
        <v>12</v>
      </c>
      <c r="F120" s="10" t="s">
        <v>136</v>
      </c>
      <c r="G120" s="12" t="s">
        <v>139</v>
      </c>
      <c r="H120" s="7"/>
      <c r="I120" s="4"/>
      <c r="J120" s="4"/>
      <c r="K120" s="4"/>
      <c r="L120" s="4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>
      <c r="A121" s="10">
        <v>619</v>
      </c>
      <c r="B121" s="11" t="s">
        <v>186</v>
      </c>
      <c r="C121" s="10">
        <v>8</v>
      </c>
      <c r="D121" s="10" t="s">
        <v>30</v>
      </c>
      <c r="E121" s="10" t="s">
        <v>12</v>
      </c>
      <c r="F121" s="10" t="s">
        <v>136</v>
      </c>
      <c r="G121" s="12" t="s">
        <v>139</v>
      </c>
      <c r="H121" s="7"/>
      <c r="I121" s="4"/>
      <c r="J121" s="4"/>
      <c r="K121" s="4"/>
      <c r="L121" s="4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>
      <c r="A122" s="10">
        <v>620</v>
      </c>
      <c r="B122" s="11" t="s">
        <v>187</v>
      </c>
      <c r="C122" s="10">
        <v>8</v>
      </c>
      <c r="D122" s="10" t="s">
        <v>30</v>
      </c>
      <c r="E122" s="10" t="s">
        <v>12</v>
      </c>
      <c r="F122" s="10" t="s">
        <v>136</v>
      </c>
      <c r="G122" s="12" t="s">
        <v>139</v>
      </c>
      <c r="H122" s="7"/>
      <c r="I122" s="4"/>
      <c r="J122" s="4"/>
      <c r="K122" s="4"/>
      <c r="L122" s="4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>
      <c r="A123" s="10">
        <v>621</v>
      </c>
      <c r="B123" s="11" t="s">
        <v>188</v>
      </c>
      <c r="C123" s="10">
        <v>8</v>
      </c>
      <c r="D123" s="10" t="s">
        <v>30</v>
      </c>
      <c r="E123" s="10" t="s">
        <v>21</v>
      </c>
      <c r="F123" s="10" t="s">
        <v>136</v>
      </c>
      <c r="G123" s="12" t="s">
        <v>137</v>
      </c>
      <c r="H123" s="7"/>
      <c r="I123" s="4"/>
      <c r="J123" s="4"/>
      <c r="K123" s="4"/>
      <c r="L123" s="4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>
      <c r="A124" s="10">
        <v>622</v>
      </c>
      <c r="B124" s="11" t="s">
        <v>189</v>
      </c>
      <c r="C124" s="10">
        <v>8</v>
      </c>
      <c r="D124" s="10" t="s">
        <v>30</v>
      </c>
      <c r="E124" s="10" t="s">
        <v>21</v>
      </c>
      <c r="F124" s="10" t="s">
        <v>136</v>
      </c>
      <c r="G124" s="12" t="s">
        <v>137</v>
      </c>
      <c r="H124" s="7"/>
      <c r="I124" s="4"/>
      <c r="J124" s="4"/>
      <c r="K124" s="4"/>
      <c r="L124" s="4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>
      <c r="A125" s="10">
        <v>623</v>
      </c>
      <c r="B125" s="11" t="s">
        <v>190</v>
      </c>
      <c r="C125" s="10">
        <v>5</v>
      </c>
      <c r="D125" s="10" t="s">
        <v>30</v>
      </c>
      <c r="E125" s="10" t="s">
        <v>21</v>
      </c>
      <c r="F125" s="10" t="s">
        <v>89</v>
      </c>
      <c r="G125" s="12" t="s">
        <v>90</v>
      </c>
      <c r="H125" s="7"/>
      <c r="I125" s="4"/>
      <c r="J125" s="4"/>
      <c r="K125" s="4"/>
      <c r="L125" s="4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>
      <c r="A126" s="10">
        <v>630</v>
      </c>
      <c r="B126" s="11" t="s">
        <v>191</v>
      </c>
      <c r="C126" s="10">
        <v>2</v>
      </c>
      <c r="D126" s="10" t="s">
        <v>48</v>
      </c>
      <c r="E126" s="10" t="s">
        <v>12</v>
      </c>
      <c r="F126" s="10" t="s">
        <v>13</v>
      </c>
      <c r="G126" s="12" t="s">
        <v>14</v>
      </c>
      <c r="H126" s="7"/>
      <c r="I126" s="4"/>
      <c r="J126" s="4"/>
      <c r="K126" s="4"/>
      <c r="L126" s="4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>
      <c r="A127" s="10">
        <v>631</v>
      </c>
      <c r="B127" s="11" t="s">
        <v>192</v>
      </c>
      <c r="C127" s="10">
        <v>2</v>
      </c>
      <c r="D127" s="10" t="s">
        <v>48</v>
      </c>
      <c r="E127" s="10" t="s">
        <v>12</v>
      </c>
      <c r="F127" s="10" t="s">
        <v>13</v>
      </c>
      <c r="G127" s="12" t="s">
        <v>14</v>
      </c>
      <c r="H127" s="7"/>
      <c r="I127" s="4"/>
      <c r="J127" s="4"/>
      <c r="K127" s="4"/>
      <c r="L127" s="4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>
      <c r="A128" s="10">
        <v>632</v>
      </c>
      <c r="B128" s="11" t="s">
        <v>193</v>
      </c>
      <c r="C128" s="10">
        <v>2</v>
      </c>
      <c r="D128" s="10" t="s">
        <v>48</v>
      </c>
      <c r="E128" s="10" t="s">
        <v>12</v>
      </c>
      <c r="F128" s="10" t="s">
        <v>13</v>
      </c>
      <c r="G128" s="12" t="s">
        <v>14</v>
      </c>
      <c r="H128" s="7"/>
      <c r="I128" s="4"/>
      <c r="J128" s="4"/>
      <c r="K128" s="4"/>
      <c r="L128" s="4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>
      <c r="A129" s="10">
        <v>633</v>
      </c>
      <c r="B129" s="11" t="s">
        <v>194</v>
      </c>
      <c r="C129" s="10">
        <v>2</v>
      </c>
      <c r="D129" s="10" t="s">
        <v>48</v>
      </c>
      <c r="E129" s="10" t="s">
        <v>12</v>
      </c>
      <c r="F129" s="10" t="s">
        <v>13</v>
      </c>
      <c r="G129" s="12" t="s">
        <v>14</v>
      </c>
      <c r="H129" s="7"/>
      <c r="I129" s="4"/>
      <c r="J129" s="4"/>
      <c r="K129" s="4"/>
      <c r="L129" s="4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>
      <c r="A130" s="10">
        <v>634</v>
      </c>
      <c r="B130" s="11" t="s">
        <v>195</v>
      </c>
      <c r="C130" s="10">
        <v>2</v>
      </c>
      <c r="D130" s="10" t="s">
        <v>48</v>
      </c>
      <c r="E130" s="10" t="s">
        <v>12</v>
      </c>
      <c r="F130" s="10" t="s">
        <v>13</v>
      </c>
      <c r="G130" s="12" t="s">
        <v>14</v>
      </c>
      <c r="H130" s="7"/>
      <c r="I130" s="4"/>
      <c r="J130" s="4"/>
      <c r="K130" s="4"/>
      <c r="L130" s="4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>
      <c r="A131" s="10">
        <v>635</v>
      </c>
      <c r="B131" s="11" t="s">
        <v>196</v>
      </c>
      <c r="C131" s="10">
        <v>2</v>
      </c>
      <c r="D131" s="10" t="s">
        <v>48</v>
      </c>
      <c r="E131" s="10" t="s">
        <v>21</v>
      </c>
      <c r="F131" s="10" t="s">
        <v>13</v>
      </c>
      <c r="G131" s="12" t="s">
        <v>22</v>
      </c>
      <c r="H131" s="7"/>
      <c r="I131" s="4"/>
      <c r="J131" s="4"/>
      <c r="K131" s="4"/>
      <c r="L131" s="4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>
      <c r="A132" s="10">
        <v>636</v>
      </c>
      <c r="B132" s="11" t="s">
        <v>197</v>
      </c>
      <c r="C132" s="10">
        <v>2</v>
      </c>
      <c r="D132" s="10" t="s">
        <v>48</v>
      </c>
      <c r="E132" s="10" t="s">
        <v>21</v>
      </c>
      <c r="F132" s="10" t="s">
        <v>13</v>
      </c>
      <c r="G132" s="12" t="s">
        <v>22</v>
      </c>
      <c r="H132" s="7"/>
      <c r="I132" s="4"/>
      <c r="J132" s="4"/>
      <c r="K132" s="4"/>
      <c r="L132" s="4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>
      <c r="A133" s="10">
        <v>637</v>
      </c>
      <c r="B133" s="11" t="s">
        <v>198</v>
      </c>
      <c r="C133" s="10">
        <v>3</v>
      </c>
      <c r="D133" s="10" t="s">
        <v>48</v>
      </c>
      <c r="E133" s="10" t="s">
        <v>12</v>
      </c>
      <c r="F133" s="10" t="s">
        <v>13</v>
      </c>
      <c r="G133" s="12" t="s">
        <v>14</v>
      </c>
      <c r="H133" s="7"/>
      <c r="I133" s="4"/>
      <c r="J133" s="4"/>
      <c r="K133" s="4"/>
      <c r="L133" s="4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>
      <c r="A134" s="10">
        <v>638</v>
      </c>
      <c r="B134" s="11" t="s">
        <v>199</v>
      </c>
      <c r="C134" s="10">
        <v>4</v>
      </c>
      <c r="D134" s="10" t="s">
        <v>48</v>
      </c>
      <c r="E134" s="10" t="s">
        <v>21</v>
      </c>
      <c r="F134" s="10" t="s">
        <v>13</v>
      </c>
      <c r="G134" s="12" t="s">
        <v>22</v>
      </c>
      <c r="H134" s="7"/>
      <c r="I134" s="4"/>
      <c r="J134" s="4"/>
      <c r="K134" s="4"/>
      <c r="L134" s="4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>
      <c r="A135" s="10">
        <v>639</v>
      </c>
      <c r="B135" s="11" t="s">
        <v>200</v>
      </c>
      <c r="C135" s="10">
        <v>4</v>
      </c>
      <c r="D135" s="10" t="s">
        <v>48</v>
      </c>
      <c r="E135" s="10" t="s">
        <v>21</v>
      </c>
      <c r="F135" s="10" t="s">
        <v>13</v>
      </c>
      <c r="G135" s="12" t="s">
        <v>22</v>
      </c>
      <c r="H135" s="7"/>
      <c r="I135" s="4"/>
      <c r="J135" s="4"/>
      <c r="K135" s="4"/>
      <c r="L135" s="4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>
      <c r="A136" s="10">
        <v>640</v>
      </c>
      <c r="B136" s="11" t="s">
        <v>201</v>
      </c>
      <c r="C136" s="10">
        <v>4</v>
      </c>
      <c r="D136" s="10" t="s">
        <v>48</v>
      </c>
      <c r="E136" s="10" t="s">
        <v>21</v>
      </c>
      <c r="F136" s="10" t="s">
        <v>13</v>
      </c>
      <c r="G136" s="12" t="s">
        <v>22</v>
      </c>
      <c r="H136" s="7"/>
      <c r="I136" s="4"/>
      <c r="J136" s="4"/>
      <c r="K136" s="4"/>
      <c r="L136" s="4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>
      <c r="A137" s="172">
        <v>641</v>
      </c>
      <c r="B137" s="173" t="s">
        <v>202</v>
      </c>
      <c r="C137" s="172">
        <v>4</v>
      </c>
      <c r="D137" s="172" t="s">
        <v>48</v>
      </c>
      <c r="E137" s="172" t="s">
        <v>12</v>
      </c>
      <c r="F137" s="172" t="s">
        <v>13</v>
      </c>
      <c r="G137" s="174" t="s">
        <v>14</v>
      </c>
      <c r="H137" s="7"/>
      <c r="I137" s="4"/>
      <c r="J137" s="4"/>
      <c r="K137" s="4"/>
      <c r="L137" s="4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>
      <c r="A138" s="10">
        <v>642</v>
      </c>
      <c r="B138" s="11" t="s">
        <v>203</v>
      </c>
      <c r="C138" s="10">
        <v>5</v>
      </c>
      <c r="D138" s="10" t="s">
        <v>48</v>
      </c>
      <c r="E138" s="10" t="s">
        <v>21</v>
      </c>
      <c r="F138" s="10" t="s">
        <v>89</v>
      </c>
      <c r="G138" s="12" t="s">
        <v>90</v>
      </c>
      <c r="H138" s="7"/>
      <c r="I138" s="4"/>
      <c r="J138" s="4"/>
      <c r="K138" s="4"/>
      <c r="L138" s="4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>
      <c r="A139" s="10">
        <v>643</v>
      </c>
      <c r="B139" s="11" t="s">
        <v>204</v>
      </c>
      <c r="C139" s="10">
        <v>6</v>
      </c>
      <c r="D139" s="10" t="s">
        <v>48</v>
      </c>
      <c r="E139" s="10" t="s">
        <v>12</v>
      </c>
      <c r="F139" s="10" t="s">
        <v>89</v>
      </c>
      <c r="G139" s="12" t="s">
        <v>93</v>
      </c>
      <c r="H139" s="7"/>
      <c r="I139" s="4"/>
      <c r="J139" s="4"/>
      <c r="K139" s="4"/>
      <c r="L139" s="4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>
      <c r="A140" s="10">
        <v>644</v>
      </c>
      <c r="B140" s="11" t="s">
        <v>205</v>
      </c>
      <c r="C140" s="10">
        <v>7</v>
      </c>
      <c r="D140" s="10" t="s">
        <v>48</v>
      </c>
      <c r="E140" s="10" t="s">
        <v>12</v>
      </c>
      <c r="F140" s="10" t="s">
        <v>136</v>
      </c>
      <c r="G140" s="12" t="s">
        <v>139</v>
      </c>
      <c r="H140" s="7"/>
      <c r="I140" s="4"/>
      <c r="J140" s="4"/>
      <c r="K140" s="4"/>
      <c r="L140" s="4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>
      <c r="A141" s="10">
        <v>645</v>
      </c>
      <c r="B141" s="11" t="s">
        <v>206</v>
      </c>
      <c r="C141" s="10">
        <v>7</v>
      </c>
      <c r="D141" s="10" t="s">
        <v>48</v>
      </c>
      <c r="E141" s="10" t="s">
        <v>12</v>
      </c>
      <c r="F141" s="10" t="s">
        <v>136</v>
      </c>
      <c r="G141" s="12" t="s">
        <v>139</v>
      </c>
      <c r="H141" s="7"/>
      <c r="I141" s="4"/>
      <c r="J141" s="4"/>
      <c r="K141" s="4"/>
      <c r="L141" s="4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>
      <c r="A142" s="10">
        <v>646</v>
      </c>
      <c r="B142" s="11" t="s">
        <v>207</v>
      </c>
      <c r="C142" s="10">
        <v>7</v>
      </c>
      <c r="D142" s="10" t="s">
        <v>48</v>
      </c>
      <c r="E142" s="10" t="s">
        <v>12</v>
      </c>
      <c r="F142" s="10" t="s">
        <v>136</v>
      </c>
      <c r="G142" s="12" t="s">
        <v>139</v>
      </c>
      <c r="H142" s="7"/>
      <c r="I142" s="4"/>
      <c r="J142" s="4"/>
      <c r="K142" s="4"/>
      <c r="L142" s="4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>
      <c r="A143" s="10">
        <v>647</v>
      </c>
      <c r="B143" s="11" t="s">
        <v>208</v>
      </c>
      <c r="C143" s="10">
        <v>7</v>
      </c>
      <c r="D143" s="10" t="s">
        <v>48</v>
      </c>
      <c r="E143" s="10" t="s">
        <v>12</v>
      </c>
      <c r="F143" s="10" t="s">
        <v>136</v>
      </c>
      <c r="G143" s="12" t="s">
        <v>139</v>
      </c>
      <c r="H143" s="7"/>
      <c r="I143" s="4"/>
      <c r="J143" s="4"/>
      <c r="K143" s="4"/>
      <c r="L143" s="4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>
      <c r="A144" s="10">
        <v>648</v>
      </c>
      <c r="B144" s="11" t="s">
        <v>209</v>
      </c>
      <c r="C144" s="10">
        <v>7</v>
      </c>
      <c r="D144" s="10" t="s">
        <v>48</v>
      </c>
      <c r="E144" s="10" t="s">
        <v>12</v>
      </c>
      <c r="F144" s="10" t="s">
        <v>136</v>
      </c>
      <c r="G144" s="12" t="s">
        <v>139</v>
      </c>
      <c r="H144" s="7"/>
      <c r="I144" s="4"/>
      <c r="J144" s="4"/>
      <c r="K144" s="4"/>
      <c r="L144" s="4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>
      <c r="A145" s="10">
        <v>649</v>
      </c>
      <c r="B145" s="11" t="s">
        <v>210</v>
      </c>
      <c r="C145" s="10">
        <v>8</v>
      </c>
      <c r="D145" s="10" t="s">
        <v>48</v>
      </c>
      <c r="E145" s="10" t="s">
        <v>12</v>
      </c>
      <c r="F145" s="10" t="s">
        <v>136</v>
      </c>
      <c r="G145" s="12" t="s">
        <v>139</v>
      </c>
      <c r="H145" s="7"/>
      <c r="I145" s="4"/>
      <c r="J145" s="4"/>
      <c r="K145" s="4"/>
      <c r="L145" s="4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>
      <c r="A146" s="10">
        <v>650</v>
      </c>
      <c r="B146" s="11" t="s">
        <v>211</v>
      </c>
      <c r="C146" s="10">
        <v>8</v>
      </c>
      <c r="D146" s="10" t="s">
        <v>48</v>
      </c>
      <c r="E146" s="10" t="s">
        <v>12</v>
      </c>
      <c r="F146" s="10" t="s">
        <v>136</v>
      </c>
      <c r="G146" s="12" t="s">
        <v>139</v>
      </c>
      <c r="H146" s="7"/>
      <c r="I146" s="4"/>
      <c r="J146" s="4"/>
      <c r="K146" s="4"/>
      <c r="L146" s="4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>
      <c r="A147" s="10">
        <v>651</v>
      </c>
      <c r="B147" s="11" t="s">
        <v>212</v>
      </c>
      <c r="C147" s="10">
        <v>8</v>
      </c>
      <c r="D147" s="10" t="s">
        <v>48</v>
      </c>
      <c r="E147" s="10" t="s">
        <v>12</v>
      </c>
      <c r="F147" s="10" t="s">
        <v>136</v>
      </c>
      <c r="G147" s="12" t="s">
        <v>139</v>
      </c>
      <c r="H147" s="7"/>
      <c r="I147" s="4"/>
      <c r="J147" s="4"/>
      <c r="K147" s="4"/>
      <c r="L147" s="4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>
      <c r="A148" s="10">
        <v>652</v>
      </c>
      <c r="B148" s="11" t="s">
        <v>213</v>
      </c>
      <c r="C148" s="10">
        <v>8</v>
      </c>
      <c r="D148" s="10" t="s">
        <v>48</v>
      </c>
      <c r="E148" s="10" t="s">
        <v>12</v>
      </c>
      <c r="F148" s="10" t="s">
        <v>136</v>
      </c>
      <c r="G148" s="12" t="s">
        <v>139</v>
      </c>
      <c r="H148" s="7"/>
      <c r="I148" s="4"/>
      <c r="J148" s="4"/>
      <c r="K148" s="4"/>
      <c r="L148" s="4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>
      <c r="A149" s="10">
        <v>653</v>
      </c>
      <c r="B149" s="11" t="s">
        <v>214</v>
      </c>
      <c r="C149" s="10">
        <v>8</v>
      </c>
      <c r="D149" s="10" t="s">
        <v>48</v>
      </c>
      <c r="E149" s="10" t="s">
        <v>12</v>
      </c>
      <c r="F149" s="10" t="s">
        <v>136</v>
      </c>
      <c r="G149" s="12" t="s">
        <v>139</v>
      </c>
      <c r="H149" s="7"/>
      <c r="I149" s="4"/>
      <c r="J149" s="4"/>
      <c r="K149" s="4"/>
      <c r="L149" s="4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>
      <c r="A150" s="10">
        <v>654</v>
      </c>
      <c r="B150" s="11" t="s">
        <v>215</v>
      </c>
      <c r="C150" s="10">
        <v>8</v>
      </c>
      <c r="D150" s="10" t="s">
        <v>48</v>
      </c>
      <c r="E150" s="10" t="s">
        <v>12</v>
      </c>
      <c r="F150" s="10" t="s">
        <v>136</v>
      </c>
      <c r="G150" s="12" t="s">
        <v>139</v>
      </c>
      <c r="H150" s="7"/>
      <c r="I150" s="4"/>
      <c r="J150" s="4"/>
      <c r="K150" s="4"/>
      <c r="L150" s="4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>
      <c r="A151" s="10">
        <v>655</v>
      </c>
      <c r="B151" s="11" t="s">
        <v>216</v>
      </c>
      <c r="C151" s="10">
        <v>8</v>
      </c>
      <c r="D151" s="10" t="s">
        <v>48</v>
      </c>
      <c r="E151" s="10" t="s">
        <v>21</v>
      </c>
      <c r="F151" s="10" t="s">
        <v>136</v>
      </c>
      <c r="G151" s="12" t="s">
        <v>137</v>
      </c>
      <c r="H151" s="7"/>
      <c r="I151" s="4"/>
      <c r="J151" s="4"/>
      <c r="K151" s="4"/>
      <c r="L151" s="4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>
      <c r="A152" s="10">
        <v>656</v>
      </c>
      <c r="B152" s="11" t="s">
        <v>217</v>
      </c>
      <c r="C152" s="10">
        <v>8</v>
      </c>
      <c r="D152" s="10" t="s">
        <v>48</v>
      </c>
      <c r="E152" s="10" t="s">
        <v>21</v>
      </c>
      <c r="F152" s="10" t="s">
        <v>136</v>
      </c>
      <c r="G152" s="12" t="s">
        <v>137</v>
      </c>
      <c r="H152" s="7"/>
      <c r="I152" s="4"/>
      <c r="J152" s="4"/>
      <c r="K152" s="4"/>
      <c r="L152" s="4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>
      <c r="A153" s="10">
        <v>657</v>
      </c>
      <c r="B153" s="11" t="s">
        <v>218</v>
      </c>
      <c r="C153" s="10">
        <v>8</v>
      </c>
      <c r="D153" s="10" t="s">
        <v>48</v>
      </c>
      <c r="E153" s="10" t="s">
        <v>21</v>
      </c>
      <c r="F153" s="10" t="s">
        <v>136</v>
      </c>
      <c r="G153" s="12" t="s">
        <v>137</v>
      </c>
      <c r="H153" s="7"/>
      <c r="I153" s="4"/>
      <c r="J153" s="4"/>
      <c r="K153" s="4"/>
      <c r="L153" s="4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>
      <c r="A154" s="10">
        <v>658</v>
      </c>
      <c r="B154" s="11" t="s">
        <v>219</v>
      </c>
      <c r="C154" s="10">
        <v>8</v>
      </c>
      <c r="D154" s="10" t="s">
        <v>48</v>
      </c>
      <c r="E154" s="10" t="s">
        <v>21</v>
      </c>
      <c r="F154" s="10" t="s">
        <v>136</v>
      </c>
      <c r="G154" s="12" t="s">
        <v>137</v>
      </c>
      <c r="H154" s="7"/>
      <c r="I154" s="4"/>
      <c r="J154" s="4"/>
      <c r="K154" s="4"/>
      <c r="L154" s="4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>
      <c r="A155" s="10">
        <v>665</v>
      </c>
      <c r="B155" s="11" t="s">
        <v>220</v>
      </c>
      <c r="C155" s="10">
        <v>8</v>
      </c>
      <c r="D155" s="10" t="s">
        <v>54</v>
      </c>
      <c r="E155" s="10" t="s">
        <v>12</v>
      </c>
      <c r="F155" s="10" t="s">
        <v>136</v>
      </c>
      <c r="G155" s="12" t="s">
        <v>139</v>
      </c>
      <c r="H155" s="7"/>
      <c r="I155" s="4"/>
      <c r="J155" s="4"/>
      <c r="K155" s="4"/>
      <c r="L155" s="4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>
      <c r="A156" s="10">
        <v>667</v>
      </c>
      <c r="B156" s="11" t="s">
        <v>221</v>
      </c>
      <c r="C156" s="10">
        <v>8</v>
      </c>
      <c r="D156" s="10" t="s">
        <v>54</v>
      </c>
      <c r="E156" s="10" t="s">
        <v>12</v>
      </c>
      <c r="F156" s="10" t="s">
        <v>136</v>
      </c>
      <c r="G156" s="12" t="s">
        <v>139</v>
      </c>
      <c r="H156" s="7"/>
      <c r="I156" s="4"/>
      <c r="J156" s="4"/>
      <c r="K156" s="4"/>
      <c r="L156" s="4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>
      <c r="A157" s="10">
        <v>668</v>
      </c>
      <c r="B157" s="11" t="s">
        <v>222</v>
      </c>
      <c r="C157" s="10">
        <v>7</v>
      </c>
      <c r="D157" s="10" t="s">
        <v>54</v>
      </c>
      <c r="E157" s="10" t="s">
        <v>21</v>
      </c>
      <c r="F157" s="10" t="s">
        <v>136</v>
      </c>
      <c r="G157" s="12" t="s">
        <v>137</v>
      </c>
      <c r="H157" s="7"/>
      <c r="I157" s="4"/>
      <c r="J157" s="4"/>
      <c r="K157" s="4"/>
      <c r="L157" s="4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>
      <c r="A158" s="10">
        <v>669</v>
      </c>
      <c r="B158" s="11" t="s">
        <v>223</v>
      </c>
      <c r="C158" s="10">
        <v>8</v>
      </c>
      <c r="D158" s="10" t="s">
        <v>54</v>
      </c>
      <c r="E158" s="10" t="s">
        <v>12</v>
      </c>
      <c r="F158" s="10" t="s">
        <v>136</v>
      </c>
      <c r="G158" s="12" t="s">
        <v>139</v>
      </c>
      <c r="H158" s="7"/>
      <c r="I158" s="4"/>
      <c r="J158" s="4"/>
      <c r="K158" s="4"/>
      <c r="L158" s="4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>
      <c r="A159" s="10">
        <v>670</v>
      </c>
      <c r="B159" s="11" t="s">
        <v>224</v>
      </c>
      <c r="C159" s="10">
        <v>7</v>
      </c>
      <c r="D159" s="10" t="s">
        <v>54</v>
      </c>
      <c r="E159" s="10" t="s">
        <v>12</v>
      </c>
      <c r="F159" s="10" t="s">
        <v>136</v>
      </c>
      <c r="G159" s="12" t="s">
        <v>139</v>
      </c>
      <c r="H159" s="7"/>
      <c r="I159" s="4"/>
      <c r="J159" s="4"/>
      <c r="K159" s="4"/>
      <c r="L159" s="4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>
      <c r="A160" s="10">
        <v>671</v>
      </c>
      <c r="B160" s="11" t="s">
        <v>225</v>
      </c>
      <c r="C160" s="10">
        <v>8</v>
      </c>
      <c r="D160" s="10" t="s">
        <v>54</v>
      </c>
      <c r="E160" s="10" t="s">
        <v>12</v>
      </c>
      <c r="F160" s="10" t="s">
        <v>136</v>
      </c>
      <c r="G160" s="12" t="s">
        <v>139</v>
      </c>
      <c r="H160" s="7"/>
      <c r="I160" s="4"/>
      <c r="J160" s="4"/>
      <c r="K160" s="4"/>
      <c r="L160" s="4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>
      <c r="A161" s="10">
        <v>672</v>
      </c>
      <c r="B161" s="11" t="s">
        <v>226</v>
      </c>
      <c r="C161" s="10">
        <v>8</v>
      </c>
      <c r="D161" s="10" t="s">
        <v>54</v>
      </c>
      <c r="E161" s="10" t="s">
        <v>12</v>
      </c>
      <c r="F161" s="10" t="s">
        <v>136</v>
      </c>
      <c r="G161" s="12" t="s">
        <v>139</v>
      </c>
      <c r="H161" s="7"/>
      <c r="I161" s="4"/>
      <c r="J161" s="4"/>
      <c r="K161" s="4"/>
      <c r="L161" s="4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>
      <c r="A162" s="10">
        <v>673</v>
      </c>
      <c r="B162" s="11" t="s">
        <v>227</v>
      </c>
      <c r="C162" s="10">
        <v>8</v>
      </c>
      <c r="D162" s="10" t="s">
        <v>54</v>
      </c>
      <c r="E162" s="10" t="s">
        <v>12</v>
      </c>
      <c r="F162" s="10" t="s">
        <v>136</v>
      </c>
      <c r="G162" s="12" t="s">
        <v>139</v>
      </c>
      <c r="H162" s="7"/>
      <c r="I162" s="4"/>
      <c r="J162" s="4"/>
      <c r="K162" s="4"/>
      <c r="L162" s="4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>
      <c r="A163" s="10">
        <v>674</v>
      </c>
      <c r="B163" s="11" t="s">
        <v>228</v>
      </c>
      <c r="C163" s="10">
        <v>8</v>
      </c>
      <c r="D163" s="10" t="s">
        <v>54</v>
      </c>
      <c r="E163" s="10" t="s">
        <v>12</v>
      </c>
      <c r="F163" s="10" t="s">
        <v>136</v>
      </c>
      <c r="G163" s="12" t="s">
        <v>139</v>
      </c>
      <c r="H163" s="7"/>
      <c r="I163" s="4"/>
      <c r="J163" s="4"/>
      <c r="K163" s="4"/>
      <c r="L163" s="4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>
      <c r="A164" s="10">
        <v>675</v>
      </c>
      <c r="B164" s="11" t="s">
        <v>229</v>
      </c>
      <c r="C164" s="10">
        <v>8</v>
      </c>
      <c r="D164" s="10" t="s">
        <v>54</v>
      </c>
      <c r="E164" s="10" t="s">
        <v>12</v>
      </c>
      <c r="F164" s="10" t="s">
        <v>136</v>
      </c>
      <c r="G164" s="12" t="s">
        <v>139</v>
      </c>
      <c r="H164" s="7"/>
      <c r="I164" s="4"/>
      <c r="J164" s="4"/>
      <c r="K164" s="4"/>
      <c r="L164" s="4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>
      <c r="A165" s="10">
        <v>676</v>
      </c>
      <c r="B165" s="11" t="s">
        <v>230</v>
      </c>
      <c r="C165" s="10">
        <v>8</v>
      </c>
      <c r="D165" s="10" t="s">
        <v>54</v>
      </c>
      <c r="E165" s="10" t="s">
        <v>21</v>
      </c>
      <c r="F165" s="10" t="s">
        <v>136</v>
      </c>
      <c r="G165" s="12" t="s">
        <v>137</v>
      </c>
      <c r="H165" s="7"/>
      <c r="I165" s="4"/>
      <c r="J165" s="4"/>
      <c r="K165" s="4"/>
      <c r="L165" s="4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>
      <c r="A166" s="10">
        <v>677</v>
      </c>
      <c r="B166" s="11" t="s">
        <v>231</v>
      </c>
      <c r="C166" s="10">
        <v>7</v>
      </c>
      <c r="D166" s="10" t="s">
        <v>54</v>
      </c>
      <c r="E166" s="10" t="s">
        <v>12</v>
      </c>
      <c r="F166" s="10" t="s">
        <v>136</v>
      </c>
      <c r="G166" s="12" t="s">
        <v>139</v>
      </c>
      <c r="H166" s="7"/>
      <c r="I166" s="4"/>
      <c r="J166" s="4"/>
      <c r="K166" s="4"/>
      <c r="L166" s="4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>
      <c r="A167" s="10">
        <v>678</v>
      </c>
      <c r="B167" s="11" t="s">
        <v>232</v>
      </c>
      <c r="C167" s="10">
        <v>8</v>
      </c>
      <c r="D167" s="10" t="s">
        <v>54</v>
      </c>
      <c r="E167" s="10" t="s">
        <v>21</v>
      </c>
      <c r="F167" s="10" t="s">
        <v>136</v>
      </c>
      <c r="G167" s="12" t="s">
        <v>137</v>
      </c>
      <c r="H167" s="7"/>
      <c r="I167" s="4"/>
      <c r="J167" s="4"/>
      <c r="K167" s="4"/>
      <c r="L167" s="4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>
      <c r="A168" s="10">
        <v>679</v>
      </c>
      <c r="B168" s="11" t="s">
        <v>233</v>
      </c>
      <c r="C168" s="10">
        <v>7</v>
      </c>
      <c r="D168" s="10" t="s">
        <v>54</v>
      </c>
      <c r="E168" s="10" t="s">
        <v>21</v>
      </c>
      <c r="F168" s="10" t="s">
        <v>136</v>
      </c>
      <c r="G168" s="12" t="s">
        <v>137</v>
      </c>
      <c r="H168" s="7"/>
      <c r="I168" s="4"/>
      <c r="J168" s="7"/>
      <c r="K168" s="4"/>
      <c r="L168" s="4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>
      <c r="A169" s="10">
        <v>680</v>
      </c>
      <c r="B169" s="11" t="s">
        <v>234</v>
      </c>
      <c r="C169" s="10">
        <v>8</v>
      </c>
      <c r="D169" s="10" t="s">
        <v>54</v>
      </c>
      <c r="E169" s="10" t="s">
        <v>21</v>
      </c>
      <c r="F169" s="10" t="s">
        <v>136</v>
      </c>
      <c r="G169" s="12" t="s">
        <v>137</v>
      </c>
      <c r="H169" s="7"/>
      <c r="I169" s="4"/>
      <c r="J169" s="4"/>
      <c r="K169" s="4"/>
      <c r="L169" s="4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>
      <c r="A170" s="10">
        <v>681</v>
      </c>
      <c r="B170" s="11" t="s">
        <v>235</v>
      </c>
      <c r="C170" s="10">
        <v>7</v>
      </c>
      <c r="D170" s="10" t="s">
        <v>54</v>
      </c>
      <c r="E170" s="10" t="s">
        <v>21</v>
      </c>
      <c r="F170" s="10" t="s">
        <v>136</v>
      </c>
      <c r="G170" s="12" t="s">
        <v>137</v>
      </c>
      <c r="H170" s="7"/>
      <c r="I170" s="4"/>
      <c r="J170" s="4"/>
      <c r="K170" s="4"/>
      <c r="L170" s="4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10">
        <v>682</v>
      </c>
      <c r="B171" s="11" t="s">
        <v>236</v>
      </c>
      <c r="C171" s="10">
        <v>8</v>
      </c>
      <c r="D171" s="10" t="s">
        <v>54</v>
      </c>
      <c r="E171" s="10" t="s">
        <v>12</v>
      </c>
      <c r="F171" s="10" t="s">
        <v>136</v>
      </c>
      <c r="G171" s="12" t="s">
        <v>139</v>
      </c>
      <c r="H171" s="7"/>
      <c r="I171" s="4"/>
      <c r="J171" s="4"/>
      <c r="K171" s="4"/>
      <c r="L171" s="4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>
      <c r="A172" s="10">
        <v>683</v>
      </c>
      <c r="B172" s="11" t="s">
        <v>237</v>
      </c>
      <c r="C172" s="10">
        <v>7</v>
      </c>
      <c r="D172" s="10" t="s">
        <v>54</v>
      </c>
      <c r="E172" s="10" t="s">
        <v>12</v>
      </c>
      <c r="F172" s="10" t="s">
        <v>136</v>
      </c>
      <c r="G172" s="12" t="s">
        <v>139</v>
      </c>
      <c r="H172" s="7"/>
      <c r="I172" s="4"/>
      <c r="J172" s="4"/>
      <c r="K172" s="4"/>
      <c r="L172" s="4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>
      <c r="A173" s="10">
        <v>684</v>
      </c>
      <c r="B173" s="11" t="s">
        <v>238</v>
      </c>
      <c r="C173" s="10">
        <v>8</v>
      </c>
      <c r="D173" s="10" t="s">
        <v>54</v>
      </c>
      <c r="E173" s="10" t="s">
        <v>21</v>
      </c>
      <c r="F173" s="10" t="s">
        <v>136</v>
      </c>
      <c r="G173" s="12" t="s">
        <v>137</v>
      </c>
      <c r="H173" s="7"/>
      <c r="I173" s="4"/>
      <c r="J173" s="4"/>
      <c r="K173" s="4"/>
      <c r="L173" s="4"/>
      <c r="M173" s="8"/>
      <c r="N173" s="43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>
      <c r="A174" s="10">
        <v>685</v>
      </c>
      <c r="B174" s="11" t="s">
        <v>239</v>
      </c>
      <c r="C174" s="10">
        <v>7</v>
      </c>
      <c r="D174" s="10" t="s">
        <v>54</v>
      </c>
      <c r="E174" s="10" t="s">
        <v>12</v>
      </c>
      <c r="F174" s="10" t="s">
        <v>136</v>
      </c>
      <c r="G174" s="12" t="s">
        <v>139</v>
      </c>
      <c r="H174" s="7"/>
      <c r="I174" s="4"/>
      <c r="J174" s="4"/>
      <c r="K174" s="7"/>
      <c r="L174" s="7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>
      <c r="A175" s="10">
        <v>686</v>
      </c>
      <c r="B175" s="11" t="s">
        <v>240</v>
      </c>
      <c r="C175" s="10">
        <v>7</v>
      </c>
      <c r="D175" s="10" t="s">
        <v>54</v>
      </c>
      <c r="E175" s="10" t="s">
        <v>12</v>
      </c>
      <c r="F175" s="10" t="s">
        <v>136</v>
      </c>
      <c r="G175" s="12" t="s">
        <v>139</v>
      </c>
      <c r="H175" s="7"/>
      <c r="I175" s="4"/>
      <c r="J175" s="4"/>
      <c r="K175" s="4"/>
      <c r="L175" s="4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>
      <c r="A176" s="10">
        <v>687</v>
      </c>
      <c r="B176" s="11" t="s">
        <v>241</v>
      </c>
      <c r="C176" s="10">
        <v>7</v>
      </c>
      <c r="D176" s="10" t="s">
        <v>54</v>
      </c>
      <c r="E176" s="10" t="s">
        <v>12</v>
      </c>
      <c r="F176" s="10" t="s">
        <v>136</v>
      </c>
      <c r="G176" s="12" t="s">
        <v>139</v>
      </c>
      <c r="H176" s="7"/>
      <c r="I176" s="4"/>
      <c r="J176" s="7"/>
      <c r="K176" s="4"/>
      <c r="L176" s="4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>
      <c r="A177" s="10">
        <v>688</v>
      </c>
      <c r="B177" s="11" t="s">
        <v>242</v>
      </c>
      <c r="C177" s="10">
        <v>7</v>
      </c>
      <c r="D177" s="10" t="s">
        <v>54</v>
      </c>
      <c r="E177" s="10" t="s">
        <v>12</v>
      </c>
      <c r="F177" s="10" t="s">
        <v>136</v>
      </c>
      <c r="G177" s="12" t="s">
        <v>139</v>
      </c>
      <c r="H177" s="7"/>
      <c r="I177" s="4"/>
      <c r="J177" s="7"/>
      <c r="K177" s="4"/>
      <c r="L177" s="4"/>
      <c r="M177" s="8"/>
      <c r="N177" s="43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>
      <c r="A178" s="10">
        <v>689</v>
      </c>
      <c r="B178" s="11" t="s">
        <v>243</v>
      </c>
      <c r="C178" s="10">
        <v>8</v>
      </c>
      <c r="D178" s="10" t="s">
        <v>54</v>
      </c>
      <c r="E178" s="10" t="s">
        <v>21</v>
      </c>
      <c r="F178" s="10" t="s">
        <v>136</v>
      </c>
      <c r="G178" s="12" t="s">
        <v>137</v>
      </c>
      <c r="H178" s="7"/>
      <c r="I178" s="4"/>
      <c r="J178" s="8"/>
      <c r="K178" s="8"/>
      <c r="L178" s="8"/>
      <c r="M178" s="8"/>
      <c r="N178" s="43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>
      <c r="A179" s="10">
        <v>690</v>
      </c>
      <c r="B179" s="11" t="s">
        <v>244</v>
      </c>
      <c r="C179" s="10">
        <v>8</v>
      </c>
      <c r="D179" s="10" t="s">
        <v>54</v>
      </c>
      <c r="E179" s="10" t="s">
        <v>12</v>
      </c>
      <c r="F179" s="10" t="s">
        <v>136</v>
      </c>
      <c r="G179" s="12" t="s">
        <v>139</v>
      </c>
      <c r="H179" s="7"/>
      <c r="I179" s="4"/>
      <c r="J179" s="8"/>
      <c r="K179" s="8"/>
      <c r="L179" s="8"/>
      <c r="M179" s="8"/>
      <c r="N179" s="43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>
      <c r="A180" s="10">
        <v>691</v>
      </c>
      <c r="B180" s="11" t="s">
        <v>245</v>
      </c>
      <c r="C180" s="10">
        <v>7</v>
      </c>
      <c r="D180" s="10" t="s">
        <v>54</v>
      </c>
      <c r="E180" s="10" t="s">
        <v>21</v>
      </c>
      <c r="F180" s="10" t="s">
        <v>136</v>
      </c>
      <c r="G180" s="12" t="s">
        <v>137</v>
      </c>
      <c r="H180" s="7"/>
      <c r="I180" s="4"/>
      <c r="J180" s="8"/>
      <c r="K180" s="8"/>
      <c r="L180" s="8"/>
      <c r="M180" s="8"/>
      <c r="N180" s="43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>
      <c r="A181" s="10">
        <v>692</v>
      </c>
      <c r="B181" s="11" t="s">
        <v>246</v>
      </c>
      <c r="C181" s="10">
        <v>7</v>
      </c>
      <c r="D181" s="10" t="s">
        <v>54</v>
      </c>
      <c r="E181" s="10" t="s">
        <v>12</v>
      </c>
      <c r="F181" s="10" t="s">
        <v>136</v>
      </c>
      <c r="G181" s="12" t="s">
        <v>139</v>
      </c>
      <c r="H181" s="7"/>
      <c r="I181" s="4"/>
      <c r="J181" s="8"/>
      <c r="K181" s="8"/>
      <c r="L181" s="8"/>
      <c r="M181" s="8"/>
      <c r="N181" s="43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>
      <c r="A182" s="10">
        <v>693</v>
      </c>
      <c r="B182" s="11" t="s">
        <v>247</v>
      </c>
      <c r="C182" s="10">
        <v>8</v>
      </c>
      <c r="D182" s="10" t="s">
        <v>54</v>
      </c>
      <c r="E182" s="10" t="s">
        <v>12</v>
      </c>
      <c r="F182" s="10" t="s">
        <v>136</v>
      </c>
      <c r="G182" s="12" t="s">
        <v>139</v>
      </c>
      <c r="H182" s="7"/>
      <c r="I182" s="4"/>
      <c r="J182" s="7"/>
      <c r="K182" s="8"/>
      <c r="L182" s="8"/>
      <c r="M182" s="8"/>
      <c r="N182" s="43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>
      <c r="A183" s="10">
        <v>694</v>
      </c>
      <c r="B183" s="11" t="s">
        <v>248</v>
      </c>
      <c r="C183" s="10">
        <v>7</v>
      </c>
      <c r="D183" s="10" t="s">
        <v>54</v>
      </c>
      <c r="E183" s="10" t="s">
        <v>21</v>
      </c>
      <c r="F183" s="10" t="s">
        <v>136</v>
      </c>
      <c r="G183" s="12" t="s">
        <v>137</v>
      </c>
      <c r="H183" s="7"/>
      <c r="I183" s="4"/>
      <c r="J183" s="4"/>
      <c r="K183" s="8"/>
      <c r="L183" s="8"/>
      <c r="M183" s="8"/>
      <c r="N183" s="43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>
      <c r="A184" s="10">
        <v>695</v>
      </c>
      <c r="B184" s="11" t="s">
        <v>249</v>
      </c>
      <c r="C184" s="10">
        <v>8</v>
      </c>
      <c r="D184" s="10" t="s">
        <v>54</v>
      </c>
      <c r="E184" s="10" t="s">
        <v>12</v>
      </c>
      <c r="F184" s="10" t="s">
        <v>136</v>
      </c>
      <c r="G184" s="12" t="s">
        <v>139</v>
      </c>
      <c r="H184" s="7"/>
      <c r="I184" s="4"/>
      <c r="J184" s="4"/>
      <c r="K184" s="7"/>
      <c r="L184" s="7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>
      <c r="A185" s="10">
        <v>696</v>
      </c>
      <c r="B185" s="11" t="s">
        <v>250</v>
      </c>
      <c r="C185" s="10">
        <v>8</v>
      </c>
      <c r="D185" s="10" t="s">
        <v>54</v>
      </c>
      <c r="E185" s="10" t="s">
        <v>12</v>
      </c>
      <c r="F185" s="10" t="s">
        <v>136</v>
      </c>
      <c r="G185" s="12" t="s">
        <v>139</v>
      </c>
      <c r="H185" s="7"/>
      <c r="I185" s="4"/>
      <c r="J185" s="4"/>
      <c r="K185" s="4"/>
      <c r="L185" s="4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>
      <c r="A186" s="10">
        <v>697</v>
      </c>
      <c r="B186" s="11" t="s">
        <v>251</v>
      </c>
      <c r="C186" s="10">
        <v>8</v>
      </c>
      <c r="D186" s="10" t="s">
        <v>54</v>
      </c>
      <c r="E186" s="10" t="s">
        <v>21</v>
      </c>
      <c r="F186" s="10" t="s">
        <v>136</v>
      </c>
      <c r="G186" s="12" t="s">
        <v>137</v>
      </c>
      <c r="H186" s="7"/>
      <c r="I186" s="4"/>
      <c r="J186" s="4"/>
      <c r="K186" s="4"/>
      <c r="L186" s="4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>
      <c r="A187" s="10">
        <v>698</v>
      </c>
      <c r="B187" s="11" t="s">
        <v>252</v>
      </c>
      <c r="C187" s="10">
        <v>8</v>
      </c>
      <c r="D187" s="10" t="s">
        <v>54</v>
      </c>
      <c r="E187" s="10" t="s">
        <v>21</v>
      </c>
      <c r="F187" s="10" t="s">
        <v>136</v>
      </c>
      <c r="G187" s="12" t="s">
        <v>137</v>
      </c>
      <c r="H187" s="7"/>
      <c r="I187" s="4"/>
      <c r="J187" s="4"/>
      <c r="K187" s="4"/>
      <c r="L187" s="4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>
      <c r="A188" s="10">
        <v>699</v>
      </c>
      <c r="B188" s="11" t="s">
        <v>253</v>
      </c>
      <c r="C188" s="10">
        <v>8</v>
      </c>
      <c r="D188" s="10" t="s">
        <v>54</v>
      </c>
      <c r="E188" s="10" t="s">
        <v>21</v>
      </c>
      <c r="F188" s="10" t="s">
        <v>136</v>
      </c>
      <c r="G188" s="12" t="s">
        <v>137</v>
      </c>
      <c r="H188" s="7"/>
      <c r="I188" s="4"/>
      <c r="J188" s="4"/>
      <c r="K188" s="4"/>
      <c r="L188" s="4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>
      <c r="A189" s="10">
        <v>700</v>
      </c>
      <c r="B189" s="11" t="s">
        <v>254</v>
      </c>
      <c r="C189" s="10">
        <v>7</v>
      </c>
      <c r="D189" s="10" t="s">
        <v>54</v>
      </c>
      <c r="E189" s="10" t="s">
        <v>12</v>
      </c>
      <c r="F189" s="10" t="s">
        <v>136</v>
      </c>
      <c r="G189" s="12" t="s">
        <v>139</v>
      </c>
      <c r="H189" s="7"/>
      <c r="I189" s="4"/>
      <c r="J189" s="4"/>
      <c r="K189" s="4"/>
      <c r="L189" s="4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>
      <c r="A190" s="10">
        <v>701</v>
      </c>
      <c r="B190" s="11" t="s">
        <v>255</v>
      </c>
      <c r="C190" s="10">
        <v>8</v>
      </c>
      <c r="D190" s="10" t="s">
        <v>54</v>
      </c>
      <c r="E190" s="10" t="s">
        <v>12</v>
      </c>
      <c r="F190" s="10" t="s">
        <v>136</v>
      </c>
      <c r="G190" s="12" t="s">
        <v>139</v>
      </c>
      <c r="H190" s="7"/>
      <c r="I190" s="4"/>
      <c r="J190" s="4"/>
      <c r="K190" s="4"/>
      <c r="L190" s="4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>
      <c r="A191" s="10">
        <v>702</v>
      </c>
      <c r="B191" s="11" t="s">
        <v>256</v>
      </c>
      <c r="C191" s="10">
        <v>8</v>
      </c>
      <c r="D191" s="10" t="s">
        <v>54</v>
      </c>
      <c r="E191" s="10" t="s">
        <v>12</v>
      </c>
      <c r="F191" s="10" t="s">
        <v>136</v>
      </c>
      <c r="G191" s="12" t="s">
        <v>139</v>
      </c>
      <c r="H191" s="7"/>
      <c r="I191" s="4"/>
      <c r="J191" s="7"/>
      <c r="K191" s="4"/>
      <c r="L191" s="4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>
      <c r="A192" s="10">
        <v>703</v>
      </c>
      <c r="B192" s="11" t="s">
        <v>257</v>
      </c>
      <c r="C192" s="10">
        <v>3</v>
      </c>
      <c r="D192" s="10" t="s">
        <v>54</v>
      </c>
      <c r="E192" s="10" t="s">
        <v>21</v>
      </c>
      <c r="F192" s="10" t="s">
        <v>258</v>
      </c>
      <c r="G192" s="12" t="s">
        <v>22</v>
      </c>
      <c r="H192" s="7"/>
      <c r="I192" s="4"/>
      <c r="J192" s="4"/>
      <c r="K192" s="4"/>
      <c r="L192" s="4"/>
      <c r="M192" s="8"/>
      <c r="N192" s="43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>
      <c r="A193" s="10">
        <v>704</v>
      </c>
      <c r="B193" s="11" t="s">
        <v>259</v>
      </c>
      <c r="C193" s="10">
        <v>3</v>
      </c>
      <c r="D193" s="10" t="s">
        <v>54</v>
      </c>
      <c r="E193" s="10" t="s">
        <v>21</v>
      </c>
      <c r="F193" s="10" t="s">
        <v>258</v>
      </c>
      <c r="G193" s="12" t="s">
        <v>22</v>
      </c>
      <c r="H193" s="7"/>
      <c r="I193" s="4"/>
      <c r="J193" s="7"/>
      <c r="K193" s="7"/>
      <c r="L193" s="7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>
      <c r="A194" s="10">
        <v>705</v>
      </c>
      <c r="B194" s="11" t="s">
        <v>260</v>
      </c>
      <c r="C194" s="10">
        <v>4</v>
      </c>
      <c r="D194" s="10" t="s">
        <v>54</v>
      </c>
      <c r="E194" s="10" t="s">
        <v>12</v>
      </c>
      <c r="F194" s="10" t="s">
        <v>258</v>
      </c>
      <c r="G194" s="12" t="s">
        <v>14</v>
      </c>
      <c r="H194" s="7"/>
      <c r="I194" s="4"/>
      <c r="J194" s="4"/>
      <c r="K194" s="4"/>
      <c r="L194" s="4"/>
      <c r="M194" s="8"/>
      <c r="N194" s="43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>
      <c r="A195" s="10">
        <v>706</v>
      </c>
      <c r="B195" s="11" t="s">
        <v>261</v>
      </c>
      <c r="C195" s="10">
        <v>4</v>
      </c>
      <c r="D195" s="10" t="s">
        <v>54</v>
      </c>
      <c r="E195" s="10" t="s">
        <v>12</v>
      </c>
      <c r="F195" s="10" t="s">
        <v>258</v>
      </c>
      <c r="G195" s="12" t="s">
        <v>14</v>
      </c>
      <c r="H195" s="7"/>
      <c r="I195" s="4"/>
      <c r="J195" s="4"/>
      <c r="K195" s="7"/>
      <c r="L195" s="7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>
      <c r="A196" s="10">
        <v>707</v>
      </c>
      <c r="B196" s="11" t="s">
        <v>262</v>
      </c>
      <c r="C196" s="10">
        <v>4</v>
      </c>
      <c r="D196" s="10" t="s">
        <v>54</v>
      </c>
      <c r="E196" s="10" t="s">
        <v>12</v>
      </c>
      <c r="F196" s="10" t="s">
        <v>258</v>
      </c>
      <c r="G196" s="12" t="s">
        <v>14</v>
      </c>
      <c r="H196" s="7"/>
      <c r="I196" s="4"/>
      <c r="J196" s="4"/>
      <c r="K196" s="4"/>
      <c r="L196" s="4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>
      <c r="A197" s="10">
        <v>708</v>
      </c>
      <c r="B197" s="11" t="s">
        <v>263</v>
      </c>
      <c r="C197" s="10">
        <v>3</v>
      </c>
      <c r="D197" s="10" t="s">
        <v>54</v>
      </c>
      <c r="E197" s="10" t="s">
        <v>12</v>
      </c>
      <c r="F197" s="10" t="s">
        <v>258</v>
      </c>
      <c r="G197" s="12" t="s">
        <v>14</v>
      </c>
      <c r="H197" s="7"/>
      <c r="I197" s="4"/>
      <c r="J197" s="4"/>
      <c r="K197" s="4"/>
      <c r="L197" s="4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>
      <c r="A198" s="10">
        <v>709</v>
      </c>
      <c r="B198" s="11" t="s">
        <v>264</v>
      </c>
      <c r="C198" s="10">
        <v>4</v>
      </c>
      <c r="D198" s="10" t="s">
        <v>54</v>
      </c>
      <c r="E198" s="10" t="s">
        <v>21</v>
      </c>
      <c r="F198" s="10" t="s">
        <v>258</v>
      </c>
      <c r="G198" s="12" t="s">
        <v>22</v>
      </c>
      <c r="H198" s="7"/>
      <c r="I198" s="4"/>
      <c r="J198" s="4"/>
      <c r="K198" s="4"/>
      <c r="L198" s="4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>
      <c r="A199" s="10">
        <v>710</v>
      </c>
      <c r="B199" s="11" t="s">
        <v>265</v>
      </c>
      <c r="C199" s="10">
        <v>3</v>
      </c>
      <c r="D199" s="10" t="s">
        <v>54</v>
      </c>
      <c r="E199" s="10" t="s">
        <v>12</v>
      </c>
      <c r="F199" s="10" t="s">
        <v>258</v>
      </c>
      <c r="G199" s="12" t="s">
        <v>14</v>
      </c>
      <c r="H199" s="7"/>
      <c r="I199" s="4"/>
      <c r="J199" s="4"/>
      <c r="K199" s="4"/>
      <c r="L199" s="4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>
      <c r="A200" s="10">
        <v>711</v>
      </c>
      <c r="B200" s="11" t="s">
        <v>266</v>
      </c>
      <c r="C200" s="10">
        <v>4</v>
      </c>
      <c r="D200" s="10" t="s">
        <v>54</v>
      </c>
      <c r="E200" s="10" t="s">
        <v>21</v>
      </c>
      <c r="F200" s="10" t="s">
        <v>258</v>
      </c>
      <c r="G200" s="12" t="s">
        <v>22</v>
      </c>
      <c r="H200" s="7"/>
      <c r="I200" s="4"/>
      <c r="J200" s="4"/>
      <c r="K200" s="4"/>
      <c r="L200" s="4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>
      <c r="A201" s="10">
        <v>712</v>
      </c>
      <c r="B201" s="11" t="s">
        <v>267</v>
      </c>
      <c r="C201" s="10">
        <v>3</v>
      </c>
      <c r="D201" s="10" t="s">
        <v>54</v>
      </c>
      <c r="E201" s="10" t="s">
        <v>12</v>
      </c>
      <c r="F201" s="10" t="s">
        <v>258</v>
      </c>
      <c r="G201" s="12" t="s">
        <v>14</v>
      </c>
      <c r="H201" s="7"/>
      <c r="I201" s="4"/>
      <c r="J201" s="4"/>
      <c r="K201" s="4"/>
      <c r="L201" s="4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>
      <c r="A202" s="10">
        <v>713</v>
      </c>
      <c r="B202" s="11" t="s">
        <v>268</v>
      </c>
      <c r="C202" s="10">
        <v>3</v>
      </c>
      <c r="D202" s="10" t="s">
        <v>54</v>
      </c>
      <c r="E202" s="10" t="s">
        <v>12</v>
      </c>
      <c r="F202" s="10" t="s">
        <v>258</v>
      </c>
      <c r="G202" s="12" t="s">
        <v>14</v>
      </c>
      <c r="H202" s="7"/>
      <c r="I202" s="4"/>
      <c r="J202" s="4"/>
      <c r="K202" s="4"/>
      <c r="L202" s="4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>
      <c r="A203" s="10">
        <v>714</v>
      </c>
      <c r="B203" s="11" t="s">
        <v>269</v>
      </c>
      <c r="C203" s="10">
        <v>3</v>
      </c>
      <c r="D203" s="10" t="s">
        <v>54</v>
      </c>
      <c r="E203" s="10" t="s">
        <v>21</v>
      </c>
      <c r="F203" s="10" t="s">
        <v>258</v>
      </c>
      <c r="G203" s="12" t="s">
        <v>22</v>
      </c>
      <c r="H203" s="7"/>
      <c r="I203" s="4"/>
      <c r="J203" s="4"/>
      <c r="K203" s="4"/>
      <c r="L203" s="4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>
      <c r="A204" s="10">
        <v>715</v>
      </c>
      <c r="B204" s="11" t="s">
        <v>270</v>
      </c>
      <c r="C204" s="10">
        <v>4</v>
      </c>
      <c r="D204" s="10" t="s">
        <v>54</v>
      </c>
      <c r="E204" s="10" t="s">
        <v>21</v>
      </c>
      <c r="F204" s="10" t="s">
        <v>258</v>
      </c>
      <c r="G204" s="12" t="s">
        <v>22</v>
      </c>
      <c r="H204" s="7"/>
      <c r="I204" s="4"/>
      <c r="J204" s="4"/>
      <c r="K204" s="4"/>
      <c r="L204" s="4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>
      <c r="A205" s="10">
        <v>716</v>
      </c>
      <c r="B205" s="11" t="s">
        <v>271</v>
      </c>
      <c r="C205" s="10">
        <v>4</v>
      </c>
      <c r="D205" s="10" t="s">
        <v>54</v>
      </c>
      <c r="E205" s="10" t="s">
        <v>12</v>
      </c>
      <c r="F205" s="10" t="s">
        <v>258</v>
      </c>
      <c r="G205" s="12" t="s">
        <v>14</v>
      </c>
      <c r="H205" s="7"/>
      <c r="I205" s="4"/>
      <c r="J205" s="4"/>
      <c r="K205" s="4"/>
      <c r="L205" s="4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>
      <c r="A206" s="10">
        <v>717</v>
      </c>
      <c r="B206" s="11" t="s">
        <v>272</v>
      </c>
      <c r="C206" s="10">
        <v>4</v>
      </c>
      <c r="D206" s="10" t="s">
        <v>54</v>
      </c>
      <c r="E206" s="10" t="s">
        <v>21</v>
      </c>
      <c r="F206" s="10" t="s">
        <v>258</v>
      </c>
      <c r="G206" s="12" t="s">
        <v>22</v>
      </c>
      <c r="H206" s="7"/>
      <c r="I206" s="4"/>
      <c r="J206" s="4"/>
      <c r="K206" s="4"/>
      <c r="L206" s="4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>
      <c r="A207" s="10">
        <v>718</v>
      </c>
      <c r="B207" s="11" t="s">
        <v>273</v>
      </c>
      <c r="C207" s="10">
        <v>4</v>
      </c>
      <c r="D207" s="10" t="s">
        <v>54</v>
      </c>
      <c r="E207" s="10" t="s">
        <v>21</v>
      </c>
      <c r="F207" s="10" t="s">
        <v>258</v>
      </c>
      <c r="G207" s="12" t="s">
        <v>22</v>
      </c>
      <c r="H207" s="7"/>
      <c r="I207" s="4"/>
      <c r="J207" s="4"/>
      <c r="K207" s="4"/>
      <c r="L207" s="4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>
      <c r="A208" s="10">
        <v>719</v>
      </c>
      <c r="B208" s="11" t="s">
        <v>274</v>
      </c>
      <c r="C208" s="10">
        <v>3</v>
      </c>
      <c r="D208" s="10" t="s">
        <v>54</v>
      </c>
      <c r="E208" s="10" t="s">
        <v>21</v>
      </c>
      <c r="F208" s="10" t="s">
        <v>258</v>
      </c>
      <c r="G208" s="12" t="s">
        <v>22</v>
      </c>
      <c r="H208" s="8"/>
      <c r="I208" s="7"/>
      <c r="J208" s="4"/>
      <c r="K208" s="4"/>
      <c r="L208" s="4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>
      <c r="A209" s="10">
        <v>720</v>
      </c>
      <c r="B209" s="11" t="s">
        <v>275</v>
      </c>
      <c r="C209" s="10">
        <v>4</v>
      </c>
      <c r="D209" s="10" t="s">
        <v>54</v>
      </c>
      <c r="E209" s="10" t="s">
        <v>21</v>
      </c>
      <c r="F209" s="10" t="s">
        <v>258</v>
      </c>
      <c r="G209" s="12" t="s">
        <v>22</v>
      </c>
      <c r="H209" s="7"/>
      <c r="I209" s="4"/>
      <c r="J209" s="4"/>
      <c r="K209" s="4"/>
      <c r="L209" s="4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>
      <c r="A210" s="10">
        <v>721</v>
      </c>
      <c r="B210" s="11" t="s">
        <v>276</v>
      </c>
      <c r="C210" s="10">
        <v>4</v>
      </c>
      <c r="D210" s="10" t="s">
        <v>54</v>
      </c>
      <c r="E210" s="10" t="s">
        <v>21</v>
      </c>
      <c r="F210" s="10" t="s">
        <v>258</v>
      </c>
      <c r="G210" s="12" t="s">
        <v>22</v>
      </c>
      <c r="H210" s="7"/>
      <c r="I210" s="4"/>
      <c r="J210" s="4"/>
      <c r="K210" s="4"/>
      <c r="L210" s="4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>
      <c r="A211" s="10">
        <v>722</v>
      </c>
      <c r="B211" s="11" t="s">
        <v>277</v>
      </c>
      <c r="C211" s="10">
        <v>3</v>
      </c>
      <c r="D211" s="10" t="s">
        <v>54</v>
      </c>
      <c r="E211" s="10" t="s">
        <v>21</v>
      </c>
      <c r="F211" s="10" t="s">
        <v>258</v>
      </c>
      <c r="G211" s="12" t="s">
        <v>22</v>
      </c>
      <c r="H211" s="7"/>
      <c r="I211" s="4"/>
      <c r="J211" s="4"/>
      <c r="K211" s="4"/>
      <c r="L211" s="4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>
      <c r="A212" s="10">
        <v>723</v>
      </c>
      <c r="B212" s="11" t="s">
        <v>278</v>
      </c>
      <c r="C212" s="10">
        <v>4</v>
      </c>
      <c r="D212" s="10" t="s">
        <v>54</v>
      </c>
      <c r="E212" s="10" t="s">
        <v>12</v>
      </c>
      <c r="F212" s="10" t="s">
        <v>258</v>
      </c>
      <c r="G212" s="12" t="s">
        <v>14</v>
      </c>
      <c r="H212" s="7"/>
      <c r="I212" s="4"/>
      <c r="J212" s="4"/>
      <c r="K212" s="4"/>
      <c r="L212" s="4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>
      <c r="A213" s="10">
        <v>724</v>
      </c>
      <c r="B213" s="11" t="s">
        <v>279</v>
      </c>
      <c r="C213" s="10">
        <v>4</v>
      </c>
      <c r="D213" s="10" t="s">
        <v>54</v>
      </c>
      <c r="E213" s="10" t="s">
        <v>21</v>
      </c>
      <c r="F213" s="10" t="s">
        <v>258</v>
      </c>
      <c r="G213" s="12" t="s">
        <v>22</v>
      </c>
      <c r="H213" s="7"/>
      <c r="I213" s="4"/>
      <c r="J213" s="4"/>
      <c r="K213" s="4"/>
      <c r="L213" s="4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>
      <c r="A214" s="10">
        <v>725</v>
      </c>
      <c r="B214" s="11" t="s">
        <v>280</v>
      </c>
      <c r="C214" s="10">
        <v>3</v>
      </c>
      <c r="D214" s="10" t="s">
        <v>54</v>
      </c>
      <c r="E214" s="10" t="s">
        <v>12</v>
      </c>
      <c r="F214" s="10" t="s">
        <v>258</v>
      </c>
      <c r="G214" s="12" t="s">
        <v>14</v>
      </c>
      <c r="H214" s="7"/>
      <c r="I214" s="4"/>
      <c r="J214" s="4"/>
      <c r="K214" s="4"/>
      <c r="L214" s="4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>
      <c r="A215" s="10">
        <v>726</v>
      </c>
      <c r="B215" s="11" t="s">
        <v>281</v>
      </c>
      <c r="C215" s="10">
        <v>3</v>
      </c>
      <c r="D215" s="10" t="s">
        <v>54</v>
      </c>
      <c r="E215" s="10" t="s">
        <v>21</v>
      </c>
      <c r="F215" s="10" t="s">
        <v>258</v>
      </c>
      <c r="G215" s="12" t="s">
        <v>22</v>
      </c>
      <c r="H215" s="7"/>
      <c r="I215" s="4"/>
      <c r="J215" s="4"/>
      <c r="K215" s="4"/>
      <c r="L215" s="4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>
      <c r="A216" s="172">
        <v>727</v>
      </c>
      <c r="B216" s="173" t="s">
        <v>282</v>
      </c>
      <c r="C216" s="172">
        <v>4</v>
      </c>
      <c r="D216" s="172" t="s">
        <v>54</v>
      </c>
      <c r="E216" s="172" t="s">
        <v>21</v>
      </c>
      <c r="F216" s="172" t="s">
        <v>258</v>
      </c>
      <c r="G216" s="174" t="s">
        <v>22</v>
      </c>
      <c r="H216" s="7"/>
      <c r="I216" s="4"/>
      <c r="J216" s="4"/>
      <c r="K216" s="4"/>
      <c r="L216" s="4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>
      <c r="A217" s="10">
        <v>728</v>
      </c>
      <c r="B217" s="11" t="s">
        <v>283</v>
      </c>
      <c r="C217" s="10">
        <v>3</v>
      </c>
      <c r="D217" s="10" t="s">
        <v>54</v>
      </c>
      <c r="E217" s="10" t="s">
        <v>12</v>
      </c>
      <c r="F217" s="10" t="s">
        <v>258</v>
      </c>
      <c r="G217" s="12" t="s">
        <v>14</v>
      </c>
      <c r="H217" s="7"/>
      <c r="I217" s="4"/>
      <c r="J217" s="4"/>
      <c r="K217" s="4"/>
      <c r="L217" s="4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>
      <c r="A218" s="10">
        <v>729</v>
      </c>
      <c r="B218" s="11" t="s">
        <v>284</v>
      </c>
      <c r="C218" s="10">
        <v>4</v>
      </c>
      <c r="D218" s="10" t="s">
        <v>54</v>
      </c>
      <c r="E218" s="10" t="s">
        <v>12</v>
      </c>
      <c r="F218" s="10" t="s">
        <v>258</v>
      </c>
      <c r="G218" s="12" t="s">
        <v>14</v>
      </c>
      <c r="H218" s="7"/>
      <c r="I218" s="4"/>
      <c r="J218" s="4"/>
      <c r="K218" s="4"/>
      <c r="L218" s="4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>
      <c r="A219" s="10">
        <v>730</v>
      </c>
      <c r="B219" s="11" t="s">
        <v>285</v>
      </c>
      <c r="C219" s="10">
        <v>4</v>
      </c>
      <c r="D219" s="10" t="s">
        <v>54</v>
      </c>
      <c r="E219" s="10" t="s">
        <v>21</v>
      </c>
      <c r="F219" s="10" t="s">
        <v>258</v>
      </c>
      <c r="G219" s="12" t="s">
        <v>22</v>
      </c>
      <c r="H219" s="7"/>
      <c r="I219" s="4"/>
      <c r="J219" s="4"/>
      <c r="K219" s="4"/>
      <c r="L219" s="4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>
      <c r="A220" s="10">
        <v>731</v>
      </c>
      <c r="B220" s="11" t="s">
        <v>286</v>
      </c>
      <c r="C220" s="10">
        <v>3</v>
      </c>
      <c r="D220" s="10" t="s">
        <v>54</v>
      </c>
      <c r="E220" s="10" t="s">
        <v>21</v>
      </c>
      <c r="F220" s="10" t="s">
        <v>258</v>
      </c>
      <c r="G220" s="12" t="s">
        <v>22</v>
      </c>
      <c r="H220" s="7"/>
      <c r="I220" s="4"/>
      <c r="J220" s="4"/>
      <c r="K220" s="4"/>
      <c r="L220" s="4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5" customHeight="1">
      <c r="A221" s="10">
        <v>732</v>
      </c>
      <c r="B221" s="11" t="s">
        <v>287</v>
      </c>
      <c r="C221" s="10">
        <v>5</v>
      </c>
      <c r="D221" s="10" t="s">
        <v>54</v>
      </c>
      <c r="E221" s="10" t="s">
        <v>12</v>
      </c>
      <c r="F221" s="10" t="s">
        <v>258</v>
      </c>
      <c r="G221" s="12" t="s">
        <v>14</v>
      </c>
      <c r="H221" s="7"/>
      <c r="I221" s="4"/>
      <c r="J221" s="4"/>
      <c r="K221" s="4"/>
      <c r="L221" s="4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5" customHeight="1">
      <c r="A222" s="10">
        <v>733</v>
      </c>
      <c r="B222" s="11" t="s">
        <v>288</v>
      </c>
      <c r="C222" s="10">
        <v>5</v>
      </c>
      <c r="D222" s="10" t="s">
        <v>54</v>
      </c>
      <c r="E222" s="10" t="s">
        <v>21</v>
      </c>
      <c r="F222" s="10" t="s">
        <v>89</v>
      </c>
      <c r="G222" s="12" t="s">
        <v>90</v>
      </c>
      <c r="H222" s="7"/>
      <c r="I222" s="4"/>
      <c r="J222" s="4"/>
      <c r="K222" s="4"/>
      <c r="L222" s="4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5" customHeight="1">
      <c r="A223" s="10">
        <v>734</v>
      </c>
      <c r="B223" s="11" t="s">
        <v>289</v>
      </c>
      <c r="C223" s="10">
        <v>6</v>
      </c>
      <c r="D223" s="10" t="s">
        <v>54</v>
      </c>
      <c r="E223" s="10" t="s">
        <v>21</v>
      </c>
      <c r="F223" s="10" t="s">
        <v>89</v>
      </c>
      <c r="G223" s="12" t="s">
        <v>90</v>
      </c>
      <c r="H223" s="7"/>
      <c r="I223" s="4"/>
      <c r="J223" s="4"/>
      <c r="K223" s="4"/>
      <c r="L223" s="4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5" customHeight="1">
      <c r="A224" s="10">
        <v>735</v>
      </c>
      <c r="B224" s="11" t="s">
        <v>290</v>
      </c>
      <c r="C224" s="10">
        <v>6</v>
      </c>
      <c r="D224" s="10" t="s">
        <v>54</v>
      </c>
      <c r="E224" s="10" t="s">
        <v>12</v>
      </c>
      <c r="F224" s="10" t="s">
        <v>89</v>
      </c>
      <c r="G224" s="12" t="s">
        <v>93</v>
      </c>
      <c r="H224" s="7"/>
      <c r="I224" s="4"/>
      <c r="J224" s="4"/>
      <c r="K224" s="4"/>
      <c r="L224" s="4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3.5" customHeight="1">
      <c r="A225" s="10">
        <v>736</v>
      </c>
      <c r="B225" s="11" t="s">
        <v>291</v>
      </c>
      <c r="C225" s="10">
        <v>5</v>
      </c>
      <c r="D225" s="10" t="s">
        <v>54</v>
      </c>
      <c r="E225" s="10" t="s">
        <v>12</v>
      </c>
      <c r="F225" s="10" t="s">
        <v>89</v>
      </c>
      <c r="G225" s="12" t="s">
        <v>93</v>
      </c>
      <c r="H225" s="7"/>
      <c r="I225" s="4"/>
      <c r="J225" s="4"/>
      <c r="K225" s="4"/>
      <c r="L225" s="4"/>
      <c r="M225" s="8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3.5" customHeight="1">
      <c r="A226" s="10">
        <v>737</v>
      </c>
      <c r="B226" s="11" t="s">
        <v>292</v>
      </c>
      <c r="C226" s="10">
        <v>6</v>
      </c>
      <c r="D226" s="10" t="s">
        <v>54</v>
      </c>
      <c r="E226" s="10" t="s">
        <v>21</v>
      </c>
      <c r="F226" s="10" t="s">
        <v>89</v>
      </c>
      <c r="G226" s="12" t="s">
        <v>90</v>
      </c>
      <c r="H226" s="7"/>
      <c r="I226" s="4"/>
      <c r="J226" s="4"/>
      <c r="K226" s="4"/>
      <c r="L226" s="4"/>
      <c r="M226" s="8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3.5" customHeight="1">
      <c r="A227" s="10">
        <v>738</v>
      </c>
      <c r="B227" s="11" t="s">
        <v>293</v>
      </c>
      <c r="C227" s="10">
        <v>5</v>
      </c>
      <c r="D227" s="10" t="s">
        <v>54</v>
      </c>
      <c r="E227" s="10" t="s">
        <v>12</v>
      </c>
      <c r="F227" s="10" t="s">
        <v>89</v>
      </c>
      <c r="G227" s="12" t="s">
        <v>93</v>
      </c>
      <c r="H227" s="7"/>
      <c r="I227" s="4"/>
      <c r="J227" s="4"/>
      <c r="K227" s="4"/>
      <c r="L227" s="4"/>
      <c r="M227" s="8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3.5" customHeight="1">
      <c r="A228" s="10">
        <v>739</v>
      </c>
      <c r="B228" s="11" t="s">
        <v>294</v>
      </c>
      <c r="C228" s="10">
        <v>5</v>
      </c>
      <c r="D228" s="10" t="s">
        <v>54</v>
      </c>
      <c r="E228" s="10" t="s">
        <v>12</v>
      </c>
      <c r="F228" s="10" t="s">
        <v>89</v>
      </c>
      <c r="G228" s="12" t="s">
        <v>93</v>
      </c>
      <c r="H228" s="7"/>
      <c r="I228" s="4"/>
      <c r="J228" s="4"/>
      <c r="K228" s="4"/>
      <c r="L228" s="4"/>
      <c r="M228" s="8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3.5" customHeight="1">
      <c r="A229" s="10">
        <v>740</v>
      </c>
      <c r="B229" s="11" t="s">
        <v>295</v>
      </c>
      <c r="C229" s="10">
        <v>6</v>
      </c>
      <c r="D229" s="10" t="s">
        <v>54</v>
      </c>
      <c r="E229" s="10" t="s">
        <v>12</v>
      </c>
      <c r="F229" s="10" t="s">
        <v>89</v>
      </c>
      <c r="G229" s="12" t="s">
        <v>93</v>
      </c>
      <c r="H229" s="7"/>
      <c r="I229" s="4"/>
      <c r="J229" s="4"/>
      <c r="K229" s="4"/>
      <c r="L229" s="4"/>
      <c r="M229" s="8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3.5" customHeight="1">
      <c r="A230" s="10">
        <v>741</v>
      </c>
      <c r="B230" s="11" t="s">
        <v>296</v>
      </c>
      <c r="C230" s="10">
        <v>6</v>
      </c>
      <c r="D230" s="10" t="s">
        <v>54</v>
      </c>
      <c r="E230" s="10" t="s">
        <v>12</v>
      </c>
      <c r="F230" s="10" t="s">
        <v>89</v>
      </c>
      <c r="G230" s="12" t="s">
        <v>93</v>
      </c>
      <c r="H230" s="7"/>
      <c r="I230" s="4"/>
      <c r="J230" s="4"/>
      <c r="K230" s="4"/>
      <c r="L230" s="4"/>
      <c r="M230" s="8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3.5" customHeight="1">
      <c r="A231" s="10">
        <v>742</v>
      </c>
      <c r="B231" s="11" t="s">
        <v>297</v>
      </c>
      <c r="C231" s="10">
        <v>6</v>
      </c>
      <c r="D231" s="10" t="s">
        <v>54</v>
      </c>
      <c r="E231" s="10" t="s">
        <v>12</v>
      </c>
      <c r="F231" s="10" t="s">
        <v>89</v>
      </c>
      <c r="G231" s="12" t="s">
        <v>93</v>
      </c>
      <c r="H231" s="7"/>
      <c r="I231" s="4"/>
      <c r="J231" s="4"/>
      <c r="K231" s="4"/>
      <c r="L231" s="4"/>
      <c r="M231" s="8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3.5" customHeight="1">
      <c r="A232" s="10">
        <v>743</v>
      </c>
      <c r="B232" s="11" t="s">
        <v>298</v>
      </c>
      <c r="C232" s="10">
        <v>6</v>
      </c>
      <c r="D232" s="10" t="s">
        <v>54</v>
      </c>
      <c r="E232" s="10" t="s">
        <v>21</v>
      </c>
      <c r="F232" s="10" t="s">
        <v>89</v>
      </c>
      <c r="G232" s="12" t="s">
        <v>90</v>
      </c>
      <c r="H232" s="7"/>
      <c r="I232" s="4"/>
      <c r="J232" s="4"/>
      <c r="K232" s="4"/>
      <c r="L232" s="4"/>
      <c r="M232" s="8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3.5" customHeight="1">
      <c r="A233" s="10">
        <v>744</v>
      </c>
      <c r="B233" s="11" t="s">
        <v>299</v>
      </c>
      <c r="C233" s="10">
        <v>6</v>
      </c>
      <c r="D233" s="10" t="s">
        <v>54</v>
      </c>
      <c r="E233" s="10" t="s">
        <v>12</v>
      </c>
      <c r="F233" s="10" t="s">
        <v>89</v>
      </c>
      <c r="G233" s="12" t="s">
        <v>93</v>
      </c>
      <c r="H233" s="7"/>
      <c r="I233" s="4"/>
      <c r="J233" s="4"/>
      <c r="K233" s="4"/>
      <c r="L233" s="4"/>
      <c r="M233" s="8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3.5" customHeight="1">
      <c r="A234" s="10">
        <v>745</v>
      </c>
      <c r="B234" s="11" t="s">
        <v>300</v>
      </c>
      <c r="C234" s="10">
        <v>6</v>
      </c>
      <c r="D234" s="10" t="s">
        <v>54</v>
      </c>
      <c r="E234" s="10" t="s">
        <v>12</v>
      </c>
      <c r="F234" s="10" t="s">
        <v>89</v>
      </c>
      <c r="G234" s="12" t="s">
        <v>93</v>
      </c>
      <c r="H234" s="8"/>
      <c r="I234" s="7"/>
      <c r="J234" s="4"/>
      <c r="K234" s="4"/>
      <c r="L234" s="4"/>
      <c r="M234" s="8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3.5" customHeight="1">
      <c r="A235" s="10">
        <v>746</v>
      </c>
      <c r="B235" s="11" t="s">
        <v>301</v>
      </c>
      <c r="C235" s="10">
        <v>6</v>
      </c>
      <c r="D235" s="10" t="s">
        <v>54</v>
      </c>
      <c r="E235" s="10" t="s">
        <v>12</v>
      </c>
      <c r="F235" s="10" t="s">
        <v>89</v>
      </c>
      <c r="G235" s="12" t="s">
        <v>93</v>
      </c>
      <c r="H235" s="7"/>
      <c r="I235" s="4"/>
      <c r="J235" s="4"/>
      <c r="K235" s="4"/>
      <c r="L235" s="4"/>
      <c r="M235" s="8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3.5" customHeight="1">
      <c r="A236" s="10">
        <v>747</v>
      </c>
      <c r="B236" s="11" t="s">
        <v>302</v>
      </c>
      <c r="C236" s="10">
        <v>5</v>
      </c>
      <c r="D236" s="10" t="s">
        <v>54</v>
      </c>
      <c r="E236" s="10" t="s">
        <v>12</v>
      </c>
      <c r="F236" s="10" t="s">
        <v>89</v>
      </c>
      <c r="G236" s="12" t="s">
        <v>93</v>
      </c>
      <c r="H236" s="7"/>
      <c r="I236" s="4"/>
      <c r="J236" s="4"/>
      <c r="K236" s="4"/>
      <c r="L236" s="4"/>
      <c r="M236" s="8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3.5" customHeight="1">
      <c r="A237" s="10">
        <v>748</v>
      </c>
      <c r="B237" s="11" t="s">
        <v>303</v>
      </c>
      <c r="C237" s="10">
        <v>5</v>
      </c>
      <c r="D237" s="10" t="s">
        <v>54</v>
      </c>
      <c r="E237" s="10" t="s">
        <v>12</v>
      </c>
      <c r="F237" s="10" t="s">
        <v>89</v>
      </c>
      <c r="G237" s="12" t="s">
        <v>93</v>
      </c>
      <c r="H237" s="7"/>
      <c r="I237" s="4"/>
      <c r="J237" s="4"/>
      <c r="K237" s="4"/>
      <c r="L237" s="4"/>
      <c r="M237" s="8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3.5" customHeight="1">
      <c r="A238" s="10">
        <v>749</v>
      </c>
      <c r="B238" s="11" t="s">
        <v>304</v>
      </c>
      <c r="C238" s="10">
        <v>6</v>
      </c>
      <c r="D238" s="10" t="s">
        <v>54</v>
      </c>
      <c r="E238" s="10" t="s">
        <v>12</v>
      </c>
      <c r="F238" s="10" t="s">
        <v>89</v>
      </c>
      <c r="G238" s="12" t="s">
        <v>93</v>
      </c>
      <c r="H238" s="7"/>
      <c r="I238" s="4"/>
      <c r="J238" s="4"/>
      <c r="K238" s="4"/>
      <c r="L238" s="4"/>
      <c r="M238" s="8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3.5" customHeight="1">
      <c r="A239" s="10">
        <v>750</v>
      </c>
      <c r="B239" s="11" t="s">
        <v>305</v>
      </c>
      <c r="C239" s="10">
        <v>6</v>
      </c>
      <c r="D239" s="10" t="s">
        <v>54</v>
      </c>
      <c r="E239" s="10" t="s">
        <v>12</v>
      </c>
      <c r="F239" s="10" t="s">
        <v>89</v>
      </c>
      <c r="G239" s="12" t="s">
        <v>93</v>
      </c>
      <c r="H239" s="7"/>
      <c r="I239" s="4"/>
      <c r="J239" s="4"/>
      <c r="K239" s="4"/>
      <c r="L239" s="4"/>
      <c r="M239" s="8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3.5" customHeight="1">
      <c r="A240" s="10">
        <v>751</v>
      </c>
      <c r="B240" s="11" t="s">
        <v>306</v>
      </c>
      <c r="C240" s="10">
        <v>5</v>
      </c>
      <c r="D240" s="10" t="s">
        <v>54</v>
      </c>
      <c r="E240" s="10" t="s">
        <v>21</v>
      </c>
      <c r="F240" s="10" t="s">
        <v>89</v>
      </c>
      <c r="G240" s="12" t="s">
        <v>90</v>
      </c>
      <c r="H240" s="7"/>
      <c r="I240" s="4"/>
      <c r="J240" s="4"/>
      <c r="K240" s="4"/>
      <c r="L240" s="4"/>
      <c r="M240" s="8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3.5" customHeight="1">
      <c r="A241" s="10">
        <v>752</v>
      </c>
      <c r="B241" s="11" t="s">
        <v>307</v>
      </c>
      <c r="C241" s="10">
        <v>6</v>
      </c>
      <c r="D241" s="10" t="s">
        <v>54</v>
      </c>
      <c r="E241" s="10" t="s">
        <v>21</v>
      </c>
      <c r="F241" s="10" t="s">
        <v>89</v>
      </c>
      <c r="G241" s="12" t="s">
        <v>90</v>
      </c>
      <c r="H241" s="7"/>
      <c r="I241" s="4"/>
      <c r="J241" s="4"/>
      <c r="K241" s="4"/>
      <c r="L241" s="4"/>
      <c r="M241" s="8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3.5" customHeight="1">
      <c r="A242" s="10">
        <v>753</v>
      </c>
      <c r="B242" s="11" t="s">
        <v>308</v>
      </c>
      <c r="C242" s="10">
        <v>6</v>
      </c>
      <c r="D242" s="10" t="s">
        <v>54</v>
      </c>
      <c r="E242" s="10" t="s">
        <v>12</v>
      </c>
      <c r="F242" s="10" t="s">
        <v>89</v>
      </c>
      <c r="G242" s="12" t="s">
        <v>93</v>
      </c>
      <c r="H242" s="7"/>
      <c r="I242" s="4"/>
      <c r="J242" s="4"/>
      <c r="K242" s="4"/>
      <c r="L242" s="4"/>
      <c r="M242" s="8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3.5" customHeight="1">
      <c r="A243" s="10">
        <v>754</v>
      </c>
      <c r="B243" s="11" t="s">
        <v>309</v>
      </c>
      <c r="C243" s="10">
        <v>6</v>
      </c>
      <c r="D243" s="10" t="s">
        <v>54</v>
      </c>
      <c r="E243" s="10" t="s">
        <v>12</v>
      </c>
      <c r="F243" s="10" t="s">
        <v>89</v>
      </c>
      <c r="G243" s="12" t="s">
        <v>93</v>
      </c>
      <c r="H243" s="7"/>
      <c r="I243" s="4"/>
      <c r="J243" s="4"/>
      <c r="K243" s="4"/>
      <c r="L243" s="4"/>
      <c r="M243" s="8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5" customHeight="1">
      <c r="A244" s="10">
        <v>755</v>
      </c>
      <c r="B244" s="11" t="s">
        <v>310</v>
      </c>
      <c r="C244" s="10">
        <v>6</v>
      </c>
      <c r="D244" s="10" t="s">
        <v>54</v>
      </c>
      <c r="E244" s="10" t="s">
        <v>21</v>
      </c>
      <c r="F244" s="10" t="s">
        <v>89</v>
      </c>
      <c r="G244" s="12" t="s">
        <v>90</v>
      </c>
      <c r="H244" s="7"/>
      <c r="I244" s="4"/>
      <c r="J244" s="4"/>
      <c r="K244" s="4"/>
      <c r="L244" s="4"/>
      <c r="M244" s="8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3.5" customHeight="1">
      <c r="A245" s="10">
        <v>756</v>
      </c>
      <c r="B245" s="11" t="s">
        <v>311</v>
      </c>
      <c r="C245" s="10">
        <v>5</v>
      </c>
      <c r="D245" s="10" t="s">
        <v>54</v>
      </c>
      <c r="E245" s="10" t="s">
        <v>21</v>
      </c>
      <c r="F245" s="10" t="s">
        <v>89</v>
      </c>
      <c r="G245" s="12" t="s">
        <v>90</v>
      </c>
      <c r="H245" s="7"/>
      <c r="I245" s="4"/>
      <c r="J245" s="4"/>
      <c r="K245" s="4"/>
      <c r="L245" s="4"/>
      <c r="M245" s="8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3.5" customHeight="1">
      <c r="A246" s="10">
        <v>757</v>
      </c>
      <c r="B246" s="11" t="s">
        <v>312</v>
      </c>
      <c r="C246" s="10">
        <v>6</v>
      </c>
      <c r="D246" s="10" t="s">
        <v>54</v>
      </c>
      <c r="E246" s="10" t="s">
        <v>12</v>
      </c>
      <c r="F246" s="10" t="s">
        <v>89</v>
      </c>
      <c r="G246" s="12" t="s">
        <v>93</v>
      </c>
      <c r="H246" s="7"/>
      <c r="I246" s="4"/>
      <c r="J246" s="4"/>
      <c r="K246" s="4"/>
      <c r="L246" s="4"/>
      <c r="M246" s="8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3.5" customHeight="1">
      <c r="A247" s="10">
        <v>815</v>
      </c>
      <c r="B247" s="11" t="s">
        <v>313</v>
      </c>
      <c r="C247" s="10">
        <v>4</v>
      </c>
      <c r="D247" s="10" t="s">
        <v>42</v>
      </c>
      <c r="E247" s="10" t="s">
        <v>12</v>
      </c>
      <c r="F247" s="10" t="s">
        <v>13</v>
      </c>
      <c r="G247" s="12" t="s">
        <v>14</v>
      </c>
      <c r="H247" s="7"/>
      <c r="I247" s="4"/>
      <c r="J247" s="4"/>
      <c r="K247" s="4"/>
      <c r="L247" s="4"/>
      <c r="M247" s="8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3.5" customHeight="1">
      <c r="A248" s="10">
        <v>816</v>
      </c>
      <c r="B248" s="11" t="s">
        <v>314</v>
      </c>
      <c r="C248" s="10">
        <v>3</v>
      </c>
      <c r="D248" s="10" t="s">
        <v>42</v>
      </c>
      <c r="E248" s="10" t="s">
        <v>12</v>
      </c>
      <c r="F248" s="10" t="s">
        <v>13</v>
      </c>
      <c r="G248" s="12" t="s">
        <v>14</v>
      </c>
      <c r="H248" s="7"/>
      <c r="I248" s="4"/>
      <c r="J248" s="4"/>
      <c r="K248" s="4"/>
      <c r="L248" s="4"/>
      <c r="M248" s="8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3.5" customHeight="1">
      <c r="A249" s="10">
        <v>817</v>
      </c>
      <c r="B249" s="11" t="s">
        <v>315</v>
      </c>
      <c r="C249" s="10">
        <v>4</v>
      </c>
      <c r="D249" s="10" t="s">
        <v>42</v>
      </c>
      <c r="E249" s="10" t="s">
        <v>12</v>
      </c>
      <c r="F249" s="10" t="s">
        <v>13</v>
      </c>
      <c r="G249" s="12" t="s">
        <v>14</v>
      </c>
      <c r="H249" s="7"/>
      <c r="I249" s="4"/>
      <c r="J249" s="4"/>
      <c r="K249" s="4"/>
      <c r="L249" s="4"/>
      <c r="M249" s="8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3.5" customHeight="1">
      <c r="A250" s="10">
        <v>818</v>
      </c>
      <c r="B250" s="11" t="s">
        <v>316</v>
      </c>
      <c r="C250" s="10">
        <v>2</v>
      </c>
      <c r="D250" s="10" t="s">
        <v>42</v>
      </c>
      <c r="E250" s="10" t="s">
        <v>12</v>
      </c>
      <c r="F250" s="10" t="s">
        <v>13</v>
      </c>
      <c r="G250" s="12" t="s">
        <v>14</v>
      </c>
      <c r="H250" s="7"/>
      <c r="I250" s="4"/>
      <c r="J250" s="4"/>
      <c r="K250" s="4"/>
      <c r="L250" s="4"/>
      <c r="M250" s="8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3.5" customHeight="1">
      <c r="A251" s="10">
        <v>819</v>
      </c>
      <c r="B251" s="11" t="s">
        <v>317</v>
      </c>
      <c r="C251" s="10">
        <v>4</v>
      </c>
      <c r="D251" s="10" t="s">
        <v>42</v>
      </c>
      <c r="E251" s="10" t="s">
        <v>12</v>
      </c>
      <c r="F251" s="10" t="s">
        <v>13</v>
      </c>
      <c r="G251" s="12" t="s">
        <v>14</v>
      </c>
      <c r="H251" s="7"/>
      <c r="I251" s="4"/>
      <c r="J251" s="4"/>
      <c r="K251" s="4"/>
      <c r="L251" s="4"/>
      <c r="M251" s="8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3.5" customHeight="1">
      <c r="A252" s="10">
        <v>820</v>
      </c>
      <c r="B252" s="11" t="s">
        <v>318</v>
      </c>
      <c r="C252" s="10">
        <v>3</v>
      </c>
      <c r="D252" s="10" t="s">
        <v>42</v>
      </c>
      <c r="E252" s="10" t="s">
        <v>12</v>
      </c>
      <c r="F252" s="10" t="s">
        <v>13</v>
      </c>
      <c r="G252" s="12" t="s">
        <v>14</v>
      </c>
      <c r="H252" s="7"/>
      <c r="I252" s="4"/>
      <c r="J252" s="4"/>
      <c r="K252" s="4"/>
      <c r="L252" s="4"/>
      <c r="M252" s="8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3.5" customHeight="1">
      <c r="A253" s="10">
        <v>821</v>
      </c>
      <c r="B253" s="11" t="s">
        <v>319</v>
      </c>
      <c r="C253" s="10">
        <v>2</v>
      </c>
      <c r="D253" s="10" t="s">
        <v>42</v>
      </c>
      <c r="E253" s="10" t="s">
        <v>12</v>
      </c>
      <c r="F253" s="10" t="s">
        <v>13</v>
      </c>
      <c r="G253" s="12" t="s">
        <v>14</v>
      </c>
      <c r="H253" s="7"/>
      <c r="I253" s="4"/>
      <c r="J253" s="4"/>
      <c r="K253" s="4"/>
      <c r="L253" s="4"/>
      <c r="M253" s="8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3.5" customHeight="1">
      <c r="A254" s="10">
        <v>822</v>
      </c>
      <c r="B254" s="11" t="s">
        <v>320</v>
      </c>
      <c r="C254" s="10">
        <v>2</v>
      </c>
      <c r="D254" s="10" t="s">
        <v>42</v>
      </c>
      <c r="E254" s="10" t="s">
        <v>12</v>
      </c>
      <c r="F254" s="10" t="s">
        <v>13</v>
      </c>
      <c r="G254" s="12" t="s">
        <v>14</v>
      </c>
      <c r="H254" s="7"/>
      <c r="I254" s="4"/>
      <c r="J254" s="4"/>
      <c r="K254" s="4"/>
      <c r="L254" s="4"/>
      <c r="M254" s="8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3.5" customHeight="1">
      <c r="A255" s="10">
        <v>823</v>
      </c>
      <c r="B255" s="11" t="s">
        <v>321</v>
      </c>
      <c r="C255" s="10">
        <v>1</v>
      </c>
      <c r="D255" s="10" t="s">
        <v>42</v>
      </c>
      <c r="E255" s="10" t="s">
        <v>12</v>
      </c>
      <c r="F255" s="10" t="s">
        <v>13</v>
      </c>
      <c r="G255" s="12" t="s">
        <v>14</v>
      </c>
      <c r="H255" s="8"/>
      <c r="I255" s="7"/>
      <c r="J255" s="4"/>
      <c r="K255" s="4"/>
      <c r="L255" s="4"/>
      <c r="M255" s="8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3.5" customHeight="1">
      <c r="A256" s="10">
        <v>824</v>
      </c>
      <c r="B256" s="11" t="s">
        <v>322</v>
      </c>
      <c r="C256" s="10">
        <v>3</v>
      </c>
      <c r="D256" s="10" t="s">
        <v>42</v>
      </c>
      <c r="E256" s="10" t="s">
        <v>12</v>
      </c>
      <c r="F256" s="10" t="s">
        <v>13</v>
      </c>
      <c r="G256" s="12" t="s">
        <v>14</v>
      </c>
      <c r="H256" s="7"/>
      <c r="I256" s="4"/>
      <c r="J256" s="4"/>
      <c r="K256" s="4"/>
      <c r="L256" s="4"/>
      <c r="M256" s="8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3.5" customHeight="1">
      <c r="A257" s="10">
        <v>825</v>
      </c>
      <c r="B257" s="11" t="s">
        <v>323</v>
      </c>
      <c r="C257" s="10">
        <v>0</v>
      </c>
      <c r="D257" s="10" t="s">
        <v>42</v>
      </c>
      <c r="E257" s="10" t="s">
        <v>12</v>
      </c>
      <c r="F257" s="10" t="s">
        <v>13</v>
      </c>
      <c r="G257" s="12" t="s">
        <v>14</v>
      </c>
      <c r="H257" s="7"/>
      <c r="I257" s="4"/>
      <c r="J257" s="4"/>
      <c r="K257" s="4"/>
      <c r="L257" s="4"/>
      <c r="M257" s="8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3.5" customHeight="1">
      <c r="A258" s="10">
        <v>826</v>
      </c>
      <c r="B258" s="11" t="s">
        <v>324</v>
      </c>
      <c r="C258" s="10">
        <v>1</v>
      </c>
      <c r="D258" s="10" t="s">
        <v>42</v>
      </c>
      <c r="E258" s="10" t="s">
        <v>21</v>
      </c>
      <c r="F258" s="10" t="s">
        <v>13</v>
      </c>
      <c r="G258" s="12" t="s">
        <v>22</v>
      </c>
      <c r="H258" s="7"/>
      <c r="I258" s="4"/>
      <c r="J258" s="4"/>
      <c r="K258" s="4"/>
      <c r="L258" s="4"/>
      <c r="M258" s="8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3.5" customHeight="1">
      <c r="A259" s="10">
        <v>827</v>
      </c>
      <c r="B259" s="11" t="s">
        <v>325</v>
      </c>
      <c r="C259" s="10">
        <v>1</v>
      </c>
      <c r="D259" s="10" t="s">
        <v>42</v>
      </c>
      <c r="E259" s="10" t="s">
        <v>21</v>
      </c>
      <c r="F259" s="10" t="s">
        <v>13</v>
      </c>
      <c r="G259" s="12" t="s">
        <v>22</v>
      </c>
      <c r="H259" s="7"/>
      <c r="I259" s="4"/>
      <c r="J259" s="4"/>
      <c r="K259" s="4"/>
      <c r="L259" s="4"/>
      <c r="M259" s="8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3.5" customHeight="1">
      <c r="A260" s="10">
        <v>828</v>
      </c>
      <c r="B260" s="11" t="s">
        <v>326</v>
      </c>
      <c r="C260" s="10">
        <v>3</v>
      </c>
      <c r="D260" s="10" t="s">
        <v>42</v>
      </c>
      <c r="E260" s="10" t="s">
        <v>21</v>
      </c>
      <c r="F260" s="10" t="s">
        <v>13</v>
      </c>
      <c r="G260" s="12" t="s">
        <v>22</v>
      </c>
      <c r="H260" s="7"/>
      <c r="I260" s="4"/>
      <c r="J260" s="4"/>
      <c r="K260" s="4"/>
      <c r="L260" s="4"/>
      <c r="M260" s="8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3.5" customHeight="1">
      <c r="A261" s="10">
        <v>829</v>
      </c>
      <c r="B261" s="11" t="s">
        <v>327</v>
      </c>
      <c r="C261" s="10">
        <v>4</v>
      </c>
      <c r="D261" s="10" t="s">
        <v>42</v>
      </c>
      <c r="E261" s="10" t="s">
        <v>21</v>
      </c>
      <c r="F261" s="10" t="s">
        <v>13</v>
      </c>
      <c r="G261" s="12" t="s">
        <v>22</v>
      </c>
      <c r="H261" s="7"/>
      <c r="I261" s="4"/>
      <c r="J261" s="4"/>
      <c r="K261" s="4"/>
      <c r="L261" s="4"/>
      <c r="M261" s="8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3.5" customHeight="1">
      <c r="A262" s="10">
        <v>830</v>
      </c>
      <c r="B262" s="11" t="s">
        <v>328</v>
      </c>
      <c r="C262" s="10">
        <v>2</v>
      </c>
      <c r="D262" s="10" t="s">
        <v>42</v>
      </c>
      <c r="E262" s="10" t="s">
        <v>21</v>
      </c>
      <c r="F262" s="10" t="s">
        <v>13</v>
      </c>
      <c r="G262" s="12" t="s">
        <v>22</v>
      </c>
      <c r="H262" s="7"/>
      <c r="I262" s="4"/>
      <c r="J262" s="4"/>
      <c r="K262" s="4"/>
      <c r="L262" s="4"/>
      <c r="M262" s="8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3.5" customHeight="1">
      <c r="A263" s="10">
        <v>831</v>
      </c>
      <c r="B263" s="11" t="s">
        <v>329</v>
      </c>
      <c r="C263" s="10">
        <v>2</v>
      </c>
      <c r="D263" s="10" t="s">
        <v>42</v>
      </c>
      <c r="E263" s="10" t="s">
        <v>21</v>
      </c>
      <c r="F263" s="10" t="s">
        <v>13</v>
      </c>
      <c r="G263" s="12" t="s">
        <v>22</v>
      </c>
      <c r="H263" s="7"/>
      <c r="I263" s="4"/>
      <c r="J263" s="4"/>
      <c r="K263" s="4"/>
      <c r="L263" s="4"/>
      <c r="M263" s="8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3.5" customHeight="1">
      <c r="A264" s="10">
        <v>832</v>
      </c>
      <c r="B264" s="11" t="s">
        <v>330</v>
      </c>
      <c r="C264" s="10">
        <v>3</v>
      </c>
      <c r="D264" s="10" t="s">
        <v>42</v>
      </c>
      <c r="E264" s="10" t="s">
        <v>21</v>
      </c>
      <c r="F264" s="10" t="s">
        <v>13</v>
      </c>
      <c r="G264" s="12" t="s">
        <v>22</v>
      </c>
      <c r="H264" s="7"/>
      <c r="I264" s="4"/>
      <c r="J264" s="4"/>
      <c r="K264" s="4"/>
      <c r="L264" s="4"/>
      <c r="M264" s="8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3.5" customHeight="1">
      <c r="A265" s="10">
        <v>833</v>
      </c>
      <c r="B265" s="11" t="s">
        <v>331</v>
      </c>
      <c r="C265" s="10">
        <v>0</v>
      </c>
      <c r="D265" s="10" t="s">
        <v>42</v>
      </c>
      <c r="E265" s="10" t="s">
        <v>21</v>
      </c>
      <c r="F265" s="10" t="s">
        <v>13</v>
      </c>
      <c r="G265" s="12" t="s">
        <v>22</v>
      </c>
      <c r="H265" s="7"/>
      <c r="I265" s="4"/>
      <c r="J265" s="4"/>
      <c r="K265" s="4"/>
      <c r="L265" s="4"/>
      <c r="M265" s="8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3.5" customHeight="1">
      <c r="A266" s="10">
        <v>834</v>
      </c>
      <c r="B266" s="11" t="s">
        <v>332</v>
      </c>
      <c r="C266" s="10">
        <v>4</v>
      </c>
      <c r="D266" s="10" t="s">
        <v>42</v>
      </c>
      <c r="E266" s="10" t="s">
        <v>21</v>
      </c>
      <c r="F266" s="10" t="s">
        <v>13</v>
      </c>
      <c r="G266" s="12" t="s">
        <v>22</v>
      </c>
      <c r="H266" s="7"/>
      <c r="I266" s="4"/>
      <c r="J266" s="4"/>
      <c r="K266" s="4"/>
      <c r="L266" s="4"/>
      <c r="M266" s="8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3.5" customHeight="1">
      <c r="A267" s="10">
        <v>835</v>
      </c>
      <c r="B267" s="11" t="s">
        <v>333</v>
      </c>
      <c r="C267" s="10">
        <v>3</v>
      </c>
      <c r="D267" s="10" t="s">
        <v>42</v>
      </c>
      <c r="E267" s="10" t="s">
        <v>21</v>
      </c>
      <c r="F267" s="10" t="s">
        <v>13</v>
      </c>
      <c r="G267" s="12" t="s">
        <v>22</v>
      </c>
      <c r="H267" s="7"/>
      <c r="I267" s="4"/>
      <c r="J267" s="4"/>
      <c r="K267" s="4"/>
      <c r="L267" s="4"/>
      <c r="M267" s="8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3.5" customHeight="1">
      <c r="A268" s="10">
        <v>836</v>
      </c>
      <c r="B268" s="11" t="s">
        <v>334</v>
      </c>
      <c r="C268" s="10">
        <v>1</v>
      </c>
      <c r="D268" s="10" t="s">
        <v>42</v>
      </c>
      <c r="E268" s="10" t="s">
        <v>21</v>
      </c>
      <c r="F268" s="10" t="s">
        <v>13</v>
      </c>
      <c r="G268" s="12" t="s">
        <v>22</v>
      </c>
      <c r="H268" s="7"/>
      <c r="I268" s="4"/>
      <c r="J268" s="4"/>
      <c r="K268" s="4"/>
      <c r="L268" s="4"/>
      <c r="M268" s="8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3.5" customHeight="1">
      <c r="A269" s="10">
        <v>837</v>
      </c>
      <c r="B269" s="11" t="s">
        <v>335</v>
      </c>
      <c r="C269" s="10">
        <v>4</v>
      </c>
      <c r="D269" s="10" t="s">
        <v>42</v>
      </c>
      <c r="E269" s="10" t="s">
        <v>21</v>
      </c>
      <c r="F269" s="10" t="s">
        <v>13</v>
      </c>
      <c r="G269" s="12" t="s">
        <v>22</v>
      </c>
      <c r="H269" s="7"/>
      <c r="I269" s="4"/>
      <c r="J269" s="4"/>
      <c r="K269" s="4"/>
      <c r="L269" s="4"/>
      <c r="M269" s="8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3.5" customHeight="1">
      <c r="A270" s="10">
        <v>838</v>
      </c>
      <c r="B270" s="11" t="s">
        <v>336</v>
      </c>
      <c r="C270" s="10">
        <v>2</v>
      </c>
      <c r="D270" s="10" t="s">
        <v>42</v>
      </c>
      <c r="E270" s="10" t="s">
        <v>21</v>
      </c>
      <c r="F270" s="10" t="s">
        <v>13</v>
      </c>
      <c r="G270" s="12" t="s">
        <v>22</v>
      </c>
      <c r="H270" s="7"/>
      <c r="I270" s="4"/>
      <c r="J270" s="4"/>
      <c r="K270" s="4"/>
      <c r="L270" s="4"/>
      <c r="M270" s="8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3.5" customHeight="1">
      <c r="A271" s="10">
        <v>839</v>
      </c>
      <c r="B271" s="11" t="s">
        <v>337</v>
      </c>
      <c r="C271" s="10">
        <v>2</v>
      </c>
      <c r="D271" s="10" t="s">
        <v>42</v>
      </c>
      <c r="E271" s="10" t="s">
        <v>21</v>
      </c>
      <c r="F271" s="10" t="s">
        <v>13</v>
      </c>
      <c r="G271" s="12" t="s">
        <v>22</v>
      </c>
      <c r="H271" s="7"/>
      <c r="I271" s="4"/>
      <c r="J271" s="4"/>
      <c r="K271" s="4"/>
      <c r="L271" s="4"/>
      <c r="M271" s="8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3.5" customHeight="1">
      <c r="A272" s="10">
        <v>840</v>
      </c>
      <c r="B272" s="11" t="s">
        <v>338</v>
      </c>
      <c r="C272" s="10">
        <v>4</v>
      </c>
      <c r="D272" s="10" t="s">
        <v>42</v>
      </c>
      <c r="E272" s="10" t="s">
        <v>21</v>
      </c>
      <c r="F272" s="10" t="s">
        <v>13</v>
      </c>
      <c r="G272" s="12" t="s">
        <v>22</v>
      </c>
      <c r="H272" s="7"/>
      <c r="I272" s="4"/>
      <c r="J272" s="4"/>
      <c r="K272" s="4"/>
      <c r="L272" s="4"/>
      <c r="M272" s="8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3.5" customHeight="1">
      <c r="A273" s="10">
        <v>841</v>
      </c>
      <c r="B273" s="11" t="s">
        <v>339</v>
      </c>
      <c r="C273" s="10">
        <v>3</v>
      </c>
      <c r="D273" s="10" t="s">
        <v>42</v>
      </c>
      <c r="E273" s="10" t="s">
        <v>21</v>
      </c>
      <c r="F273" s="10" t="s">
        <v>13</v>
      </c>
      <c r="G273" s="12" t="s">
        <v>22</v>
      </c>
      <c r="H273" s="7"/>
      <c r="I273" s="4"/>
      <c r="J273" s="4"/>
      <c r="K273" s="4"/>
      <c r="L273" s="4"/>
      <c r="M273" s="8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3.5" customHeight="1">
      <c r="A274" s="10">
        <v>842</v>
      </c>
      <c r="B274" s="11" t="s">
        <v>340</v>
      </c>
      <c r="C274" s="10">
        <v>1</v>
      </c>
      <c r="D274" s="10" t="s">
        <v>42</v>
      </c>
      <c r="E274" s="10" t="s">
        <v>21</v>
      </c>
      <c r="F274" s="10" t="s">
        <v>13</v>
      </c>
      <c r="G274" s="12" t="s">
        <v>22</v>
      </c>
      <c r="H274" s="8"/>
      <c r="I274" s="7"/>
      <c r="J274" s="4"/>
      <c r="K274" s="4"/>
      <c r="L274" s="4"/>
      <c r="M274" s="8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3.5" customHeight="1">
      <c r="A275" s="10">
        <v>843</v>
      </c>
      <c r="B275" s="11" t="s">
        <v>341</v>
      </c>
      <c r="C275" s="10">
        <v>0</v>
      </c>
      <c r="D275" s="10" t="s">
        <v>42</v>
      </c>
      <c r="E275" s="10" t="s">
        <v>21</v>
      </c>
      <c r="F275" s="10" t="s">
        <v>13</v>
      </c>
      <c r="G275" s="12" t="s">
        <v>22</v>
      </c>
      <c r="H275" s="8"/>
      <c r="I275" s="7"/>
      <c r="J275" s="4"/>
      <c r="K275" s="4"/>
      <c r="L275" s="4"/>
      <c r="M275" s="8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3.5" customHeight="1">
      <c r="A276" s="10">
        <v>844</v>
      </c>
      <c r="B276" s="11" t="s">
        <v>342</v>
      </c>
      <c r="C276" s="10">
        <v>4</v>
      </c>
      <c r="D276" s="10" t="s">
        <v>42</v>
      </c>
      <c r="E276" s="10" t="s">
        <v>21</v>
      </c>
      <c r="F276" s="10" t="s">
        <v>13</v>
      </c>
      <c r="G276" s="12" t="s">
        <v>22</v>
      </c>
      <c r="H276" s="8"/>
      <c r="I276" s="7"/>
      <c r="J276" s="4"/>
      <c r="K276" s="4"/>
      <c r="L276" s="4"/>
      <c r="M276" s="8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3.5" customHeight="1">
      <c r="A277" s="10">
        <v>845</v>
      </c>
      <c r="B277" s="11" t="s">
        <v>343</v>
      </c>
      <c r="C277" s="10">
        <v>6</v>
      </c>
      <c r="D277" s="10" t="s">
        <v>42</v>
      </c>
      <c r="E277" s="10" t="s">
        <v>12</v>
      </c>
      <c r="F277" s="10" t="s">
        <v>89</v>
      </c>
      <c r="G277" s="12" t="s">
        <v>93</v>
      </c>
      <c r="H277" s="8"/>
      <c r="I277" s="7"/>
      <c r="J277" s="4"/>
      <c r="K277" s="4"/>
      <c r="L277" s="4"/>
      <c r="M277" s="8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3.5" customHeight="1">
      <c r="A278" s="10">
        <v>846</v>
      </c>
      <c r="B278" s="11" t="s">
        <v>344</v>
      </c>
      <c r="C278" s="10">
        <v>5</v>
      </c>
      <c r="D278" s="10" t="s">
        <v>42</v>
      </c>
      <c r="E278" s="10" t="s">
        <v>12</v>
      </c>
      <c r="F278" s="10" t="s">
        <v>89</v>
      </c>
      <c r="G278" s="12" t="s">
        <v>93</v>
      </c>
      <c r="H278" s="8"/>
      <c r="I278" s="7"/>
      <c r="J278" s="4"/>
      <c r="K278" s="4"/>
      <c r="L278" s="4"/>
      <c r="M278" s="8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3.5" customHeight="1">
      <c r="A279" s="10">
        <v>847</v>
      </c>
      <c r="B279" s="11" t="s">
        <v>345</v>
      </c>
      <c r="C279" s="10">
        <v>6</v>
      </c>
      <c r="D279" s="10" t="s">
        <v>42</v>
      </c>
      <c r="E279" s="10" t="s">
        <v>12</v>
      </c>
      <c r="F279" s="10" t="s">
        <v>89</v>
      </c>
      <c r="G279" s="12" t="s">
        <v>93</v>
      </c>
      <c r="H279" s="8"/>
      <c r="I279" s="7"/>
      <c r="J279" s="4"/>
      <c r="K279" s="4"/>
      <c r="L279" s="4"/>
      <c r="M279" s="8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3.5" customHeight="1">
      <c r="A280" s="10">
        <v>848</v>
      </c>
      <c r="B280" s="11" t="s">
        <v>346</v>
      </c>
      <c r="C280" s="10">
        <v>5</v>
      </c>
      <c r="D280" s="10" t="s">
        <v>42</v>
      </c>
      <c r="E280" s="10" t="s">
        <v>12</v>
      </c>
      <c r="F280" s="10" t="s">
        <v>89</v>
      </c>
      <c r="G280" s="12" t="s">
        <v>93</v>
      </c>
      <c r="H280" s="8"/>
      <c r="I280" s="7"/>
      <c r="J280" s="4"/>
      <c r="K280" s="4"/>
      <c r="L280" s="4"/>
      <c r="M280" s="8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3.5" customHeight="1">
      <c r="A281" s="10">
        <v>849</v>
      </c>
      <c r="B281" s="11" t="s">
        <v>347</v>
      </c>
      <c r="C281" s="10">
        <v>5</v>
      </c>
      <c r="D281" s="10" t="s">
        <v>42</v>
      </c>
      <c r="E281" s="10" t="s">
        <v>12</v>
      </c>
      <c r="F281" s="10" t="s">
        <v>89</v>
      </c>
      <c r="G281" s="12" t="s">
        <v>93</v>
      </c>
      <c r="H281" s="8"/>
      <c r="I281" s="7"/>
      <c r="J281" s="4"/>
      <c r="K281" s="4"/>
      <c r="L281" s="4"/>
      <c r="M281" s="8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3.5" customHeight="1">
      <c r="A282" s="10">
        <v>850</v>
      </c>
      <c r="B282" s="11" t="s">
        <v>348</v>
      </c>
      <c r="C282" s="10">
        <v>6</v>
      </c>
      <c r="D282" s="10" t="s">
        <v>42</v>
      </c>
      <c r="E282" s="10" t="s">
        <v>21</v>
      </c>
      <c r="F282" s="10" t="s">
        <v>89</v>
      </c>
      <c r="G282" s="12" t="s">
        <v>90</v>
      </c>
      <c r="H282" s="7"/>
      <c r="I282" s="4"/>
      <c r="J282" s="4"/>
      <c r="K282" s="4"/>
      <c r="L282" s="4"/>
      <c r="M282" s="8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3.5" customHeight="1">
      <c r="A283" s="10">
        <v>851</v>
      </c>
      <c r="B283" s="11" t="s">
        <v>349</v>
      </c>
      <c r="C283" s="10">
        <v>6</v>
      </c>
      <c r="D283" s="10" t="s">
        <v>42</v>
      </c>
      <c r="E283" s="10" t="s">
        <v>21</v>
      </c>
      <c r="F283" s="10" t="s">
        <v>89</v>
      </c>
      <c r="G283" s="12" t="s">
        <v>90</v>
      </c>
      <c r="H283" s="7"/>
      <c r="I283" s="4"/>
      <c r="J283" s="4"/>
      <c r="K283" s="4"/>
      <c r="L283" s="4"/>
      <c r="M283" s="8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3.5" customHeight="1">
      <c r="A284" s="10">
        <v>852</v>
      </c>
      <c r="B284" s="11" t="s">
        <v>350</v>
      </c>
      <c r="C284" s="10">
        <v>5</v>
      </c>
      <c r="D284" s="10" t="s">
        <v>42</v>
      </c>
      <c r="E284" s="10" t="s">
        <v>21</v>
      </c>
      <c r="F284" s="10" t="s">
        <v>89</v>
      </c>
      <c r="G284" s="12" t="s">
        <v>90</v>
      </c>
      <c r="H284" s="7"/>
      <c r="I284" s="4"/>
      <c r="J284" s="4"/>
      <c r="K284" s="4"/>
      <c r="L284" s="4"/>
      <c r="M284" s="8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3.5" customHeight="1">
      <c r="A285" s="10">
        <v>853</v>
      </c>
      <c r="B285" s="11" t="s">
        <v>351</v>
      </c>
      <c r="C285" s="10">
        <v>5</v>
      </c>
      <c r="D285" s="10" t="s">
        <v>42</v>
      </c>
      <c r="E285" s="10" t="s">
        <v>21</v>
      </c>
      <c r="F285" s="10" t="s">
        <v>89</v>
      </c>
      <c r="G285" s="12" t="s">
        <v>90</v>
      </c>
      <c r="H285" s="7"/>
      <c r="I285" s="4"/>
      <c r="J285" s="4"/>
      <c r="K285" s="4"/>
      <c r="L285" s="4"/>
      <c r="M285" s="8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3.5" customHeight="1">
      <c r="A286" s="10">
        <v>854</v>
      </c>
      <c r="B286" s="11" t="s">
        <v>352</v>
      </c>
      <c r="C286" s="10">
        <v>5</v>
      </c>
      <c r="D286" s="10" t="s">
        <v>42</v>
      </c>
      <c r="E286" s="10" t="s">
        <v>21</v>
      </c>
      <c r="F286" s="10" t="s">
        <v>89</v>
      </c>
      <c r="G286" s="12" t="s">
        <v>90</v>
      </c>
      <c r="H286" s="7"/>
      <c r="I286" s="4"/>
      <c r="J286" s="4"/>
      <c r="K286" s="4"/>
      <c r="L286" s="4"/>
      <c r="M286" s="8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3.5" customHeight="1">
      <c r="A287" s="10">
        <v>855</v>
      </c>
      <c r="B287" s="11" t="s">
        <v>353</v>
      </c>
      <c r="C287" s="10">
        <v>7</v>
      </c>
      <c r="D287" s="10" t="s">
        <v>42</v>
      </c>
      <c r="E287" s="10" t="s">
        <v>12</v>
      </c>
      <c r="F287" s="10" t="s">
        <v>136</v>
      </c>
      <c r="G287" s="12" t="s">
        <v>139</v>
      </c>
      <c r="H287" s="7"/>
      <c r="I287" s="4"/>
      <c r="J287" s="4"/>
      <c r="K287" s="4"/>
      <c r="L287" s="4"/>
      <c r="M287" s="8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3.5" customHeight="1">
      <c r="A288" s="10">
        <v>856</v>
      </c>
      <c r="B288" s="11" t="s">
        <v>354</v>
      </c>
      <c r="C288" s="10">
        <v>7</v>
      </c>
      <c r="D288" s="10" t="s">
        <v>42</v>
      </c>
      <c r="E288" s="10" t="s">
        <v>12</v>
      </c>
      <c r="F288" s="10" t="s">
        <v>136</v>
      </c>
      <c r="G288" s="12" t="s">
        <v>139</v>
      </c>
      <c r="H288" s="7"/>
      <c r="I288" s="4"/>
      <c r="J288" s="4"/>
      <c r="K288" s="4"/>
      <c r="L288" s="4"/>
      <c r="M288" s="8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3.5" customHeight="1">
      <c r="A289" s="10">
        <v>857</v>
      </c>
      <c r="B289" s="11" t="s">
        <v>355</v>
      </c>
      <c r="C289" s="10">
        <v>7</v>
      </c>
      <c r="D289" s="10" t="s">
        <v>42</v>
      </c>
      <c r="E289" s="10" t="s">
        <v>12</v>
      </c>
      <c r="F289" s="10" t="s">
        <v>136</v>
      </c>
      <c r="G289" s="12" t="s">
        <v>139</v>
      </c>
      <c r="H289" s="7"/>
      <c r="I289" s="4"/>
      <c r="J289" s="4"/>
      <c r="K289" s="4"/>
      <c r="L289" s="4"/>
      <c r="M289" s="8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3.5" customHeight="1">
      <c r="A290" s="10">
        <v>858</v>
      </c>
      <c r="B290" s="11" t="s">
        <v>356</v>
      </c>
      <c r="C290" s="10">
        <v>7</v>
      </c>
      <c r="D290" s="10" t="s">
        <v>42</v>
      </c>
      <c r="E290" s="10" t="s">
        <v>12</v>
      </c>
      <c r="F290" s="10" t="s">
        <v>136</v>
      </c>
      <c r="G290" s="12" t="s">
        <v>139</v>
      </c>
      <c r="H290" s="7"/>
      <c r="I290" s="4"/>
      <c r="J290" s="4"/>
      <c r="K290" s="4"/>
      <c r="L290" s="4"/>
      <c r="M290" s="8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3.5" customHeight="1">
      <c r="A291" s="10">
        <v>859</v>
      </c>
      <c r="B291" s="11" t="s">
        <v>357</v>
      </c>
      <c r="C291" s="10">
        <v>7</v>
      </c>
      <c r="D291" s="10" t="s">
        <v>42</v>
      </c>
      <c r="E291" s="10" t="s">
        <v>21</v>
      </c>
      <c r="F291" s="10" t="s">
        <v>136</v>
      </c>
      <c r="G291" s="12" t="s">
        <v>137</v>
      </c>
      <c r="H291" s="7"/>
      <c r="I291" s="4"/>
      <c r="J291" s="4"/>
      <c r="K291" s="4"/>
      <c r="L291" s="4"/>
      <c r="M291" s="8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3.5" customHeight="1">
      <c r="A292" s="10">
        <v>860</v>
      </c>
      <c r="B292" s="11" t="s">
        <v>358</v>
      </c>
      <c r="C292" s="10">
        <v>7</v>
      </c>
      <c r="D292" s="10" t="s">
        <v>42</v>
      </c>
      <c r="E292" s="10" t="s">
        <v>21</v>
      </c>
      <c r="F292" s="10" t="s">
        <v>136</v>
      </c>
      <c r="G292" s="12" t="s">
        <v>137</v>
      </c>
      <c r="H292" s="8"/>
      <c r="I292" s="7"/>
      <c r="J292" s="4"/>
      <c r="K292" s="4"/>
      <c r="L292" s="4"/>
      <c r="M292" s="8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3.5" customHeight="1">
      <c r="A293" s="10">
        <v>865</v>
      </c>
      <c r="B293" s="11" t="s">
        <v>359</v>
      </c>
      <c r="C293" s="10">
        <v>8</v>
      </c>
      <c r="D293" s="10" t="s">
        <v>16</v>
      </c>
      <c r="E293" s="10" t="s">
        <v>12</v>
      </c>
      <c r="F293" s="10" t="s">
        <v>136</v>
      </c>
      <c r="G293" s="12" t="s">
        <v>139</v>
      </c>
      <c r="H293" s="7"/>
      <c r="I293" s="4"/>
      <c r="J293" s="4"/>
      <c r="K293" s="4"/>
      <c r="L293" s="4"/>
      <c r="M293" s="8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3.5" customHeight="1">
      <c r="A294" s="10">
        <v>866</v>
      </c>
      <c r="B294" s="11" t="s">
        <v>360</v>
      </c>
      <c r="C294" s="10">
        <v>7</v>
      </c>
      <c r="D294" s="10" t="s">
        <v>16</v>
      </c>
      <c r="E294" s="10" t="s">
        <v>12</v>
      </c>
      <c r="F294" s="10" t="s">
        <v>136</v>
      </c>
      <c r="G294" s="12" t="s">
        <v>139</v>
      </c>
      <c r="H294" s="7"/>
      <c r="I294" s="4"/>
      <c r="J294" s="4"/>
      <c r="K294" s="4"/>
      <c r="L294" s="4"/>
      <c r="M294" s="8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3.5" customHeight="1">
      <c r="A295" s="10">
        <v>867</v>
      </c>
      <c r="B295" s="11" t="s">
        <v>361</v>
      </c>
      <c r="C295" s="10">
        <v>7</v>
      </c>
      <c r="D295" s="10" t="s">
        <v>16</v>
      </c>
      <c r="E295" s="10" t="s">
        <v>12</v>
      </c>
      <c r="F295" s="10" t="s">
        <v>136</v>
      </c>
      <c r="G295" s="12" t="s">
        <v>139</v>
      </c>
      <c r="H295" s="7"/>
      <c r="I295" s="4"/>
      <c r="J295" s="4"/>
      <c r="K295" s="4"/>
      <c r="L295" s="4"/>
      <c r="M295" s="8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3.5" customHeight="1">
      <c r="A296" s="10">
        <v>868</v>
      </c>
      <c r="B296" s="11" t="s">
        <v>362</v>
      </c>
      <c r="C296" s="10">
        <v>7</v>
      </c>
      <c r="D296" s="10" t="s">
        <v>16</v>
      </c>
      <c r="E296" s="10" t="s">
        <v>12</v>
      </c>
      <c r="F296" s="10" t="s">
        <v>136</v>
      </c>
      <c r="G296" s="12" t="s">
        <v>139</v>
      </c>
      <c r="H296" s="7"/>
      <c r="I296" s="4"/>
      <c r="J296" s="4"/>
      <c r="K296" s="4"/>
      <c r="L296" s="4"/>
      <c r="M296" s="8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3.5" customHeight="1">
      <c r="A297" s="10">
        <v>869</v>
      </c>
      <c r="B297" s="11" t="s">
        <v>363</v>
      </c>
      <c r="C297" s="10">
        <v>8</v>
      </c>
      <c r="D297" s="10" t="s">
        <v>16</v>
      </c>
      <c r="E297" s="10" t="s">
        <v>12</v>
      </c>
      <c r="F297" s="10" t="s">
        <v>136</v>
      </c>
      <c r="G297" s="12" t="s">
        <v>139</v>
      </c>
      <c r="H297" s="7"/>
      <c r="I297" s="4"/>
      <c r="J297" s="4"/>
      <c r="K297" s="4"/>
      <c r="L297" s="4"/>
      <c r="M297" s="8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3.5" customHeight="1">
      <c r="A298" s="10">
        <v>870</v>
      </c>
      <c r="B298" s="11" t="s">
        <v>364</v>
      </c>
      <c r="C298" s="10">
        <v>7</v>
      </c>
      <c r="D298" s="10" t="s">
        <v>16</v>
      </c>
      <c r="E298" s="10" t="s">
        <v>12</v>
      </c>
      <c r="F298" s="10" t="s">
        <v>136</v>
      </c>
      <c r="G298" s="12" t="s">
        <v>139</v>
      </c>
      <c r="H298" s="7"/>
      <c r="I298" s="4"/>
      <c r="J298" s="4"/>
      <c r="K298" s="4"/>
      <c r="L298" s="4"/>
      <c r="M298" s="8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3.5" customHeight="1">
      <c r="A299" s="10">
        <v>871</v>
      </c>
      <c r="B299" s="11" t="s">
        <v>365</v>
      </c>
      <c r="C299" s="10">
        <v>8</v>
      </c>
      <c r="D299" s="10" t="s">
        <v>16</v>
      </c>
      <c r="E299" s="10" t="s">
        <v>12</v>
      </c>
      <c r="F299" s="10" t="s">
        <v>136</v>
      </c>
      <c r="G299" s="12" t="s">
        <v>139</v>
      </c>
      <c r="H299" s="7"/>
      <c r="I299" s="4"/>
      <c r="J299" s="4"/>
      <c r="K299" s="4"/>
      <c r="L299" s="4"/>
      <c r="M299" s="8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3.5" customHeight="1">
      <c r="A300" s="10">
        <v>872</v>
      </c>
      <c r="B300" s="11" t="s">
        <v>366</v>
      </c>
      <c r="C300" s="10">
        <v>8</v>
      </c>
      <c r="D300" s="10" t="s">
        <v>16</v>
      </c>
      <c r="E300" s="10" t="s">
        <v>12</v>
      </c>
      <c r="F300" s="10" t="s">
        <v>136</v>
      </c>
      <c r="G300" s="12" t="s">
        <v>139</v>
      </c>
      <c r="H300" s="7"/>
      <c r="I300" s="4"/>
      <c r="J300" s="4"/>
      <c r="K300" s="4"/>
      <c r="L300" s="4"/>
      <c r="M300" s="8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3.5" customHeight="1">
      <c r="A301" s="10">
        <v>873</v>
      </c>
      <c r="B301" s="11" t="s">
        <v>367</v>
      </c>
      <c r="C301" s="10">
        <v>7</v>
      </c>
      <c r="D301" s="10" t="s">
        <v>16</v>
      </c>
      <c r="E301" s="10" t="s">
        <v>12</v>
      </c>
      <c r="F301" s="10" t="s">
        <v>136</v>
      </c>
      <c r="G301" s="12" t="s">
        <v>139</v>
      </c>
      <c r="H301" s="7"/>
      <c r="I301" s="4"/>
      <c r="J301" s="4"/>
      <c r="K301" s="4"/>
      <c r="L301" s="4"/>
      <c r="M301" s="8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3.5" customHeight="1">
      <c r="A302" s="10">
        <v>874</v>
      </c>
      <c r="B302" s="11" t="s">
        <v>368</v>
      </c>
      <c r="C302" s="10">
        <v>7</v>
      </c>
      <c r="D302" s="10" t="s">
        <v>16</v>
      </c>
      <c r="E302" s="10" t="s">
        <v>12</v>
      </c>
      <c r="F302" s="10" t="s">
        <v>136</v>
      </c>
      <c r="G302" s="12" t="s">
        <v>139</v>
      </c>
      <c r="H302" s="7"/>
      <c r="I302" s="4"/>
      <c r="J302" s="4"/>
      <c r="K302" s="4"/>
      <c r="L302" s="4"/>
      <c r="M302" s="8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3.5" customHeight="1">
      <c r="A303" s="10">
        <v>875</v>
      </c>
      <c r="B303" s="11" t="s">
        <v>369</v>
      </c>
      <c r="C303" s="10">
        <v>8</v>
      </c>
      <c r="D303" s="10" t="s">
        <v>16</v>
      </c>
      <c r="E303" s="10" t="s">
        <v>12</v>
      </c>
      <c r="F303" s="10" t="s">
        <v>136</v>
      </c>
      <c r="G303" s="12" t="s">
        <v>139</v>
      </c>
      <c r="H303" s="7"/>
      <c r="I303" s="4"/>
      <c r="J303" s="4"/>
      <c r="K303" s="4"/>
      <c r="L303" s="4"/>
      <c r="M303" s="8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3.5" customHeight="1">
      <c r="A304" s="10">
        <v>876</v>
      </c>
      <c r="B304" s="11" t="s">
        <v>370</v>
      </c>
      <c r="C304" s="10">
        <v>7</v>
      </c>
      <c r="D304" s="10" t="s">
        <v>16</v>
      </c>
      <c r="E304" s="10" t="s">
        <v>12</v>
      </c>
      <c r="F304" s="10" t="s">
        <v>136</v>
      </c>
      <c r="G304" s="12" t="s">
        <v>139</v>
      </c>
      <c r="H304" s="7"/>
      <c r="I304" s="4"/>
      <c r="J304" s="4"/>
      <c r="K304" s="4"/>
      <c r="L304" s="4"/>
      <c r="M304" s="8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3.5" customHeight="1">
      <c r="A305" s="10">
        <v>877</v>
      </c>
      <c r="B305" s="11" t="s">
        <v>371</v>
      </c>
      <c r="C305" s="10">
        <v>8</v>
      </c>
      <c r="D305" s="10" t="s">
        <v>16</v>
      </c>
      <c r="E305" s="10" t="s">
        <v>21</v>
      </c>
      <c r="F305" s="10" t="s">
        <v>136</v>
      </c>
      <c r="G305" s="12" t="s">
        <v>137</v>
      </c>
      <c r="H305" s="7"/>
      <c r="I305" s="4"/>
      <c r="J305" s="4"/>
      <c r="K305" s="4"/>
      <c r="L305" s="4"/>
      <c r="M305" s="8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3.5" customHeight="1">
      <c r="A306" s="10">
        <v>878</v>
      </c>
      <c r="B306" s="11" t="s">
        <v>372</v>
      </c>
      <c r="C306" s="10">
        <v>7</v>
      </c>
      <c r="D306" s="10" t="s">
        <v>16</v>
      </c>
      <c r="E306" s="10" t="s">
        <v>21</v>
      </c>
      <c r="F306" s="10" t="s">
        <v>136</v>
      </c>
      <c r="G306" s="12" t="s">
        <v>137</v>
      </c>
      <c r="H306" s="7"/>
      <c r="I306" s="4"/>
      <c r="J306" s="4"/>
      <c r="K306" s="4"/>
      <c r="L306" s="4"/>
      <c r="M306" s="8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3.5" customHeight="1">
      <c r="A307" s="10">
        <v>879</v>
      </c>
      <c r="B307" s="11" t="s">
        <v>373</v>
      </c>
      <c r="C307" s="10">
        <v>7</v>
      </c>
      <c r="D307" s="10" t="s">
        <v>16</v>
      </c>
      <c r="E307" s="10" t="s">
        <v>21</v>
      </c>
      <c r="F307" s="10" t="s">
        <v>136</v>
      </c>
      <c r="G307" s="12" t="s">
        <v>137</v>
      </c>
      <c r="H307" s="7"/>
      <c r="I307" s="4"/>
      <c r="J307" s="4"/>
      <c r="K307" s="4"/>
      <c r="L307" s="4"/>
      <c r="M307" s="8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3.5" customHeight="1">
      <c r="A308" s="10">
        <v>880</v>
      </c>
      <c r="B308" s="11" t="s">
        <v>374</v>
      </c>
      <c r="C308" s="10">
        <v>8</v>
      </c>
      <c r="D308" s="10" t="s">
        <v>16</v>
      </c>
      <c r="E308" s="10" t="s">
        <v>21</v>
      </c>
      <c r="F308" s="10" t="s">
        <v>136</v>
      </c>
      <c r="G308" s="12" t="s">
        <v>137</v>
      </c>
      <c r="H308" s="7"/>
      <c r="I308" s="4"/>
      <c r="J308" s="4"/>
      <c r="K308" s="4"/>
      <c r="L308" s="4"/>
      <c r="M308" s="8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3.5" customHeight="1">
      <c r="A309" s="10">
        <v>881</v>
      </c>
      <c r="B309" s="11" t="s">
        <v>375</v>
      </c>
      <c r="C309" s="10">
        <v>7</v>
      </c>
      <c r="D309" s="10" t="s">
        <v>16</v>
      </c>
      <c r="E309" s="10" t="s">
        <v>21</v>
      </c>
      <c r="F309" s="10" t="s">
        <v>136</v>
      </c>
      <c r="G309" s="12" t="s">
        <v>137</v>
      </c>
      <c r="H309" s="7"/>
      <c r="I309" s="4"/>
      <c r="J309" s="4"/>
      <c r="K309" s="4"/>
      <c r="L309" s="4"/>
      <c r="M309" s="8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3.5" customHeight="1">
      <c r="A310" s="10">
        <v>882</v>
      </c>
      <c r="B310" s="11" t="s">
        <v>376</v>
      </c>
      <c r="C310" s="10">
        <v>8</v>
      </c>
      <c r="D310" s="10" t="s">
        <v>16</v>
      </c>
      <c r="E310" s="10" t="s">
        <v>21</v>
      </c>
      <c r="F310" s="10" t="s">
        <v>136</v>
      </c>
      <c r="G310" s="12" t="s">
        <v>137</v>
      </c>
      <c r="H310" s="7"/>
      <c r="I310" s="4"/>
      <c r="J310" s="4"/>
      <c r="K310" s="4"/>
      <c r="L310" s="4"/>
      <c r="M310" s="8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3.5" customHeight="1">
      <c r="A311" s="10">
        <v>883</v>
      </c>
      <c r="B311" s="11" t="s">
        <v>377</v>
      </c>
      <c r="C311" s="10">
        <v>8</v>
      </c>
      <c r="D311" s="10" t="s">
        <v>16</v>
      </c>
      <c r="E311" s="10" t="s">
        <v>21</v>
      </c>
      <c r="F311" s="10" t="s">
        <v>136</v>
      </c>
      <c r="G311" s="12" t="s">
        <v>137</v>
      </c>
      <c r="H311" s="7"/>
      <c r="I311" s="4"/>
      <c r="J311" s="4"/>
      <c r="K311" s="4"/>
      <c r="L311" s="4"/>
      <c r="M311" s="8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3.5" customHeight="1">
      <c r="A312" s="10">
        <v>884</v>
      </c>
      <c r="B312" s="11" t="s">
        <v>378</v>
      </c>
      <c r="C312" s="10">
        <v>7</v>
      </c>
      <c r="D312" s="10" t="s">
        <v>16</v>
      </c>
      <c r="E312" s="10" t="s">
        <v>21</v>
      </c>
      <c r="F312" s="10" t="s">
        <v>136</v>
      </c>
      <c r="G312" s="12" t="s">
        <v>137</v>
      </c>
      <c r="H312" s="7"/>
      <c r="I312" s="4"/>
      <c r="J312" s="4"/>
      <c r="K312" s="4"/>
      <c r="L312" s="4"/>
      <c r="M312" s="8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3.5" customHeight="1">
      <c r="A313" s="10">
        <v>885</v>
      </c>
      <c r="B313" s="11" t="s">
        <v>379</v>
      </c>
      <c r="C313" s="10">
        <v>7</v>
      </c>
      <c r="D313" s="10" t="s">
        <v>16</v>
      </c>
      <c r="E313" s="10" t="s">
        <v>21</v>
      </c>
      <c r="F313" s="10" t="s">
        <v>136</v>
      </c>
      <c r="G313" s="12" t="s">
        <v>137</v>
      </c>
      <c r="H313" s="7"/>
      <c r="I313" s="4"/>
      <c r="J313" s="4"/>
      <c r="K313" s="4"/>
      <c r="L313" s="4"/>
      <c r="M313" s="8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3.5" customHeight="1">
      <c r="A314" s="10">
        <v>886</v>
      </c>
      <c r="B314" s="11" t="s">
        <v>380</v>
      </c>
      <c r="C314" s="10">
        <v>5</v>
      </c>
      <c r="D314" s="10" t="s">
        <v>16</v>
      </c>
      <c r="E314" s="10" t="s">
        <v>12</v>
      </c>
      <c r="F314" s="10" t="s">
        <v>89</v>
      </c>
      <c r="G314" s="12" t="s">
        <v>93</v>
      </c>
      <c r="H314" s="7"/>
      <c r="I314" s="4"/>
      <c r="J314" s="4"/>
      <c r="K314" s="4"/>
      <c r="L314" s="4"/>
      <c r="M314" s="8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3.5" customHeight="1">
      <c r="A315" s="10">
        <v>887</v>
      </c>
      <c r="B315" s="11" t="s">
        <v>381</v>
      </c>
      <c r="C315" s="10">
        <v>5</v>
      </c>
      <c r="D315" s="10" t="s">
        <v>16</v>
      </c>
      <c r="E315" s="10" t="s">
        <v>12</v>
      </c>
      <c r="F315" s="10" t="s">
        <v>89</v>
      </c>
      <c r="G315" s="12" t="s">
        <v>93</v>
      </c>
      <c r="H315" s="7"/>
      <c r="I315" s="4"/>
      <c r="J315" s="4"/>
      <c r="K315" s="4"/>
      <c r="L315" s="4"/>
      <c r="M315" s="8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3.5" customHeight="1">
      <c r="A316" s="10">
        <v>888</v>
      </c>
      <c r="B316" s="11" t="s">
        <v>382</v>
      </c>
      <c r="C316" s="10">
        <v>5</v>
      </c>
      <c r="D316" s="10" t="s">
        <v>16</v>
      </c>
      <c r="E316" s="10" t="s">
        <v>12</v>
      </c>
      <c r="F316" s="10" t="s">
        <v>89</v>
      </c>
      <c r="G316" s="12" t="s">
        <v>93</v>
      </c>
      <c r="H316" s="7"/>
      <c r="I316" s="4"/>
      <c r="J316" s="4"/>
      <c r="K316" s="4"/>
      <c r="L316" s="4"/>
      <c r="M316" s="8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3.5" customHeight="1">
      <c r="A317" s="10">
        <v>889</v>
      </c>
      <c r="B317" s="11" t="s">
        <v>383</v>
      </c>
      <c r="C317" s="10">
        <v>5</v>
      </c>
      <c r="D317" s="10" t="s">
        <v>16</v>
      </c>
      <c r="E317" s="10" t="s">
        <v>12</v>
      </c>
      <c r="F317" s="10" t="s">
        <v>89</v>
      </c>
      <c r="G317" s="12" t="s">
        <v>93</v>
      </c>
      <c r="H317" s="7"/>
      <c r="I317" s="4"/>
      <c r="J317" s="4"/>
      <c r="K317" s="4"/>
      <c r="L317" s="4"/>
      <c r="M317" s="8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3.5" customHeight="1">
      <c r="A318" s="10">
        <v>890</v>
      </c>
      <c r="B318" s="11" t="s">
        <v>384</v>
      </c>
      <c r="C318" s="10">
        <v>5</v>
      </c>
      <c r="D318" s="10" t="s">
        <v>16</v>
      </c>
      <c r="E318" s="10" t="s">
        <v>12</v>
      </c>
      <c r="F318" s="10" t="s">
        <v>89</v>
      </c>
      <c r="G318" s="12" t="s">
        <v>93</v>
      </c>
      <c r="H318" s="7"/>
      <c r="I318" s="4"/>
      <c r="J318" s="4"/>
      <c r="K318" s="4"/>
      <c r="L318" s="4"/>
      <c r="M318" s="8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3.5" customHeight="1">
      <c r="A319" s="10">
        <v>891</v>
      </c>
      <c r="B319" s="11" t="s">
        <v>385</v>
      </c>
      <c r="C319" s="10">
        <v>6</v>
      </c>
      <c r="D319" s="10" t="s">
        <v>16</v>
      </c>
      <c r="E319" s="10" t="s">
        <v>21</v>
      </c>
      <c r="F319" s="10" t="s">
        <v>89</v>
      </c>
      <c r="G319" s="12" t="s">
        <v>90</v>
      </c>
      <c r="H319" s="7"/>
      <c r="I319" s="4"/>
      <c r="J319" s="4"/>
      <c r="K319" s="4"/>
      <c r="L319" s="4"/>
      <c r="M319" s="8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3.5" customHeight="1">
      <c r="A320" s="10">
        <v>892</v>
      </c>
      <c r="B320" s="11" t="s">
        <v>386</v>
      </c>
      <c r="C320" s="10">
        <v>5</v>
      </c>
      <c r="D320" s="10" t="s">
        <v>16</v>
      </c>
      <c r="E320" s="10" t="s">
        <v>21</v>
      </c>
      <c r="F320" s="10" t="s">
        <v>89</v>
      </c>
      <c r="G320" s="12" t="s">
        <v>90</v>
      </c>
      <c r="H320" s="7"/>
      <c r="I320" s="4"/>
      <c r="J320" s="4"/>
      <c r="K320" s="4"/>
      <c r="L320" s="4"/>
      <c r="M320" s="8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3.5" customHeight="1">
      <c r="A321" s="10">
        <v>893</v>
      </c>
      <c r="B321" s="11" t="s">
        <v>387</v>
      </c>
      <c r="C321" s="10">
        <v>6</v>
      </c>
      <c r="D321" s="10" t="s">
        <v>16</v>
      </c>
      <c r="E321" s="10" t="s">
        <v>21</v>
      </c>
      <c r="F321" s="10" t="s">
        <v>89</v>
      </c>
      <c r="G321" s="12" t="s">
        <v>90</v>
      </c>
      <c r="H321" s="7"/>
      <c r="I321" s="4"/>
      <c r="J321" s="4"/>
      <c r="K321" s="4"/>
      <c r="L321" s="4"/>
      <c r="M321" s="8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3.5" customHeight="1">
      <c r="A322" s="10">
        <v>894</v>
      </c>
      <c r="B322" s="11" t="s">
        <v>388</v>
      </c>
      <c r="C322" s="10">
        <v>5</v>
      </c>
      <c r="D322" s="10" t="s">
        <v>16</v>
      </c>
      <c r="E322" s="10" t="s">
        <v>21</v>
      </c>
      <c r="F322" s="10" t="s">
        <v>89</v>
      </c>
      <c r="G322" s="12" t="s">
        <v>90</v>
      </c>
      <c r="H322" s="7"/>
      <c r="I322" s="4"/>
      <c r="J322" s="4"/>
      <c r="K322" s="4"/>
      <c r="L322" s="4"/>
      <c r="M322" s="8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3.5" customHeight="1">
      <c r="A323" s="10">
        <v>895</v>
      </c>
      <c r="B323" s="11" t="s">
        <v>389</v>
      </c>
      <c r="C323" s="10">
        <v>5</v>
      </c>
      <c r="D323" s="10" t="s">
        <v>16</v>
      </c>
      <c r="E323" s="10" t="s">
        <v>21</v>
      </c>
      <c r="F323" s="10" t="s">
        <v>89</v>
      </c>
      <c r="G323" s="12" t="s">
        <v>90</v>
      </c>
      <c r="H323" s="7"/>
      <c r="I323" s="4"/>
      <c r="J323" s="4"/>
      <c r="K323" s="4"/>
      <c r="L323" s="4"/>
      <c r="M323" s="8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3.5" customHeight="1">
      <c r="A324" s="10">
        <v>896</v>
      </c>
      <c r="B324" s="11" t="s">
        <v>390</v>
      </c>
      <c r="C324" s="10">
        <v>6</v>
      </c>
      <c r="D324" s="10" t="s">
        <v>16</v>
      </c>
      <c r="E324" s="10" t="s">
        <v>21</v>
      </c>
      <c r="F324" s="10" t="s">
        <v>89</v>
      </c>
      <c r="G324" s="12" t="s">
        <v>90</v>
      </c>
      <c r="H324" s="7"/>
      <c r="I324" s="4"/>
      <c r="J324" s="4"/>
      <c r="K324" s="4"/>
      <c r="L324" s="4"/>
      <c r="M324" s="8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3.5" customHeight="1">
      <c r="A325" s="10">
        <v>897</v>
      </c>
      <c r="B325" s="11" t="s">
        <v>391</v>
      </c>
      <c r="C325" s="10">
        <v>5</v>
      </c>
      <c r="D325" s="10" t="s">
        <v>16</v>
      </c>
      <c r="E325" s="10" t="s">
        <v>21</v>
      </c>
      <c r="F325" s="10" t="s">
        <v>89</v>
      </c>
      <c r="G325" s="12" t="s">
        <v>90</v>
      </c>
      <c r="H325" s="7"/>
      <c r="I325" s="4"/>
      <c r="J325" s="4"/>
      <c r="K325" s="4"/>
      <c r="L325" s="4"/>
      <c r="M325" s="8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3.5" customHeight="1">
      <c r="A326" s="10">
        <v>898</v>
      </c>
      <c r="B326" s="11" t="s">
        <v>392</v>
      </c>
      <c r="C326" s="10">
        <v>6</v>
      </c>
      <c r="D326" s="10" t="s">
        <v>16</v>
      </c>
      <c r="E326" s="10" t="s">
        <v>21</v>
      </c>
      <c r="F326" s="10" t="s">
        <v>89</v>
      </c>
      <c r="G326" s="12" t="s">
        <v>90</v>
      </c>
      <c r="H326" s="7"/>
      <c r="I326" s="4"/>
      <c r="J326" s="4"/>
      <c r="K326" s="4"/>
      <c r="L326" s="4"/>
      <c r="M326" s="8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3.5" customHeight="1">
      <c r="A327" s="10">
        <v>899</v>
      </c>
      <c r="B327" s="11" t="s">
        <v>393</v>
      </c>
      <c r="C327" s="10">
        <v>5</v>
      </c>
      <c r="D327" s="10" t="s">
        <v>16</v>
      </c>
      <c r="E327" s="10" t="s">
        <v>21</v>
      </c>
      <c r="F327" s="10" t="s">
        <v>89</v>
      </c>
      <c r="G327" s="12" t="s">
        <v>90</v>
      </c>
      <c r="H327" s="7"/>
      <c r="I327" s="4"/>
      <c r="J327" s="4"/>
      <c r="K327" s="4"/>
      <c r="L327" s="4"/>
      <c r="M327" s="8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3.5" customHeight="1">
      <c r="A328" s="10">
        <v>900</v>
      </c>
      <c r="B328" s="11" t="s">
        <v>394</v>
      </c>
      <c r="C328" s="10">
        <v>5</v>
      </c>
      <c r="D328" s="10" t="s">
        <v>16</v>
      </c>
      <c r="E328" s="10" t="s">
        <v>21</v>
      </c>
      <c r="F328" s="10" t="s">
        <v>89</v>
      </c>
      <c r="G328" s="12" t="s">
        <v>90</v>
      </c>
      <c r="H328" s="7"/>
      <c r="I328" s="4"/>
      <c r="J328" s="4"/>
      <c r="K328" s="4"/>
      <c r="L328" s="4"/>
      <c r="M328" s="8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3.5" customHeight="1">
      <c r="A329" s="10">
        <v>901</v>
      </c>
      <c r="B329" s="11" t="s">
        <v>395</v>
      </c>
      <c r="C329" s="10">
        <v>5</v>
      </c>
      <c r="D329" s="10" t="s">
        <v>16</v>
      </c>
      <c r="E329" s="10" t="s">
        <v>21</v>
      </c>
      <c r="F329" s="10" t="s">
        <v>89</v>
      </c>
      <c r="G329" s="12" t="s">
        <v>90</v>
      </c>
      <c r="H329" s="7"/>
      <c r="I329" s="4"/>
      <c r="J329" s="4"/>
      <c r="K329" s="4"/>
      <c r="L329" s="4"/>
      <c r="M329" s="8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3.5" customHeight="1">
      <c r="A330" s="10">
        <v>902</v>
      </c>
      <c r="B330" s="11" t="s">
        <v>396</v>
      </c>
      <c r="C330" s="10">
        <v>5</v>
      </c>
      <c r="D330" s="10" t="s">
        <v>16</v>
      </c>
      <c r="E330" s="10" t="s">
        <v>21</v>
      </c>
      <c r="F330" s="10" t="s">
        <v>89</v>
      </c>
      <c r="G330" s="12" t="s">
        <v>90</v>
      </c>
      <c r="H330" s="7"/>
      <c r="I330" s="4"/>
      <c r="J330" s="4"/>
      <c r="K330" s="4"/>
      <c r="L330" s="4"/>
      <c r="M330" s="8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3.5" customHeight="1">
      <c r="A331" s="10">
        <v>903</v>
      </c>
      <c r="B331" s="11" t="s">
        <v>397</v>
      </c>
      <c r="C331" s="10">
        <v>2</v>
      </c>
      <c r="D331" s="10" t="s">
        <v>16</v>
      </c>
      <c r="E331" s="10" t="s">
        <v>12</v>
      </c>
      <c r="F331" s="10" t="s">
        <v>258</v>
      </c>
      <c r="G331" s="12" t="s">
        <v>14</v>
      </c>
      <c r="H331" s="7"/>
      <c r="I331" s="4"/>
      <c r="J331" s="4"/>
      <c r="K331" s="4"/>
      <c r="L331" s="4"/>
      <c r="M331" s="8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3.5" customHeight="1">
      <c r="A332" s="10">
        <v>904</v>
      </c>
      <c r="B332" s="11" t="s">
        <v>398</v>
      </c>
      <c r="C332" s="10">
        <v>2</v>
      </c>
      <c r="D332" s="10" t="s">
        <v>16</v>
      </c>
      <c r="E332" s="10" t="s">
        <v>12</v>
      </c>
      <c r="F332" s="10" t="s">
        <v>258</v>
      </c>
      <c r="G332" s="12" t="s">
        <v>14</v>
      </c>
      <c r="H332" s="7"/>
      <c r="I332" s="4"/>
      <c r="J332" s="4"/>
      <c r="K332" s="4"/>
      <c r="L332" s="4"/>
      <c r="M332" s="8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3.5" customHeight="1">
      <c r="A333" s="10">
        <v>905</v>
      </c>
      <c r="B333" s="11" t="s">
        <v>399</v>
      </c>
      <c r="C333" s="10">
        <v>2</v>
      </c>
      <c r="D333" s="10" t="s">
        <v>16</v>
      </c>
      <c r="E333" s="10" t="s">
        <v>12</v>
      </c>
      <c r="F333" s="10" t="s">
        <v>258</v>
      </c>
      <c r="G333" s="12" t="s">
        <v>14</v>
      </c>
      <c r="H333" s="7"/>
      <c r="I333" s="4"/>
      <c r="J333" s="4"/>
      <c r="K333" s="4"/>
      <c r="L333" s="4"/>
      <c r="M333" s="8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3.5" customHeight="1">
      <c r="A334" s="10">
        <v>906</v>
      </c>
      <c r="B334" s="11" t="s">
        <v>400</v>
      </c>
      <c r="C334" s="10">
        <v>3</v>
      </c>
      <c r="D334" s="10" t="s">
        <v>16</v>
      </c>
      <c r="E334" s="10" t="s">
        <v>12</v>
      </c>
      <c r="F334" s="10" t="s">
        <v>258</v>
      </c>
      <c r="G334" s="12" t="s">
        <v>14</v>
      </c>
      <c r="H334" s="7"/>
      <c r="I334" s="4"/>
      <c r="J334" s="4"/>
      <c r="K334" s="4"/>
      <c r="L334" s="4"/>
      <c r="M334" s="8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3.5" customHeight="1">
      <c r="A335" s="10">
        <v>907</v>
      </c>
      <c r="B335" s="11" t="s">
        <v>401</v>
      </c>
      <c r="C335" s="10">
        <v>3</v>
      </c>
      <c r="D335" s="10" t="s">
        <v>16</v>
      </c>
      <c r="E335" s="10" t="s">
        <v>12</v>
      </c>
      <c r="F335" s="10" t="s">
        <v>258</v>
      </c>
      <c r="G335" s="12" t="s">
        <v>14</v>
      </c>
      <c r="H335" s="7"/>
      <c r="I335" s="4"/>
      <c r="J335" s="4"/>
      <c r="K335" s="4"/>
      <c r="L335" s="4"/>
      <c r="M335" s="8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3.5" customHeight="1">
      <c r="A336" s="10">
        <v>908</v>
      </c>
      <c r="B336" s="11" t="s">
        <v>402</v>
      </c>
      <c r="C336" s="10">
        <v>4</v>
      </c>
      <c r="D336" s="10" t="s">
        <v>16</v>
      </c>
      <c r="E336" s="10" t="s">
        <v>12</v>
      </c>
      <c r="F336" s="10" t="s">
        <v>258</v>
      </c>
      <c r="G336" s="12" t="s">
        <v>14</v>
      </c>
      <c r="H336" s="7"/>
      <c r="I336" s="4"/>
      <c r="J336" s="4"/>
      <c r="K336" s="4"/>
      <c r="L336" s="4"/>
      <c r="M336" s="8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3.5" customHeight="1">
      <c r="A337" s="10">
        <v>909</v>
      </c>
      <c r="B337" s="11" t="s">
        <v>403</v>
      </c>
      <c r="C337" s="10">
        <v>3</v>
      </c>
      <c r="D337" s="10" t="s">
        <v>16</v>
      </c>
      <c r="E337" s="10" t="s">
        <v>12</v>
      </c>
      <c r="F337" s="10" t="s">
        <v>258</v>
      </c>
      <c r="G337" s="12" t="s">
        <v>14</v>
      </c>
      <c r="H337" s="7"/>
      <c r="I337" s="4"/>
      <c r="J337" s="4"/>
      <c r="K337" s="4"/>
      <c r="L337" s="4"/>
      <c r="M337" s="8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3.5" customHeight="1">
      <c r="A338" s="10">
        <v>910</v>
      </c>
      <c r="B338" s="11" t="s">
        <v>404</v>
      </c>
      <c r="C338" s="10">
        <v>2</v>
      </c>
      <c r="D338" s="10" t="s">
        <v>16</v>
      </c>
      <c r="E338" s="10" t="s">
        <v>12</v>
      </c>
      <c r="F338" s="10" t="s">
        <v>258</v>
      </c>
      <c r="G338" s="12" t="s">
        <v>14</v>
      </c>
      <c r="H338" s="7"/>
      <c r="I338" s="4"/>
      <c r="J338" s="4"/>
      <c r="K338" s="4"/>
      <c r="L338" s="4"/>
      <c r="M338" s="8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3.5" customHeight="1">
      <c r="A339" s="10">
        <v>911</v>
      </c>
      <c r="B339" s="11" t="s">
        <v>405</v>
      </c>
      <c r="C339" s="10">
        <v>3</v>
      </c>
      <c r="D339" s="10" t="s">
        <v>16</v>
      </c>
      <c r="E339" s="10" t="s">
        <v>12</v>
      </c>
      <c r="F339" s="10" t="s">
        <v>258</v>
      </c>
      <c r="G339" s="12" t="s">
        <v>14</v>
      </c>
      <c r="H339" s="7"/>
      <c r="I339" s="4"/>
      <c r="J339" s="4"/>
      <c r="K339" s="4"/>
      <c r="L339" s="4"/>
      <c r="M339" s="8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3.5" customHeight="1">
      <c r="A340" s="10">
        <v>912</v>
      </c>
      <c r="B340" s="11" t="s">
        <v>406</v>
      </c>
      <c r="C340" s="10">
        <v>4</v>
      </c>
      <c r="D340" s="10" t="s">
        <v>16</v>
      </c>
      <c r="E340" s="10" t="s">
        <v>12</v>
      </c>
      <c r="F340" s="10" t="s">
        <v>258</v>
      </c>
      <c r="G340" s="12" t="s">
        <v>14</v>
      </c>
      <c r="H340" s="7"/>
      <c r="I340" s="4"/>
      <c r="J340" s="4"/>
      <c r="K340" s="4"/>
      <c r="L340" s="4"/>
      <c r="M340" s="8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3.5" customHeight="1">
      <c r="A341" s="10">
        <v>913</v>
      </c>
      <c r="B341" s="11" t="s">
        <v>407</v>
      </c>
      <c r="C341" s="10">
        <v>3</v>
      </c>
      <c r="D341" s="10" t="s">
        <v>16</v>
      </c>
      <c r="E341" s="10" t="s">
        <v>12</v>
      </c>
      <c r="F341" s="10" t="s">
        <v>258</v>
      </c>
      <c r="G341" s="12" t="s">
        <v>14</v>
      </c>
      <c r="H341" s="7"/>
      <c r="I341" s="4"/>
      <c r="J341" s="4"/>
      <c r="K341" s="4"/>
      <c r="L341" s="4"/>
      <c r="M341" s="8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3.5" customHeight="1">
      <c r="A342" s="10">
        <v>914</v>
      </c>
      <c r="B342" s="11" t="s">
        <v>408</v>
      </c>
      <c r="C342" s="10">
        <v>3</v>
      </c>
      <c r="D342" s="10" t="s">
        <v>16</v>
      </c>
      <c r="E342" s="10" t="s">
        <v>12</v>
      </c>
      <c r="F342" s="10" t="s">
        <v>258</v>
      </c>
      <c r="G342" s="12" t="s">
        <v>14</v>
      </c>
      <c r="H342" s="7"/>
      <c r="I342" s="4"/>
      <c r="J342" s="4"/>
      <c r="K342" s="4"/>
      <c r="L342" s="4"/>
      <c r="M342" s="8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3.5" customHeight="1">
      <c r="A343" s="10">
        <v>915</v>
      </c>
      <c r="B343" s="11" t="s">
        <v>409</v>
      </c>
      <c r="C343" s="10">
        <v>3</v>
      </c>
      <c r="D343" s="10" t="s">
        <v>16</v>
      </c>
      <c r="E343" s="10" t="s">
        <v>12</v>
      </c>
      <c r="F343" s="10" t="s">
        <v>258</v>
      </c>
      <c r="G343" s="12" t="s">
        <v>14</v>
      </c>
      <c r="H343" s="7"/>
      <c r="I343" s="4"/>
      <c r="J343" s="4"/>
      <c r="K343" s="4"/>
      <c r="L343" s="4"/>
      <c r="M343" s="8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3.5" customHeight="1">
      <c r="A344" s="10">
        <v>916</v>
      </c>
      <c r="B344" s="11" t="s">
        <v>410</v>
      </c>
      <c r="C344" s="10">
        <v>2</v>
      </c>
      <c r="D344" s="10" t="s">
        <v>16</v>
      </c>
      <c r="E344" s="10" t="s">
        <v>12</v>
      </c>
      <c r="F344" s="10" t="s">
        <v>258</v>
      </c>
      <c r="G344" s="12" t="s">
        <v>14</v>
      </c>
      <c r="H344" s="7"/>
      <c r="I344" s="4"/>
      <c r="J344" s="4"/>
      <c r="K344" s="4"/>
      <c r="L344" s="4"/>
      <c r="M344" s="8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3.5" customHeight="1">
      <c r="A345" s="10">
        <v>917</v>
      </c>
      <c r="B345" s="11" t="s">
        <v>411</v>
      </c>
      <c r="C345" s="10">
        <v>3</v>
      </c>
      <c r="D345" s="10" t="s">
        <v>16</v>
      </c>
      <c r="E345" s="10" t="s">
        <v>12</v>
      </c>
      <c r="F345" s="10" t="s">
        <v>258</v>
      </c>
      <c r="G345" s="12" t="s">
        <v>14</v>
      </c>
      <c r="H345" s="7"/>
      <c r="I345" s="4"/>
      <c r="J345" s="4"/>
      <c r="K345" s="4"/>
      <c r="L345" s="4"/>
      <c r="M345" s="8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3.5" customHeight="1">
      <c r="A346" s="10">
        <v>918</v>
      </c>
      <c r="B346" s="11" t="s">
        <v>412</v>
      </c>
      <c r="C346" s="10">
        <v>4</v>
      </c>
      <c r="D346" s="10" t="s">
        <v>16</v>
      </c>
      <c r="E346" s="10" t="s">
        <v>12</v>
      </c>
      <c r="F346" s="10" t="s">
        <v>258</v>
      </c>
      <c r="G346" s="12" t="s">
        <v>14</v>
      </c>
      <c r="H346" s="7"/>
      <c r="I346" s="4"/>
      <c r="J346" s="4"/>
      <c r="K346" s="4"/>
      <c r="L346" s="4"/>
      <c r="M346" s="8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3.5" customHeight="1">
      <c r="A347" s="10">
        <v>919</v>
      </c>
      <c r="B347" s="11" t="s">
        <v>413</v>
      </c>
      <c r="C347" s="10">
        <v>4</v>
      </c>
      <c r="D347" s="10" t="s">
        <v>16</v>
      </c>
      <c r="E347" s="10" t="s">
        <v>12</v>
      </c>
      <c r="F347" s="10" t="s">
        <v>258</v>
      </c>
      <c r="G347" s="12" t="s">
        <v>14</v>
      </c>
      <c r="H347" s="7"/>
      <c r="I347" s="4"/>
      <c r="J347" s="4"/>
      <c r="K347" s="4"/>
      <c r="L347" s="4"/>
      <c r="M347" s="8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3.5" customHeight="1">
      <c r="A348" s="10">
        <v>920</v>
      </c>
      <c r="B348" s="11" t="s">
        <v>414</v>
      </c>
      <c r="C348" s="10">
        <v>3</v>
      </c>
      <c r="D348" s="10" t="s">
        <v>16</v>
      </c>
      <c r="E348" s="10" t="s">
        <v>21</v>
      </c>
      <c r="F348" s="10" t="s">
        <v>258</v>
      </c>
      <c r="G348" s="12" t="s">
        <v>22</v>
      </c>
      <c r="H348" s="7"/>
      <c r="I348" s="4"/>
      <c r="J348" s="4"/>
      <c r="K348" s="4"/>
      <c r="L348" s="4"/>
      <c r="M348" s="8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3.5" customHeight="1">
      <c r="A349" s="10">
        <v>921</v>
      </c>
      <c r="B349" s="11" t="s">
        <v>415</v>
      </c>
      <c r="C349" s="10">
        <v>3</v>
      </c>
      <c r="D349" s="10" t="s">
        <v>16</v>
      </c>
      <c r="E349" s="10" t="s">
        <v>21</v>
      </c>
      <c r="F349" s="10" t="s">
        <v>258</v>
      </c>
      <c r="G349" s="12" t="s">
        <v>22</v>
      </c>
      <c r="H349" s="7"/>
      <c r="I349" s="4"/>
      <c r="J349" s="4"/>
      <c r="K349" s="4"/>
      <c r="L349" s="4"/>
      <c r="M349" s="8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3.5" customHeight="1">
      <c r="A350" s="10">
        <v>922</v>
      </c>
      <c r="B350" s="11" t="s">
        <v>416</v>
      </c>
      <c r="C350" s="10">
        <v>3</v>
      </c>
      <c r="D350" s="10" t="s">
        <v>16</v>
      </c>
      <c r="E350" s="10" t="s">
        <v>21</v>
      </c>
      <c r="F350" s="10" t="s">
        <v>258</v>
      </c>
      <c r="G350" s="12" t="s">
        <v>22</v>
      </c>
      <c r="H350" s="7"/>
      <c r="I350" s="4"/>
      <c r="J350" s="4"/>
      <c r="K350" s="4"/>
      <c r="L350" s="4"/>
      <c r="M350" s="8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3.5" customHeight="1">
      <c r="A351" s="10">
        <v>923</v>
      </c>
      <c r="B351" s="11" t="s">
        <v>417</v>
      </c>
      <c r="C351" s="10">
        <v>4</v>
      </c>
      <c r="D351" s="10" t="s">
        <v>16</v>
      </c>
      <c r="E351" s="10" t="s">
        <v>21</v>
      </c>
      <c r="F351" s="10" t="s">
        <v>258</v>
      </c>
      <c r="G351" s="12" t="s">
        <v>22</v>
      </c>
      <c r="H351" s="7"/>
      <c r="I351" s="4"/>
      <c r="J351" s="4"/>
      <c r="K351" s="4"/>
      <c r="L351" s="4"/>
      <c r="M351" s="8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3.5" customHeight="1">
      <c r="A352" s="10">
        <v>924</v>
      </c>
      <c r="B352" s="11" t="s">
        <v>418</v>
      </c>
      <c r="C352" s="10">
        <v>3</v>
      </c>
      <c r="D352" s="10" t="s">
        <v>16</v>
      </c>
      <c r="E352" s="10" t="s">
        <v>21</v>
      </c>
      <c r="F352" s="10" t="s">
        <v>258</v>
      </c>
      <c r="G352" s="12" t="s">
        <v>22</v>
      </c>
      <c r="H352" s="7"/>
      <c r="I352" s="4"/>
      <c r="J352" s="4"/>
      <c r="K352" s="4"/>
      <c r="L352" s="4"/>
      <c r="M352" s="8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3.5" customHeight="1">
      <c r="A353" s="10">
        <v>925</v>
      </c>
      <c r="B353" s="11" t="s">
        <v>419</v>
      </c>
      <c r="C353" s="10">
        <v>2</v>
      </c>
      <c r="D353" s="10" t="s">
        <v>16</v>
      </c>
      <c r="E353" s="10" t="s">
        <v>21</v>
      </c>
      <c r="F353" s="10" t="s">
        <v>258</v>
      </c>
      <c r="G353" s="12" t="s">
        <v>22</v>
      </c>
      <c r="H353" s="7"/>
      <c r="I353" s="4"/>
      <c r="J353" s="4"/>
      <c r="K353" s="4"/>
      <c r="L353" s="4"/>
      <c r="M353" s="8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3.5" customHeight="1">
      <c r="A354" s="10">
        <v>926</v>
      </c>
      <c r="B354" s="11" t="s">
        <v>420</v>
      </c>
      <c r="C354" s="10">
        <v>3</v>
      </c>
      <c r="D354" s="10" t="s">
        <v>16</v>
      </c>
      <c r="E354" s="10" t="s">
        <v>21</v>
      </c>
      <c r="F354" s="10" t="s">
        <v>258</v>
      </c>
      <c r="G354" s="12" t="s">
        <v>22</v>
      </c>
      <c r="H354" s="7"/>
      <c r="I354" s="4"/>
      <c r="J354" s="4"/>
      <c r="K354" s="4"/>
      <c r="L354" s="4"/>
      <c r="M354" s="8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3.5" customHeight="1">
      <c r="A355" s="10">
        <v>935</v>
      </c>
      <c r="B355" s="11" t="s">
        <v>421</v>
      </c>
      <c r="C355" s="10">
        <v>5</v>
      </c>
      <c r="D355" s="10" t="s">
        <v>33</v>
      </c>
      <c r="E355" s="10" t="s">
        <v>12</v>
      </c>
      <c r="F355" s="10" t="s">
        <v>89</v>
      </c>
      <c r="G355" s="12" t="s">
        <v>93</v>
      </c>
      <c r="H355" s="7"/>
      <c r="I355" s="4"/>
      <c r="J355" s="4"/>
      <c r="K355" s="4"/>
      <c r="L355" s="4"/>
      <c r="M355" s="8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3.5" customHeight="1">
      <c r="A356" s="10">
        <v>936</v>
      </c>
      <c r="B356" s="11" t="s">
        <v>422</v>
      </c>
      <c r="C356" s="10">
        <v>1</v>
      </c>
      <c r="D356" s="10" t="s">
        <v>33</v>
      </c>
      <c r="E356" s="10" t="s">
        <v>12</v>
      </c>
      <c r="F356" s="10" t="s">
        <v>13</v>
      </c>
      <c r="G356" s="12" t="s">
        <v>14</v>
      </c>
      <c r="H356" s="7"/>
      <c r="I356" s="4"/>
      <c r="J356" s="4"/>
      <c r="K356" s="4"/>
      <c r="L356" s="4"/>
      <c r="M356" s="8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3.5" customHeight="1">
      <c r="A357" s="10">
        <v>937</v>
      </c>
      <c r="B357" s="11" t="s">
        <v>423</v>
      </c>
      <c r="C357" s="10">
        <v>3</v>
      </c>
      <c r="D357" s="10" t="s">
        <v>33</v>
      </c>
      <c r="E357" s="10" t="s">
        <v>21</v>
      </c>
      <c r="F357" s="10" t="s">
        <v>13</v>
      </c>
      <c r="G357" s="12" t="s">
        <v>22</v>
      </c>
      <c r="H357" s="7"/>
      <c r="I357" s="4"/>
      <c r="J357" s="4"/>
      <c r="K357" s="4"/>
      <c r="L357" s="4"/>
      <c r="M357" s="8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3.5" customHeight="1">
      <c r="A358" s="10">
        <v>938</v>
      </c>
      <c r="B358" s="11" t="s">
        <v>424</v>
      </c>
      <c r="C358" s="10">
        <v>1</v>
      </c>
      <c r="D358" s="10" t="s">
        <v>33</v>
      </c>
      <c r="E358" s="10" t="s">
        <v>21</v>
      </c>
      <c r="F358" s="10" t="s">
        <v>13</v>
      </c>
      <c r="G358" s="12" t="s">
        <v>22</v>
      </c>
      <c r="H358" s="7"/>
      <c r="I358" s="4"/>
      <c r="J358" s="4"/>
      <c r="K358" s="4"/>
      <c r="L358" s="4"/>
      <c r="M358" s="8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3.5" customHeight="1">
      <c r="A359" s="10">
        <v>939</v>
      </c>
      <c r="B359" s="11" t="s">
        <v>425</v>
      </c>
      <c r="C359" s="10">
        <v>1</v>
      </c>
      <c r="D359" s="10" t="s">
        <v>33</v>
      </c>
      <c r="E359" s="10" t="s">
        <v>12</v>
      </c>
      <c r="F359" s="10" t="s">
        <v>13</v>
      </c>
      <c r="G359" s="12" t="s">
        <v>14</v>
      </c>
      <c r="H359" s="7"/>
      <c r="I359" s="4"/>
      <c r="J359" s="4"/>
      <c r="K359" s="4"/>
      <c r="L359" s="4"/>
      <c r="M359" s="8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3.5" customHeight="1">
      <c r="A360" s="10">
        <v>940</v>
      </c>
      <c r="B360" s="11" t="s">
        <v>426</v>
      </c>
      <c r="C360" s="10">
        <v>2</v>
      </c>
      <c r="D360" s="10" t="s">
        <v>33</v>
      </c>
      <c r="E360" s="10" t="s">
        <v>21</v>
      </c>
      <c r="F360" s="10" t="s">
        <v>13</v>
      </c>
      <c r="G360" s="12" t="s">
        <v>22</v>
      </c>
      <c r="H360" s="7"/>
      <c r="I360" s="4"/>
      <c r="J360" s="4"/>
      <c r="K360" s="4"/>
      <c r="L360" s="4"/>
      <c r="M360" s="8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3.5" customHeight="1">
      <c r="A361" s="10">
        <v>941</v>
      </c>
      <c r="B361" s="11" t="s">
        <v>427</v>
      </c>
      <c r="C361" s="10">
        <v>3</v>
      </c>
      <c r="D361" s="10" t="s">
        <v>33</v>
      </c>
      <c r="E361" s="10" t="s">
        <v>12</v>
      </c>
      <c r="F361" s="10" t="s">
        <v>13</v>
      </c>
      <c r="G361" s="12" t="s">
        <v>14</v>
      </c>
      <c r="H361" s="7"/>
      <c r="I361" s="4"/>
      <c r="J361" s="4"/>
      <c r="K361" s="4"/>
      <c r="L361" s="4"/>
      <c r="M361" s="8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3.5" customHeight="1">
      <c r="A362" s="10">
        <v>942</v>
      </c>
      <c r="B362" s="11" t="s">
        <v>428</v>
      </c>
      <c r="C362" s="10">
        <v>7</v>
      </c>
      <c r="D362" s="10" t="s">
        <v>33</v>
      </c>
      <c r="E362" s="10" t="s">
        <v>12</v>
      </c>
      <c r="F362" s="10" t="s">
        <v>136</v>
      </c>
      <c r="G362" s="12" t="s">
        <v>139</v>
      </c>
      <c r="H362" s="7"/>
      <c r="I362" s="4"/>
      <c r="J362" s="4"/>
      <c r="K362" s="4"/>
      <c r="L362" s="4"/>
      <c r="M362" s="8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3.5" customHeight="1">
      <c r="A363" s="10">
        <v>943</v>
      </c>
      <c r="B363" s="11" t="s">
        <v>429</v>
      </c>
      <c r="C363" s="10">
        <v>7</v>
      </c>
      <c r="D363" s="10" t="s">
        <v>33</v>
      </c>
      <c r="E363" s="10" t="s">
        <v>21</v>
      </c>
      <c r="F363" s="10" t="s">
        <v>136</v>
      </c>
      <c r="G363" s="12" t="s">
        <v>137</v>
      </c>
      <c r="H363" s="7"/>
      <c r="I363" s="4"/>
      <c r="J363" s="4"/>
      <c r="K363" s="4"/>
      <c r="L363" s="4"/>
      <c r="M363" s="8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3.5" customHeight="1">
      <c r="A364" s="10">
        <v>944</v>
      </c>
      <c r="B364" s="11" t="s">
        <v>430</v>
      </c>
      <c r="C364" s="10">
        <v>3</v>
      </c>
      <c r="D364" s="10" t="s">
        <v>33</v>
      </c>
      <c r="E364" s="10" t="s">
        <v>21</v>
      </c>
      <c r="F364" s="10" t="s">
        <v>13</v>
      </c>
      <c r="G364" s="12" t="s">
        <v>22</v>
      </c>
      <c r="H364" s="7"/>
      <c r="I364" s="4"/>
      <c r="J364" s="4"/>
      <c r="K364" s="4"/>
      <c r="L364" s="4"/>
      <c r="M364" s="8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3.5" customHeight="1">
      <c r="A365" s="10">
        <v>945</v>
      </c>
      <c r="B365" s="11" t="s">
        <v>431</v>
      </c>
      <c r="C365" s="10">
        <v>5</v>
      </c>
      <c r="D365" s="10" t="s">
        <v>33</v>
      </c>
      <c r="E365" s="10" t="s">
        <v>12</v>
      </c>
      <c r="F365" s="10" t="s">
        <v>89</v>
      </c>
      <c r="G365" s="12" t="s">
        <v>93</v>
      </c>
      <c r="H365" s="7"/>
      <c r="I365" s="4"/>
      <c r="J365" s="4"/>
      <c r="K365" s="4"/>
      <c r="L365" s="4"/>
      <c r="M365" s="8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3.5" customHeight="1">
      <c r="A366" s="10">
        <v>946</v>
      </c>
      <c r="B366" s="11" t="s">
        <v>432</v>
      </c>
      <c r="C366" s="10" t="s">
        <v>10</v>
      </c>
      <c r="D366" s="10" t="s">
        <v>33</v>
      </c>
      <c r="E366" s="10" t="s">
        <v>12</v>
      </c>
      <c r="F366" s="10" t="s">
        <v>13</v>
      </c>
      <c r="G366" s="12" t="s">
        <v>14</v>
      </c>
      <c r="H366" s="7"/>
      <c r="I366" s="4"/>
      <c r="J366" s="4"/>
      <c r="K366" s="4"/>
      <c r="L366" s="4"/>
      <c r="M366" s="8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3.5" customHeight="1">
      <c r="A367" s="10">
        <v>947</v>
      </c>
      <c r="B367" s="11" t="s">
        <v>433</v>
      </c>
      <c r="C367" s="10">
        <v>5</v>
      </c>
      <c r="D367" s="10" t="s">
        <v>33</v>
      </c>
      <c r="E367" s="10" t="s">
        <v>12</v>
      </c>
      <c r="F367" s="10" t="s">
        <v>89</v>
      </c>
      <c r="G367" s="12" t="s">
        <v>93</v>
      </c>
      <c r="H367" s="8"/>
      <c r="I367" s="7"/>
      <c r="J367" s="4"/>
      <c r="K367" s="4"/>
      <c r="L367" s="4"/>
      <c r="M367" s="8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3.5" customHeight="1">
      <c r="A368" s="10">
        <v>948</v>
      </c>
      <c r="B368" s="11" t="s">
        <v>434</v>
      </c>
      <c r="C368" s="10">
        <v>1</v>
      </c>
      <c r="D368" s="10" t="s">
        <v>33</v>
      </c>
      <c r="E368" s="10" t="s">
        <v>21</v>
      </c>
      <c r="F368" s="10" t="s">
        <v>13</v>
      </c>
      <c r="G368" s="12" t="s">
        <v>22</v>
      </c>
      <c r="H368" s="8"/>
      <c r="I368" s="7"/>
      <c r="J368" s="4"/>
      <c r="K368" s="4"/>
      <c r="L368" s="4"/>
      <c r="M368" s="8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3.5" customHeight="1">
      <c r="A369" s="10">
        <v>949</v>
      </c>
      <c r="B369" s="11" t="s">
        <v>435</v>
      </c>
      <c r="C369" s="10">
        <v>7</v>
      </c>
      <c r="D369" s="10" t="s">
        <v>33</v>
      </c>
      <c r="E369" s="10" t="s">
        <v>21</v>
      </c>
      <c r="F369" s="10" t="s">
        <v>136</v>
      </c>
      <c r="G369" s="12" t="s">
        <v>137</v>
      </c>
      <c r="H369" s="8"/>
      <c r="I369" s="7"/>
      <c r="J369" s="4"/>
      <c r="K369" s="4"/>
      <c r="L369" s="4"/>
      <c r="M369" s="8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3.5" customHeight="1">
      <c r="A370" s="10">
        <v>950</v>
      </c>
      <c r="B370" s="11" t="s">
        <v>436</v>
      </c>
      <c r="C370" s="10">
        <v>7</v>
      </c>
      <c r="D370" s="10" t="s">
        <v>33</v>
      </c>
      <c r="E370" s="10" t="s">
        <v>21</v>
      </c>
      <c r="F370" s="10" t="s">
        <v>136</v>
      </c>
      <c r="G370" s="12" t="s">
        <v>137</v>
      </c>
      <c r="H370" s="8"/>
      <c r="I370" s="8"/>
      <c r="J370" s="7"/>
      <c r="K370" s="4"/>
      <c r="L370" s="4"/>
      <c r="M370" s="8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3.5" customHeight="1">
      <c r="A371" s="10">
        <v>951</v>
      </c>
      <c r="B371" s="11" t="s">
        <v>437</v>
      </c>
      <c r="C371" s="10">
        <v>1</v>
      </c>
      <c r="D371" s="10" t="s">
        <v>33</v>
      </c>
      <c r="E371" s="10" t="s">
        <v>21</v>
      </c>
      <c r="F371" s="10" t="s">
        <v>13</v>
      </c>
      <c r="G371" s="12" t="s">
        <v>22</v>
      </c>
      <c r="H371" s="8"/>
      <c r="I371" s="8"/>
      <c r="J371" s="7"/>
      <c r="K371" s="4"/>
      <c r="L371" s="4"/>
      <c r="M371" s="8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3.5" customHeight="1">
      <c r="A372" s="10">
        <v>952</v>
      </c>
      <c r="B372" s="11" t="s">
        <v>438</v>
      </c>
      <c r="C372" s="10">
        <v>7</v>
      </c>
      <c r="D372" s="10" t="s">
        <v>33</v>
      </c>
      <c r="E372" s="10" t="s">
        <v>21</v>
      </c>
      <c r="F372" s="10" t="s">
        <v>136</v>
      </c>
      <c r="G372" s="12" t="s">
        <v>137</v>
      </c>
      <c r="H372" s="8"/>
      <c r="I372" s="8"/>
      <c r="J372" s="7"/>
      <c r="K372" s="4"/>
      <c r="L372" s="4"/>
      <c r="M372" s="8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10">
        <v>953</v>
      </c>
      <c r="B373" s="11" t="s">
        <v>439</v>
      </c>
      <c r="C373" s="10">
        <v>7</v>
      </c>
      <c r="D373" s="10" t="s">
        <v>33</v>
      </c>
      <c r="E373" s="10" t="s">
        <v>21</v>
      </c>
      <c r="F373" s="10" t="s">
        <v>136</v>
      </c>
      <c r="G373" s="12" t="s">
        <v>137</v>
      </c>
      <c r="H373" s="8"/>
      <c r="I373" s="7"/>
      <c r="J373" s="7"/>
      <c r="K373" s="8"/>
      <c r="L373" s="8"/>
      <c r="M373" s="8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10">
        <v>954</v>
      </c>
      <c r="B374" s="11" t="s">
        <v>440</v>
      </c>
      <c r="C374" s="10">
        <v>2</v>
      </c>
      <c r="D374" s="10" t="s">
        <v>33</v>
      </c>
      <c r="E374" s="10" t="s">
        <v>21</v>
      </c>
      <c r="F374" s="10" t="s">
        <v>13</v>
      </c>
      <c r="G374" s="12" t="s">
        <v>22</v>
      </c>
      <c r="H374" s="7"/>
      <c r="I374" s="4"/>
      <c r="J374" s="4"/>
      <c r="K374" s="8"/>
      <c r="L374" s="8"/>
      <c r="M374" s="8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10">
        <v>955</v>
      </c>
      <c r="B375" s="11" t="s">
        <v>441</v>
      </c>
      <c r="C375" s="10">
        <v>7</v>
      </c>
      <c r="D375" s="10" t="s">
        <v>33</v>
      </c>
      <c r="E375" s="10" t="s">
        <v>21</v>
      </c>
      <c r="F375" s="10" t="s">
        <v>136</v>
      </c>
      <c r="G375" s="12" t="s">
        <v>137</v>
      </c>
      <c r="H375" s="7"/>
      <c r="I375" s="4"/>
      <c r="J375" s="4"/>
      <c r="K375" s="8"/>
      <c r="L375" s="8"/>
      <c r="M375" s="8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10">
        <v>956</v>
      </c>
      <c r="B376" s="11" t="s">
        <v>442</v>
      </c>
      <c r="C376" s="10">
        <v>7</v>
      </c>
      <c r="D376" s="10" t="s">
        <v>33</v>
      </c>
      <c r="E376" s="10" t="s">
        <v>21</v>
      </c>
      <c r="F376" s="10" t="s">
        <v>136</v>
      </c>
      <c r="G376" s="12" t="s">
        <v>137</v>
      </c>
      <c r="H376" s="7"/>
      <c r="I376" s="4"/>
      <c r="J376" s="4"/>
      <c r="K376" s="8"/>
      <c r="L376" s="8"/>
      <c r="M376" s="8"/>
      <c r="N376" s="43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10">
        <v>957</v>
      </c>
      <c r="B377" s="11" t="s">
        <v>443</v>
      </c>
      <c r="C377" s="10" t="s">
        <v>10</v>
      </c>
      <c r="D377" s="10" t="s">
        <v>33</v>
      </c>
      <c r="E377" s="10" t="s">
        <v>12</v>
      </c>
      <c r="F377" s="10" t="s">
        <v>13</v>
      </c>
      <c r="G377" s="12" t="s">
        <v>14</v>
      </c>
      <c r="H377" s="7"/>
      <c r="I377" s="4"/>
      <c r="J377" s="4"/>
      <c r="K377" s="7"/>
      <c r="L377" s="7"/>
      <c r="M377" s="8"/>
      <c r="N377" s="43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3.5" customHeight="1">
      <c r="A378" s="10">
        <v>958</v>
      </c>
      <c r="B378" s="11" t="s">
        <v>444</v>
      </c>
      <c r="C378" s="10">
        <v>1</v>
      </c>
      <c r="D378" s="10" t="s">
        <v>33</v>
      </c>
      <c r="E378" s="10" t="s">
        <v>21</v>
      </c>
      <c r="F378" s="10" t="s">
        <v>13</v>
      </c>
      <c r="G378" s="12" t="s">
        <v>22</v>
      </c>
      <c r="H378" s="7"/>
      <c r="I378" s="4"/>
      <c r="J378" s="4"/>
      <c r="K378" s="4"/>
      <c r="L378" s="4"/>
      <c r="M378" s="8"/>
      <c r="N378" s="43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3.5" customHeight="1">
      <c r="A379" s="10">
        <v>959</v>
      </c>
      <c r="B379" s="11" t="s">
        <v>445</v>
      </c>
      <c r="C379" s="10">
        <v>3</v>
      </c>
      <c r="D379" s="10" t="s">
        <v>33</v>
      </c>
      <c r="E379" s="10" t="s">
        <v>12</v>
      </c>
      <c r="F379" s="10" t="s">
        <v>13</v>
      </c>
      <c r="G379" s="12" t="s">
        <v>14</v>
      </c>
      <c r="H379" s="7"/>
      <c r="I379" s="4"/>
      <c r="J379" s="4"/>
      <c r="K379" s="4"/>
      <c r="L379" s="4"/>
      <c r="M379" s="8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3.5" customHeight="1">
      <c r="A380" s="10">
        <v>960</v>
      </c>
      <c r="B380" s="11" t="s">
        <v>446</v>
      </c>
      <c r="C380" s="10">
        <v>1</v>
      </c>
      <c r="D380" s="10" t="s">
        <v>33</v>
      </c>
      <c r="E380" s="10" t="s">
        <v>12</v>
      </c>
      <c r="F380" s="10" t="s">
        <v>13</v>
      </c>
      <c r="G380" s="12" t="s">
        <v>14</v>
      </c>
      <c r="H380" s="7"/>
      <c r="I380" s="4"/>
      <c r="J380" s="4"/>
      <c r="K380" s="4"/>
      <c r="L380" s="4"/>
      <c r="M380" s="8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3.5" customHeight="1">
      <c r="A381" s="10">
        <v>961</v>
      </c>
      <c r="B381" s="11" t="s">
        <v>447</v>
      </c>
      <c r="C381" s="10">
        <v>8</v>
      </c>
      <c r="D381" s="10" t="s">
        <v>33</v>
      </c>
      <c r="E381" s="10" t="s">
        <v>12</v>
      </c>
      <c r="F381" s="10" t="s">
        <v>136</v>
      </c>
      <c r="G381" s="12" t="s">
        <v>139</v>
      </c>
      <c r="H381" s="7"/>
      <c r="I381" s="4"/>
      <c r="J381" s="4"/>
      <c r="K381" s="4"/>
      <c r="L381" s="4"/>
      <c r="M381" s="8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3.5" customHeight="1">
      <c r="A382" s="10">
        <v>962</v>
      </c>
      <c r="B382" s="11" t="s">
        <v>448</v>
      </c>
      <c r="C382" s="10">
        <v>5</v>
      </c>
      <c r="D382" s="10" t="s">
        <v>33</v>
      </c>
      <c r="E382" s="10" t="s">
        <v>12</v>
      </c>
      <c r="F382" s="10" t="s">
        <v>89</v>
      </c>
      <c r="G382" s="12" t="s">
        <v>93</v>
      </c>
      <c r="H382" s="7"/>
      <c r="I382" s="4"/>
      <c r="J382" s="4"/>
      <c r="K382" s="4"/>
      <c r="L382" s="4"/>
      <c r="M382" s="8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3.5" customHeight="1">
      <c r="A383" s="10">
        <v>963</v>
      </c>
      <c r="B383" s="11" t="s">
        <v>449</v>
      </c>
      <c r="C383" s="10">
        <v>5</v>
      </c>
      <c r="D383" s="10" t="s">
        <v>33</v>
      </c>
      <c r="E383" s="10" t="s">
        <v>12</v>
      </c>
      <c r="F383" s="10" t="s">
        <v>89</v>
      </c>
      <c r="G383" s="12" t="s">
        <v>93</v>
      </c>
      <c r="H383" s="7"/>
      <c r="I383" s="4"/>
      <c r="J383" s="4"/>
      <c r="K383" s="4"/>
      <c r="L383" s="4"/>
      <c r="M383" s="8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3.5" customHeight="1">
      <c r="A384" s="10">
        <v>964</v>
      </c>
      <c r="B384" s="11" t="s">
        <v>450</v>
      </c>
      <c r="C384" s="10">
        <v>6</v>
      </c>
      <c r="D384" s="10" t="s">
        <v>33</v>
      </c>
      <c r="E384" s="10" t="s">
        <v>12</v>
      </c>
      <c r="F384" s="10" t="s">
        <v>89</v>
      </c>
      <c r="G384" s="12" t="s">
        <v>93</v>
      </c>
      <c r="H384" s="7"/>
      <c r="I384" s="44"/>
      <c r="J384" s="4"/>
      <c r="K384" s="4"/>
      <c r="L384" s="4"/>
      <c r="M384" s="8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3.5" customHeight="1">
      <c r="A385" s="10">
        <v>965</v>
      </c>
      <c r="B385" s="11" t="s">
        <v>451</v>
      </c>
      <c r="C385" s="10">
        <v>2</v>
      </c>
      <c r="D385" s="10" t="s">
        <v>33</v>
      </c>
      <c r="E385" s="10" t="s">
        <v>12</v>
      </c>
      <c r="F385" s="10" t="s">
        <v>13</v>
      </c>
      <c r="G385" s="12" t="s">
        <v>14</v>
      </c>
      <c r="H385" s="7"/>
      <c r="I385" s="4"/>
      <c r="J385" s="4"/>
      <c r="K385" s="4"/>
      <c r="L385" s="4"/>
      <c r="M385" s="8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3.5" customHeight="1">
      <c r="A386" s="10">
        <v>966</v>
      </c>
      <c r="B386" s="11" t="s">
        <v>452</v>
      </c>
      <c r="C386" s="10">
        <v>6</v>
      </c>
      <c r="D386" s="10" t="s">
        <v>33</v>
      </c>
      <c r="E386" s="10" t="s">
        <v>12</v>
      </c>
      <c r="F386" s="10" t="s">
        <v>89</v>
      </c>
      <c r="G386" s="12" t="s">
        <v>93</v>
      </c>
      <c r="H386" s="7"/>
      <c r="I386" s="4"/>
      <c r="J386" s="4"/>
      <c r="K386" s="4"/>
      <c r="L386" s="4"/>
      <c r="M386" s="8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3.5" customHeight="1">
      <c r="A387" s="10">
        <v>967</v>
      </c>
      <c r="B387" s="11" t="s">
        <v>453</v>
      </c>
      <c r="C387" s="10">
        <v>8</v>
      </c>
      <c r="D387" s="10" t="s">
        <v>33</v>
      </c>
      <c r="E387" s="10" t="s">
        <v>21</v>
      </c>
      <c r="F387" s="10" t="s">
        <v>136</v>
      </c>
      <c r="G387" s="12" t="s">
        <v>137</v>
      </c>
      <c r="H387" s="7"/>
      <c r="I387" s="4"/>
      <c r="J387" s="4"/>
      <c r="K387" s="4"/>
      <c r="L387" s="4"/>
      <c r="M387" s="8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3.5" customHeight="1">
      <c r="A388" s="10">
        <v>968</v>
      </c>
      <c r="B388" s="11" t="s">
        <v>454</v>
      </c>
      <c r="C388" s="10">
        <v>7</v>
      </c>
      <c r="D388" s="10" t="s">
        <v>33</v>
      </c>
      <c r="E388" s="10" t="s">
        <v>21</v>
      </c>
      <c r="F388" s="10" t="s">
        <v>136</v>
      </c>
      <c r="G388" s="12" t="s">
        <v>137</v>
      </c>
      <c r="H388" s="7"/>
      <c r="I388" s="4"/>
      <c r="J388" s="4"/>
      <c r="K388" s="4"/>
      <c r="L388" s="4"/>
      <c r="M388" s="8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3.5" customHeight="1">
      <c r="A389" s="10">
        <v>969</v>
      </c>
      <c r="B389" s="11" t="s">
        <v>455</v>
      </c>
      <c r="C389" s="10">
        <v>5</v>
      </c>
      <c r="D389" s="10" t="s">
        <v>33</v>
      </c>
      <c r="E389" s="10" t="s">
        <v>12</v>
      </c>
      <c r="F389" s="10" t="s">
        <v>89</v>
      </c>
      <c r="G389" s="12" t="s">
        <v>93</v>
      </c>
      <c r="H389" s="7"/>
      <c r="I389" s="4"/>
      <c r="J389" s="4"/>
      <c r="K389" s="4"/>
      <c r="L389" s="4"/>
      <c r="M389" s="8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3.5" customHeight="1">
      <c r="A390" s="10">
        <v>970</v>
      </c>
      <c r="B390" s="11" t="s">
        <v>456</v>
      </c>
      <c r="C390" s="10">
        <v>3</v>
      </c>
      <c r="D390" s="10" t="s">
        <v>33</v>
      </c>
      <c r="E390" s="10" t="s">
        <v>21</v>
      </c>
      <c r="F390" s="10" t="s">
        <v>13</v>
      </c>
      <c r="G390" s="12" t="s">
        <v>22</v>
      </c>
      <c r="H390" s="7"/>
      <c r="I390" s="4"/>
      <c r="J390" s="4"/>
      <c r="K390" s="4"/>
      <c r="L390" s="4"/>
      <c r="M390" s="8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3.5" customHeight="1">
      <c r="A391" s="10">
        <v>971</v>
      </c>
      <c r="B391" s="11" t="s">
        <v>457</v>
      </c>
      <c r="C391" s="10">
        <v>5</v>
      </c>
      <c r="D391" s="10" t="s">
        <v>33</v>
      </c>
      <c r="E391" s="10" t="s">
        <v>12</v>
      </c>
      <c r="F391" s="10" t="s">
        <v>89</v>
      </c>
      <c r="G391" s="12" t="s">
        <v>93</v>
      </c>
      <c r="H391" s="7"/>
      <c r="I391" s="4"/>
      <c r="J391" s="4"/>
      <c r="K391" s="4"/>
      <c r="L391" s="4"/>
      <c r="M391" s="8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3.5" customHeight="1">
      <c r="A392" s="10">
        <v>972</v>
      </c>
      <c r="B392" s="11" t="s">
        <v>458</v>
      </c>
      <c r="C392" s="10">
        <v>6</v>
      </c>
      <c r="D392" s="10" t="s">
        <v>33</v>
      </c>
      <c r="E392" s="10" t="s">
        <v>12</v>
      </c>
      <c r="F392" s="10" t="s">
        <v>89</v>
      </c>
      <c r="G392" s="12" t="s">
        <v>93</v>
      </c>
      <c r="H392" s="7"/>
      <c r="I392" s="4"/>
      <c r="J392" s="4"/>
      <c r="K392" s="4"/>
      <c r="L392" s="4"/>
      <c r="M392" s="8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3.5" customHeight="1">
      <c r="A393" s="10">
        <v>973</v>
      </c>
      <c r="B393" s="11" t="s">
        <v>459</v>
      </c>
      <c r="C393" s="10">
        <v>1</v>
      </c>
      <c r="D393" s="10" t="s">
        <v>33</v>
      </c>
      <c r="E393" s="10" t="s">
        <v>21</v>
      </c>
      <c r="F393" s="10" t="s">
        <v>13</v>
      </c>
      <c r="G393" s="12" t="s">
        <v>22</v>
      </c>
      <c r="H393" s="7"/>
      <c r="I393" s="4"/>
      <c r="J393" s="4"/>
      <c r="K393" s="4"/>
      <c r="L393" s="4"/>
      <c r="M393" s="8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3.5" customHeight="1">
      <c r="A394" s="10">
        <v>974</v>
      </c>
      <c r="B394" s="11" t="s">
        <v>460</v>
      </c>
      <c r="C394" s="10">
        <v>5</v>
      </c>
      <c r="D394" s="10" t="s">
        <v>33</v>
      </c>
      <c r="E394" s="10" t="s">
        <v>12</v>
      </c>
      <c r="F394" s="10" t="s">
        <v>89</v>
      </c>
      <c r="G394" s="12" t="s">
        <v>93</v>
      </c>
      <c r="H394" s="7"/>
      <c r="I394" s="4"/>
      <c r="J394" s="4"/>
      <c r="K394" s="4"/>
      <c r="L394" s="4"/>
      <c r="M394" s="8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3.5" customHeight="1">
      <c r="A395" s="10">
        <v>975</v>
      </c>
      <c r="B395" s="11" t="s">
        <v>461</v>
      </c>
      <c r="C395" s="10">
        <v>3</v>
      </c>
      <c r="D395" s="10" t="s">
        <v>33</v>
      </c>
      <c r="E395" s="10" t="s">
        <v>21</v>
      </c>
      <c r="F395" s="10" t="s">
        <v>258</v>
      </c>
      <c r="G395" s="12" t="s">
        <v>22</v>
      </c>
      <c r="H395" s="7"/>
      <c r="I395" s="4"/>
      <c r="J395" s="4"/>
      <c r="K395" s="4"/>
      <c r="L395" s="4"/>
      <c r="M395" s="8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10">
        <v>1195</v>
      </c>
      <c r="B396" s="11" t="s">
        <v>462</v>
      </c>
      <c r="C396" s="10">
        <v>2</v>
      </c>
      <c r="D396" s="10" t="s">
        <v>8</v>
      </c>
      <c r="E396" s="10" t="s">
        <v>12</v>
      </c>
      <c r="F396" s="10" t="s">
        <v>13</v>
      </c>
      <c r="G396" s="12" t="s">
        <v>14</v>
      </c>
      <c r="H396" s="7"/>
      <c r="I396" s="4"/>
      <c r="J396" s="4"/>
      <c r="K396" s="4"/>
      <c r="L396" s="4"/>
      <c r="M396" s="8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3.5" customHeight="1">
      <c r="A397" s="10">
        <v>1196</v>
      </c>
      <c r="B397" s="11" t="s">
        <v>463</v>
      </c>
      <c r="C397" s="10">
        <v>2</v>
      </c>
      <c r="D397" s="10" t="s">
        <v>8</v>
      </c>
      <c r="E397" s="10" t="s">
        <v>21</v>
      </c>
      <c r="F397" s="10" t="s">
        <v>13</v>
      </c>
      <c r="G397" s="12" t="s">
        <v>22</v>
      </c>
      <c r="H397" s="7"/>
      <c r="I397" s="4"/>
      <c r="J397" s="4"/>
      <c r="K397" s="4"/>
      <c r="L397" s="4"/>
      <c r="M397" s="8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" customHeight="1">
      <c r="A398" s="10">
        <v>1197</v>
      </c>
      <c r="B398" s="11" t="s">
        <v>464</v>
      </c>
      <c r="C398" s="10">
        <v>4</v>
      </c>
      <c r="D398" s="10" t="s">
        <v>8</v>
      </c>
      <c r="E398" s="10" t="s">
        <v>12</v>
      </c>
      <c r="F398" s="10" t="s">
        <v>13</v>
      </c>
      <c r="G398" s="12" t="s">
        <v>14</v>
      </c>
      <c r="H398" s="7"/>
      <c r="I398" s="4"/>
      <c r="J398" s="4"/>
      <c r="K398" s="4"/>
      <c r="L398" s="4"/>
      <c r="M398" s="8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3.5" customHeight="1">
      <c r="A399" s="10">
        <v>1198</v>
      </c>
      <c r="B399" s="11" t="s">
        <v>465</v>
      </c>
      <c r="C399" s="10">
        <v>4</v>
      </c>
      <c r="D399" s="10" t="s">
        <v>8</v>
      </c>
      <c r="E399" s="10" t="s">
        <v>21</v>
      </c>
      <c r="F399" s="10" t="s">
        <v>13</v>
      </c>
      <c r="G399" s="12" t="s">
        <v>22</v>
      </c>
      <c r="H399" s="7"/>
      <c r="I399" s="4"/>
      <c r="J399" s="4"/>
      <c r="K399" s="4"/>
      <c r="L399" s="4"/>
      <c r="M399" s="8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3.5" customHeight="1">
      <c r="A400" s="10">
        <v>1199</v>
      </c>
      <c r="B400" s="11" t="s">
        <v>466</v>
      </c>
      <c r="C400" s="10">
        <v>6</v>
      </c>
      <c r="D400" s="10" t="s">
        <v>8</v>
      </c>
      <c r="E400" s="10" t="s">
        <v>12</v>
      </c>
      <c r="F400" s="10" t="s">
        <v>89</v>
      </c>
      <c r="G400" s="12" t="s">
        <v>93</v>
      </c>
      <c r="H400" s="7"/>
      <c r="I400" s="4"/>
      <c r="J400" s="4"/>
      <c r="K400" s="4"/>
      <c r="L400" s="4"/>
      <c r="M400" s="8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3.5" customHeight="1">
      <c r="A401" s="10">
        <v>1200</v>
      </c>
      <c r="B401" s="11" t="s">
        <v>467</v>
      </c>
      <c r="C401" s="10">
        <v>8</v>
      </c>
      <c r="D401" s="10" t="s">
        <v>8</v>
      </c>
      <c r="E401" s="10" t="s">
        <v>12</v>
      </c>
      <c r="F401" s="10" t="s">
        <v>136</v>
      </c>
      <c r="G401" s="12" t="s">
        <v>139</v>
      </c>
      <c r="H401" s="7"/>
      <c r="I401" s="4"/>
      <c r="J401" s="4"/>
      <c r="K401" s="4"/>
      <c r="L401" s="4"/>
      <c r="M401" s="8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3.5" customHeight="1">
      <c r="A402" s="10">
        <v>1201</v>
      </c>
      <c r="B402" s="11" t="s">
        <v>468</v>
      </c>
      <c r="C402" s="10">
        <v>5</v>
      </c>
      <c r="D402" s="10" t="s">
        <v>8</v>
      </c>
      <c r="E402" s="10" t="s">
        <v>12</v>
      </c>
      <c r="F402" s="10" t="s">
        <v>89</v>
      </c>
      <c r="G402" s="12" t="s">
        <v>93</v>
      </c>
      <c r="H402" s="7"/>
      <c r="I402" s="4"/>
      <c r="J402" s="4"/>
      <c r="K402" s="4"/>
      <c r="L402" s="4"/>
      <c r="M402" s="8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3.5" customHeight="1">
      <c r="A403" s="10">
        <v>1202</v>
      </c>
      <c r="B403" s="11" t="s">
        <v>469</v>
      </c>
      <c r="C403" s="10">
        <v>2</v>
      </c>
      <c r="D403" s="10" t="s">
        <v>8</v>
      </c>
      <c r="E403" s="10" t="s">
        <v>12</v>
      </c>
      <c r="F403" s="10" t="s">
        <v>13</v>
      </c>
      <c r="G403" s="12" t="s">
        <v>14</v>
      </c>
      <c r="H403" s="7"/>
      <c r="I403" s="4"/>
      <c r="J403" s="4"/>
      <c r="K403" s="4"/>
      <c r="L403" s="4"/>
      <c r="M403" s="8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3.5" customHeight="1">
      <c r="A404" s="10">
        <v>1203</v>
      </c>
      <c r="B404" s="11" t="s">
        <v>470</v>
      </c>
      <c r="C404" s="10">
        <v>3</v>
      </c>
      <c r="D404" s="10" t="s">
        <v>8</v>
      </c>
      <c r="E404" s="10" t="s">
        <v>12</v>
      </c>
      <c r="F404" s="10" t="s">
        <v>13</v>
      </c>
      <c r="G404" s="12" t="s">
        <v>14</v>
      </c>
      <c r="H404" s="7"/>
      <c r="I404" s="4"/>
      <c r="J404" s="4"/>
      <c r="K404" s="4"/>
      <c r="L404" s="4"/>
      <c r="M404" s="8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10">
        <v>1204</v>
      </c>
      <c r="B405" s="11" t="s">
        <v>471</v>
      </c>
      <c r="C405" s="10">
        <v>5</v>
      </c>
      <c r="D405" s="10" t="s">
        <v>8</v>
      </c>
      <c r="E405" s="10" t="s">
        <v>12</v>
      </c>
      <c r="F405" s="10" t="s">
        <v>89</v>
      </c>
      <c r="G405" s="12" t="s">
        <v>93</v>
      </c>
      <c r="H405" s="7"/>
      <c r="I405" s="4"/>
      <c r="J405" s="4"/>
      <c r="K405" s="4"/>
      <c r="L405" s="4"/>
      <c r="M405" s="8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3.5" customHeight="1">
      <c r="A406" s="10">
        <v>1205</v>
      </c>
      <c r="B406" s="11" t="s">
        <v>472</v>
      </c>
      <c r="C406" s="10">
        <v>4</v>
      </c>
      <c r="D406" s="10" t="s">
        <v>8</v>
      </c>
      <c r="E406" s="10" t="s">
        <v>21</v>
      </c>
      <c r="F406" s="10" t="s">
        <v>13</v>
      </c>
      <c r="G406" s="12" t="s">
        <v>22</v>
      </c>
      <c r="H406" s="7"/>
      <c r="I406" s="4"/>
      <c r="J406" s="4"/>
      <c r="K406" s="4"/>
      <c r="L406" s="4"/>
      <c r="M406" s="8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3.5" customHeight="1">
      <c r="A407" s="10">
        <v>1206</v>
      </c>
      <c r="B407" s="11" t="s">
        <v>473</v>
      </c>
      <c r="C407" s="10">
        <v>7</v>
      </c>
      <c r="D407" s="10" t="s">
        <v>8</v>
      </c>
      <c r="E407" s="10" t="s">
        <v>21</v>
      </c>
      <c r="F407" s="10" t="s">
        <v>136</v>
      </c>
      <c r="G407" s="12" t="s">
        <v>137</v>
      </c>
      <c r="H407" s="7"/>
      <c r="I407" s="4"/>
      <c r="J407" s="4"/>
      <c r="K407" s="4"/>
      <c r="L407" s="4"/>
      <c r="M407" s="8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3.5" customHeight="1">
      <c r="A408" s="10">
        <v>1207</v>
      </c>
      <c r="B408" s="11" t="s">
        <v>474</v>
      </c>
      <c r="C408" s="10">
        <v>5</v>
      </c>
      <c r="D408" s="10" t="s">
        <v>8</v>
      </c>
      <c r="E408" s="10" t="s">
        <v>12</v>
      </c>
      <c r="F408" s="10" t="s">
        <v>89</v>
      </c>
      <c r="G408" s="12" t="s">
        <v>93</v>
      </c>
      <c r="H408" s="7"/>
      <c r="I408" s="4"/>
      <c r="J408" s="4"/>
      <c r="K408" s="4"/>
      <c r="L408" s="4"/>
      <c r="M408" s="8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3.5" customHeight="1">
      <c r="A409" s="10">
        <v>1208</v>
      </c>
      <c r="B409" s="11" t="s">
        <v>475</v>
      </c>
      <c r="C409" s="10">
        <v>3</v>
      </c>
      <c r="D409" s="10" t="s">
        <v>8</v>
      </c>
      <c r="E409" s="10" t="s">
        <v>21</v>
      </c>
      <c r="F409" s="10" t="s">
        <v>13</v>
      </c>
      <c r="G409" s="12" t="s">
        <v>22</v>
      </c>
      <c r="H409" s="45"/>
      <c r="I409" s="4"/>
      <c r="J409" s="4"/>
      <c r="K409" s="4"/>
      <c r="L409" s="4"/>
      <c r="M409" s="8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3.5" customHeight="1">
      <c r="A410" s="10">
        <v>1209</v>
      </c>
      <c r="B410" s="11" t="s">
        <v>476</v>
      </c>
      <c r="C410" s="10">
        <v>5</v>
      </c>
      <c r="D410" s="10" t="s">
        <v>8</v>
      </c>
      <c r="E410" s="10" t="s">
        <v>21</v>
      </c>
      <c r="F410" s="10" t="s">
        <v>89</v>
      </c>
      <c r="G410" s="12" t="s">
        <v>90</v>
      </c>
      <c r="H410" s="45"/>
      <c r="I410" s="4"/>
      <c r="J410" s="4"/>
      <c r="K410" s="4"/>
      <c r="L410" s="4"/>
      <c r="M410" s="8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3.5" customHeight="1">
      <c r="A411" s="10">
        <v>1210</v>
      </c>
      <c r="B411" s="11" t="s">
        <v>477</v>
      </c>
      <c r="C411" s="10">
        <v>7</v>
      </c>
      <c r="D411" s="10" t="s">
        <v>8</v>
      </c>
      <c r="E411" s="10" t="s">
        <v>21</v>
      </c>
      <c r="F411" s="10" t="s">
        <v>136</v>
      </c>
      <c r="G411" s="12" t="s">
        <v>137</v>
      </c>
      <c r="H411" s="45"/>
      <c r="I411" s="4"/>
      <c r="J411" s="4"/>
      <c r="K411" s="4"/>
      <c r="L411" s="4"/>
      <c r="M411" s="8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3.5" customHeight="1">
      <c r="A412" s="10">
        <v>1211</v>
      </c>
      <c r="B412" s="11" t="s">
        <v>478</v>
      </c>
      <c r="C412" s="10">
        <v>8</v>
      </c>
      <c r="D412" s="10" t="s">
        <v>8</v>
      </c>
      <c r="E412" s="10" t="s">
        <v>12</v>
      </c>
      <c r="F412" s="10" t="s">
        <v>136</v>
      </c>
      <c r="G412" s="12" t="s">
        <v>139</v>
      </c>
      <c r="H412" s="45"/>
      <c r="I412" s="4"/>
      <c r="J412" s="4"/>
      <c r="K412" s="4"/>
      <c r="L412" s="4"/>
      <c r="M412" s="8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3.5" customHeight="1">
      <c r="A413" s="10">
        <v>1212</v>
      </c>
      <c r="B413" s="11" t="s">
        <v>479</v>
      </c>
      <c r="C413" s="10">
        <v>5</v>
      </c>
      <c r="D413" s="10" t="s">
        <v>8</v>
      </c>
      <c r="E413" s="10" t="s">
        <v>12</v>
      </c>
      <c r="F413" s="10" t="s">
        <v>89</v>
      </c>
      <c r="G413" s="12" t="s">
        <v>93</v>
      </c>
      <c r="H413" s="7"/>
      <c r="I413" s="4"/>
      <c r="J413" s="4"/>
      <c r="K413" s="4"/>
      <c r="L413" s="4"/>
      <c r="M413" s="8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3.5" customHeight="1">
      <c r="A414" s="10">
        <v>1213</v>
      </c>
      <c r="B414" s="11" t="s">
        <v>480</v>
      </c>
      <c r="C414" s="10">
        <v>4</v>
      </c>
      <c r="D414" s="10" t="s">
        <v>8</v>
      </c>
      <c r="E414" s="10" t="s">
        <v>12</v>
      </c>
      <c r="F414" s="10" t="s">
        <v>13</v>
      </c>
      <c r="G414" s="12" t="s">
        <v>14</v>
      </c>
      <c r="H414" s="7"/>
      <c r="I414" s="4"/>
      <c r="J414" s="4"/>
      <c r="K414" s="4"/>
      <c r="L414" s="4"/>
      <c r="M414" s="8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3.5" customHeight="1">
      <c r="A415" s="10">
        <v>1214</v>
      </c>
      <c r="B415" s="11" t="s">
        <v>481</v>
      </c>
      <c r="C415" s="10">
        <v>6</v>
      </c>
      <c r="D415" s="10" t="s">
        <v>8</v>
      </c>
      <c r="E415" s="10" t="s">
        <v>12</v>
      </c>
      <c r="F415" s="10" t="s">
        <v>89</v>
      </c>
      <c r="G415" s="12" t="s">
        <v>93</v>
      </c>
      <c r="H415" s="45"/>
      <c r="I415" s="4"/>
      <c r="J415" s="4"/>
      <c r="K415" s="4"/>
      <c r="L415" s="4"/>
      <c r="M415" s="8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3.5" customHeight="1">
      <c r="A416" s="10">
        <v>1215</v>
      </c>
      <c r="B416" s="11" t="s">
        <v>482</v>
      </c>
      <c r="C416" s="10">
        <v>3</v>
      </c>
      <c r="D416" s="10" t="s">
        <v>8</v>
      </c>
      <c r="E416" s="10" t="s">
        <v>21</v>
      </c>
      <c r="F416" s="10" t="s">
        <v>13</v>
      </c>
      <c r="G416" s="12" t="s">
        <v>22</v>
      </c>
      <c r="H416" s="45"/>
      <c r="I416" s="4"/>
      <c r="J416" s="4"/>
      <c r="K416" s="4"/>
      <c r="L416" s="4"/>
      <c r="M416" s="8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3.5" customHeight="1">
      <c r="A417" s="10">
        <v>1216</v>
      </c>
      <c r="B417" s="11" t="s">
        <v>483</v>
      </c>
      <c r="C417" s="10">
        <v>6</v>
      </c>
      <c r="D417" s="10" t="s">
        <v>8</v>
      </c>
      <c r="E417" s="10" t="s">
        <v>21</v>
      </c>
      <c r="F417" s="10" t="s">
        <v>89</v>
      </c>
      <c r="G417" s="12" t="s">
        <v>90</v>
      </c>
      <c r="H417" s="7"/>
      <c r="I417" s="4"/>
      <c r="J417" s="4"/>
      <c r="K417" s="4"/>
      <c r="L417" s="4"/>
      <c r="M417" s="8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3.5" customHeight="1">
      <c r="A418" s="10">
        <v>1217</v>
      </c>
      <c r="B418" s="11" t="s">
        <v>484</v>
      </c>
      <c r="C418" s="10">
        <v>8</v>
      </c>
      <c r="D418" s="10" t="s">
        <v>8</v>
      </c>
      <c r="E418" s="10" t="s">
        <v>12</v>
      </c>
      <c r="F418" s="10" t="s">
        <v>136</v>
      </c>
      <c r="G418" s="12" t="s">
        <v>139</v>
      </c>
      <c r="H418" s="45"/>
      <c r="I418" s="4"/>
      <c r="J418" s="4"/>
      <c r="K418" s="4"/>
      <c r="L418" s="4"/>
      <c r="M418" s="8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3.5" customHeight="1">
      <c r="A419" s="10">
        <v>1218</v>
      </c>
      <c r="B419" s="11" t="s">
        <v>485</v>
      </c>
      <c r="C419" s="10">
        <v>6</v>
      </c>
      <c r="D419" s="10" t="s">
        <v>8</v>
      </c>
      <c r="E419" s="10" t="s">
        <v>12</v>
      </c>
      <c r="F419" s="10" t="s">
        <v>89</v>
      </c>
      <c r="G419" s="12" t="s">
        <v>93</v>
      </c>
      <c r="H419" s="45"/>
      <c r="I419" s="4"/>
      <c r="J419" s="4"/>
      <c r="K419" s="4"/>
      <c r="L419" s="4"/>
      <c r="M419" s="8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3.5" customHeight="1">
      <c r="A420" s="10">
        <v>1219</v>
      </c>
      <c r="B420" s="11" t="s">
        <v>486</v>
      </c>
      <c r="C420" s="10">
        <v>6</v>
      </c>
      <c r="D420" s="10" t="s">
        <v>8</v>
      </c>
      <c r="E420" s="10" t="s">
        <v>12</v>
      </c>
      <c r="F420" s="10" t="s">
        <v>89</v>
      </c>
      <c r="G420" s="12" t="s">
        <v>93</v>
      </c>
      <c r="H420" s="45"/>
      <c r="I420" s="4"/>
      <c r="J420" s="4"/>
      <c r="K420" s="4"/>
      <c r="L420" s="4"/>
      <c r="M420" s="8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3.5" customHeight="1">
      <c r="A421" s="10">
        <v>1220</v>
      </c>
      <c r="B421" s="11" t="s">
        <v>487</v>
      </c>
      <c r="C421" s="10">
        <v>8</v>
      </c>
      <c r="D421" s="10" t="s">
        <v>8</v>
      </c>
      <c r="E421" s="10" t="s">
        <v>12</v>
      </c>
      <c r="F421" s="10" t="s">
        <v>136</v>
      </c>
      <c r="G421" s="12" t="s">
        <v>139</v>
      </c>
      <c r="H421" s="45"/>
      <c r="I421" s="4"/>
      <c r="J421" s="4"/>
      <c r="K421" s="4"/>
      <c r="L421" s="4"/>
      <c r="M421" s="8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3.5" customHeight="1">
      <c r="A422" s="10">
        <v>1221</v>
      </c>
      <c r="B422" s="11" t="s">
        <v>488</v>
      </c>
      <c r="C422" s="10">
        <v>6</v>
      </c>
      <c r="D422" s="10" t="s">
        <v>8</v>
      </c>
      <c r="E422" s="10" t="s">
        <v>21</v>
      </c>
      <c r="F422" s="10" t="s">
        <v>89</v>
      </c>
      <c r="G422" s="12" t="s">
        <v>90</v>
      </c>
      <c r="H422" s="7"/>
      <c r="I422" s="4"/>
      <c r="J422" s="4"/>
      <c r="K422" s="4"/>
      <c r="L422" s="4"/>
      <c r="M422" s="8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3.5" customHeight="1">
      <c r="A423" s="10">
        <v>1222</v>
      </c>
      <c r="B423" s="11" t="s">
        <v>489</v>
      </c>
      <c r="C423" s="10">
        <v>2</v>
      </c>
      <c r="D423" s="10" t="s">
        <v>8</v>
      </c>
      <c r="E423" s="10" t="s">
        <v>21</v>
      </c>
      <c r="F423" s="10" t="s">
        <v>13</v>
      </c>
      <c r="G423" s="12" t="s">
        <v>22</v>
      </c>
      <c r="H423" s="45"/>
      <c r="I423" s="4"/>
      <c r="J423" s="4"/>
      <c r="K423" s="4"/>
      <c r="L423" s="4"/>
      <c r="M423" s="8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3.5" customHeight="1">
      <c r="A424" s="10">
        <v>1223</v>
      </c>
      <c r="B424" s="11" t="s">
        <v>490</v>
      </c>
      <c r="C424" s="10">
        <v>8</v>
      </c>
      <c r="D424" s="10" t="s">
        <v>8</v>
      </c>
      <c r="E424" s="10" t="s">
        <v>21</v>
      </c>
      <c r="F424" s="10" t="s">
        <v>136</v>
      </c>
      <c r="G424" s="12" t="s">
        <v>137</v>
      </c>
      <c r="H424" s="45"/>
      <c r="I424" s="4"/>
      <c r="J424" s="4"/>
      <c r="K424" s="4"/>
      <c r="L424" s="4"/>
      <c r="M424" s="8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3.5" customHeight="1">
      <c r="A425" s="10">
        <v>1224</v>
      </c>
      <c r="B425" s="11" t="s">
        <v>491</v>
      </c>
      <c r="C425" s="10">
        <v>2</v>
      </c>
      <c r="D425" s="10" t="s">
        <v>8</v>
      </c>
      <c r="E425" s="10" t="s">
        <v>21</v>
      </c>
      <c r="F425" s="10" t="s">
        <v>13</v>
      </c>
      <c r="G425" s="12" t="s">
        <v>22</v>
      </c>
      <c r="H425" s="45"/>
      <c r="I425" s="4"/>
      <c r="J425" s="4"/>
      <c r="K425" s="4"/>
      <c r="L425" s="4"/>
      <c r="M425" s="8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3.5" customHeight="1">
      <c r="A426" s="10">
        <v>1225</v>
      </c>
      <c r="B426" s="11" t="s">
        <v>492</v>
      </c>
      <c r="C426" s="10">
        <v>6</v>
      </c>
      <c r="D426" s="10" t="s">
        <v>8</v>
      </c>
      <c r="E426" s="10" t="s">
        <v>21</v>
      </c>
      <c r="F426" s="10" t="s">
        <v>89</v>
      </c>
      <c r="G426" s="12" t="s">
        <v>90</v>
      </c>
      <c r="H426" s="45"/>
      <c r="I426" s="4"/>
      <c r="J426" s="4"/>
      <c r="K426" s="4"/>
      <c r="L426" s="4"/>
      <c r="M426" s="8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3.5" customHeight="1">
      <c r="A427" s="10">
        <v>1226</v>
      </c>
      <c r="B427" s="11" t="s">
        <v>493</v>
      </c>
      <c r="C427" s="10">
        <v>5</v>
      </c>
      <c r="D427" s="10" t="s">
        <v>8</v>
      </c>
      <c r="E427" s="10" t="s">
        <v>12</v>
      </c>
      <c r="F427" s="10" t="s">
        <v>89</v>
      </c>
      <c r="G427" s="12" t="s">
        <v>93</v>
      </c>
      <c r="H427" s="45"/>
      <c r="I427" s="4"/>
      <c r="J427" s="4"/>
      <c r="K427" s="4"/>
      <c r="L427" s="4"/>
      <c r="M427" s="8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3.5" customHeight="1">
      <c r="A428" s="10">
        <v>1227</v>
      </c>
      <c r="B428" s="11" t="s">
        <v>494</v>
      </c>
      <c r="C428" s="10">
        <v>8</v>
      </c>
      <c r="D428" s="10" t="s">
        <v>8</v>
      </c>
      <c r="E428" s="10" t="s">
        <v>12</v>
      </c>
      <c r="F428" s="10" t="s">
        <v>136</v>
      </c>
      <c r="G428" s="12" t="s">
        <v>139</v>
      </c>
      <c r="H428" s="45"/>
      <c r="I428" s="4"/>
      <c r="J428" s="4"/>
      <c r="K428" s="4"/>
      <c r="L428" s="4"/>
      <c r="M428" s="8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3.5" customHeight="1">
      <c r="A429" s="10">
        <v>1228</v>
      </c>
      <c r="B429" s="11" t="s">
        <v>495</v>
      </c>
      <c r="C429" s="10">
        <v>3</v>
      </c>
      <c r="D429" s="10" t="s">
        <v>8</v>
      </c>
      <c r="E429" s="10" t="s">
        <v>21</v>
      </c>
      <c r="F429" s="10" t="s">
        <v>13</v>
      </c>
      <c r="G429" s="12" t="s">
        <v>22</v>
      </c>
      <c r="H429" s="45"/>
      <c r="I429" s="4"/>
      <c r="J429" s="4"/>
      <c r="K429" s="4"/>
      <c r="L429" s="4"/>
      <c r="M429" s="8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3.5" customHeight="1">
      <c r="A430" s="10">
        <v>1229</v>
      </c>
      <c r="B430" s="11" t="s">
        <v>496</v>
      </c>
      <c r="C430" s="10">
        <v>5</v>
      </c>
      <c r="D430" s="10" t="s">
        <v>8</v>
      </c>
      <c r="E430" s="10" t="s">
        <v>21</v>
      </c>
      <c r="F430" s="10" t="s">
        <v>89</v>
      </c>
      <c r="G430" s="12" t="s">
        <v>90</v>
      </c>
      <c r="H430" s="45"/>
      <c r="I430" s="4"/>
      <c r="J430" s="4"/>
      <c r="K430" s="4"/>
      <c r="L430" s="4"/>
      <c r="M430" s="8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3.5" customHeight="1">
      <c r="A431" s="10">
        <v>1230</v>
      </c>
      <c r="B431" s="11" t="s">
        <v>497</v>
      </c>
      <c r="C431" s="10">
        <v>2</v>
      </c>
      <c r="D431" s="10" t="s">
        <v>8</v>
      </c>
      <c r="E431" s="10" t="s">
        <v>21</v>
      </c>
      <c r="F431" s="10" t="s">
        <v>13</v>
      </c>
      <c r="G431" s="12" t="s">
        <v>22</v>
      </c>
      <c r="H431" s="45"/>
      <c r="I431" s="4"/>
      <c r="J431" s="4"/>
      <c r="K431" s="4"/>
      <c r="L431" s="4"/>
      <c r="M431" s="8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3.5" customHeight="1">
      <c r="A432" s="10">
        <v>1231</v>
      </c>
      <c r="B432" s="11" t="s">
        <v>498</v>
      </c>
      <c r="C432" s="10">
        <v>4</v>
      </c>
      <c r="D432" s="10" t="s">
        <v>8</v>
      </c>
      <c r="E432" s="10" t="s">
        <v>12</v>
      </c>
      <c r="F432" s="10" t="s">
        <v>13</v>
      </c>
      <c r="G432" s="12" t="s">
        <v>14</v>
      </c>
      <c r="H432" s="45"/>
      <c r="I432" s="4"/>
      <c r="J432" s="4"/>
      <c r="K432" s="4"/>
      <c r="L432" s="4"/>
      <c r="M432" s="8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10">
        <v>1232</v>
      </c>
      <c r="B433" s="11" t="s">
        <v>499</v>
      </c>
      <c r="C433" s="10">
        <v>4</v>
      </c>
      <c r="D433" s="10" t="s">
        <v>8</v>
      </c>
      <c r="E433" s="10" t="s">
        <v>21</v>
      </c>
      <c r="F433" s="10" t="s">
        <v>13</v>
      </c>
      <c r="G433" s="12" t="s">
        <v>22</v>
      </c>
      <c r="H433" s="7"/>
      <c r="I433" s="4"/>
      <c r="J433" s="4"/>
      <c r="K433" s="4"/>
      <c r="L433" s="4"/>
      <c r="M433" s="8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3.5" customHeight="1">
      <c r="A434" s="10">
        <v>1233</v>
      </c>
      <c r="B434" s="11" t="s">
        <v>500</v>
      </c>
      <c r="C434" s="10">
        <v>6</v>
      </c>
      <c r="D434" s="10" t="s">
        <v>8</v>
      </c>
      <c r="E434" s="10" t="s">
        <v>12</v>
      </c>
      <c r="F434" s="10" t="s">
        <v>89</v>
      </c>
      <c r="G434" s="12" t="s">
        <v>93</v>
      </c>
      <c r="H434" s="45"/>
      <c r="I434" s="4"/>
      <c r="J434" s="4"/>
      <c r="K434" s="4"/>
      <c r="L434" s="4"/>
      <c r="M434" s="8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3.5" customHeight="1">
      <c r="A435" s="10">
        <v>1234</v>
      </c>
      <c r="B435" s="11" t="s">
        <v>501</v>
      </c>
      <c r="C435" s="10">
        <v>6</v>
      </c>
      <c r="D435" s="10" t="s">
        <v>8</v>
      </c>
      <c r="E435" s="10" t="s">
        <v>12</v>
      </c>
      <c r="F435" s="10" t="s">
        <v>89</v>
      </c>
      <c r="G435" s="12" t="s">
        <v>93</v>
      </c>
      <c r="H435" s="7"/>
      <c r="I435" s="4"/>
      <c r="J435" s="4"/>
      <c r="K435" s="4"/>
      <c r="L435" s="4"/>
      <c r="M435" s="8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3.5" customHeight="1">
      <c r="A436" s="10">
        <v>1235</v>
      </c>
      <c r="B436" s="11" t="s">
        <v>502</v>
      </c>
      <c r="C436" s="10">
        <v>4</v>
      </c>
      <c r="D436" s="10" t="s">
        <v>8</v>
      </c>
      <c r="E436" s="10" t="s">
        <v>21</v>
      </c>
      <c r="F436" s="10" t="s">
        <v>13</v>
      </c>
      <c r="G436" s="12" t="s">
        <v>22</v>
      </c>
      <c r="H436" s="45"/>
      <c r="I436" s="4"/>
      <c r="J436" s="4"/>
      <c r="K436" s="4"/>
      <c r="L436" s="4"/>
      <c r="M436" s="8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3.5" customHeight="1">
      <c r="A437" s="10">
        <v>1236</v>
      </c>
      <c r="B437" s="11" t="s">
        <v>503</v>
      </c>
      <c r="C437" s="10">
        <v>3</v>
      </c>
      <c r="D437" s="10" t="s">
        <v>8</v>
      </c>
      <c r="E437" s="10" t="s">
        <v>12</v>
      </c>
      <c r="F437" s="10" t="s">
        <v>13</v>
      </c>
      <c r="G437" s="12" t="s">
        <v>14</v>
      </c>
      <c r="H437" s="45"/>
      <c r="I437" s="4"/>
      <c r="J437" s="4"/>
      <c r="K437" s="4"/>
      <c r="L437" s="4"/>
      <c r="M437" s="8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3.5" customHeight="1">
      <c r="A438" s="10">
        <v>1237</v>
      </c>
      <c r="B438" s="11" t="s">
        <v>504</v>
      </c>
      <c r="C438" s="10">
        <v>5</v>
      </c>
      <c r="D438" s="10" t="s">
        <v>8</v>
      </c>
      <c r="E438" s="10" t="s">
        <v>12</v>
      </c>
      <c r="F438" s="10" t="s">
        <v>89</v>
      </c>
      <c r="G438" s="12" t="s">
        <v>93</v>
      </c>
      <c r="H438" s="45"/>
      <c r="I438" s="4"/>
      <c r="J438" s="4"/>
      <c r="K438" s="4"/>
      <c r="L438" s="4"/>
      <c r="M438" s="8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3.5" customHeight="1">
      <c r="A439" s="10">
        <v>1238</v>
      </c>
      <c r="B439" s="11" t="s">
        <v>505</v>
      </c>
      <c r="C439" s="10">
        <v>3</v>
      </c>
      <c r="D439" s="10" t="s">
        <v>8</v>
      </c>
      <c r="E439" s="10" t="s">
        <v>12</v>
      </c>
      <c r="F439" s="10" t="s">
        <v>13</v>
      </c>
      <c r="G439" s="12" t="s">
        <v>14</v>
      </c>
      <c r="H439" s="45"/>
      <c r="I439" s="4"/>
      <c r="J439" s="4"/>
      <c r="K439" s="4"/>
      <c r="L439" s="4"/>
      <c r="M439" s="8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3.5" customHeight="1">
      <c r="A440" s="10">
        <v>1239</v>
      </c>
      <c r="B440" s="11" t="s">
        <v>506</v>
      </c>
      <c r="C440" s="10">
        <v>8</v>
      </c>
      <c r="D440" s="10" t="s">
        <v>8</v>
      </c>
      <c r="E440" s="10" t="s">
        <v>21</v>
      </c>
      <c r="F440" s="10" t="s">
        <v>136</v>
      </c>
      <c r="G440" s="12" t="s">
        <v>137</v>
      </c>
      <c r="H440" s="45"/>
      <c r="I440" s="4"/>
      <c r="J440" s="4"/>
      <c r="K440" s="4"/>
      <c r="L440" s="4"/>
      <c r="M440" s="8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" customHeight="1">
      <c r="A441" s="10">
        <v>1240</v>
      </c>
      <c r="B441" s="11" t="s">
        <v>507</v>
      </c>
      <c r="C441" s="10">
        <v>8</v>
      </c>
      <c r="D441" s="10" t="s">
        <v>8</v>
      </c>
      <c r="E441" s="10" t="s">
        <v>21</v>
      </c>
      <c r="F441" s="10" t="s">
        <v>136</v>
      </c>
      <c r="G441" s="12" t="s">
        <v>137</v>
      </c>
      <c r="H441" s="7"/>
      <c r="I441" s="4"/>
      <c r="J441" s="4"/>
      <c r="K441" s="4"/>
      <c r="L441" s="4"/>
      <c r="M441" s="8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" customHeight="1">
      <c r="A442" s="10">
        <v>1241</v>
      </c>
      <c r="B442" s="11" t="s">
        <v>508</v>
      </c>
      <c r="C442" s="10">
        <v>8</v>
      </c>
      <c r="D442" s="10" t="s">
        <v>8</v>
      </c>
      <c r="E442" s="10" t="s">
        <v>12</v>
      </c>
      <c r="F442" s="10" t="s">
        <v>136</v>
      </c>
      <c r="G442" s="12" t="s">
        <v>139</v>
      </c>
      <c r="H442" s="45"/>
      <c r="I442" s="4"/>
      <c r="J442" s="4"/>
      <c r="K442" s="4"/>
      <c r="L442" s="4"/>
      <c r="M442" s="8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3.5" customHeight="1">
      <c r="A443" s="10">
        <v>1242</v>
      </c>
      <c r="B443" s="11" t="s">
        <v>509</v>
      </c>
      <c r="C443" s="10">
        <v>2</v>
      </c>
      <c r="D443" s="10" t="s">
        <v>8</v>
      </c>
      <c r="E443" s="10" t="s">
        <v>12</v>
      </c>
      <c r="F443" s="10" t="s">
        <v>13</v>
      </c>
      <c r="G443" s="12" t="s">
        <v>14</v>
      </c>
      <c r="H443" s="7"/>
      <c r="I443" s="4"/>
      <c r="J443" s="4"/>
      <c r="K443" s="4"/>
      <c r="L443" s="4"/>
      <c r="M443" s="8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3.5" customHeight="1">
      <c r="A444" s="10">
        <v>1243</v>
      </c>
      <c r="B444" s="11" t="s">
        <v>510</v>
      </c>
      <c r="C444" s="10">
        <v>8</v>
      </c>
      <c r="D444" s="10" t="s">
        <v>8</v>
      </c>
      <c r="E444" s="10" t="s">
        <v>21</v>
      </c>
      <c r="F444" s="10" t="s">
        <v>136</v>
      </c>
      <c r="G444" s="12" t="s">
        <v>137</v>
      </c>
      <c r="H444" s="7"/>
      <c r="I444" s="4"/>
      <c r="J444" s="4"/>
      <c r="K444" s="4"/>
      <c r="L444" s="4"/>
      <c r="M444" s="8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3.5" customHeight="1">
      <c r="A445" s="10">
        <v>1244</v>
      </c>
      <c r="B445" s="11" t="s">
        <v>511</v>
      </c>
      <c r="C445" s="10">
        <v>6</v>
      </c>
      <c r="D445" s="10" t="s">
        <v>8</v>
      </c>
      <c r="E445" s="10" t="s">
        <v>12</v>
      </c>
      <c r="F445" s="10" t="s">
        <v>89</v>
      </c>
      <c r="G445" s="12" t="s">
        <v>93</v>
      </c>
      <c r="H445" s="7"/>
      <c r="I445" s="4"/>
      <c r="J445" s="4"/>
      <c r="K445" s="4"/>
      <c r="L445" s="4"/>
      <c r="M445" s="8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3.5" customHeight="1">
      <c r="A446" s="10">
        <v>1245</v>
      </c>
      <c r="B446" s="11" t="s">
        <v>512</v>
      </c>
      <c r="C446" s="10">
        <v>4</v>
      </c>
      <c r="D446" s="10" t="s">
        <v>8</v>
      </c>
      <c r="E446" s="10" t="s">
        <v>12</v>
      </c>
      <c r="F446" s="10" t="s">
        <v>13</v>
      </c>
      <c r="G446" s="12" t="s">
        <v>14</v>
      </c>
      <c r="H446" s="7"/>
      <c r="I446" s="4"/>
      <c r="J446" s="4"/>
      <c r="K446" s="4"/>
      <c r="L446" s="4"/>
      <c r="M446" s="8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3.5" customHeight="1">
      <c r="A447" s="10">
        <v>1310</v>
      </c>
      <c r="B447" s="11" t="s">
        <v>513</v>
      </c>
      <c r="C447" s="10">
        <v>2</v>
      </c>
      <c r="D447" s="10" t="s">
        <v>27</v>
      </c>
      <c r="E447" s="10" t="s">
        <v>21</v>
      </c>
      <c r="F447" s="10" t="s">
        <v>258</v>
      </c>
      <c r="G447" s="12" t="s">
        <v>22</v>
      </c>
      <c r="H447" s="7"/>
      <c r="I447" s="4"/>
      <c r="J447" s="4"/>
      <c r="K447" s="4"/>
      <c r="L447" s="4"/>
      <c r="M447" s="8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3.5" customHeight="1">
      <c r="A448" s="10">
        <v>1311</v>
      </c>
      <c r="B448" s="11" t="s">
        <v>514</v>
      </c>
      <c r="C448" s="10">
        <v>2</v>
      </c>
      <c r="D448" s="10" t="s">
        <v>27</v>
      </c>
      <c r="E448" s="10" t="s">
        <v>21</v>
      </c>
      <c r="F448" s="10" t="s">
        <v>258</v>
      </c>
      <c r="G448" s="12" t="s">
        <v>22</v>
      </c>
      <c r="H448" s="7"/>
      <c r="I448" s="4"/>
      <c r="J448" s="4"/>
      <c r="K448" s="4"/>
      <c r="L448" s="4"/>
      <c r="M448" s="8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3.5" customHeight="1">
      <c r="A449" s="10">
        <v>1312</v>
      </c>
      <c r="B449" s="11" t="s">
        <v>515</v>
      </c>
      <c r="C449" s="10">
        <v>2</v>
      </c>
      <c r="D449" s="10" t="s">
        <v>27</v>
      </c>
      <c r="E449" s="10" t="s">
        <v>21</v>
      </c>
      <c r="F449" s="10" t="s">
        <v>258</v>
      </c>
      <c r="G449" s="12" t="s">
        <v>22</v>
      </c>
      <c r="H449" s="7"/>
      <c r="I449" s="4"/>
      <c r="J449" s="4"/>
      <c r="K449" s="4"/>
      <c r="L449" s="4"/>
      <c r="M449" s="8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3.5" customHeight="1">
      <c r="A450" s="10">
        <v>1313</v>
      </c>
      <c r="B450" s="11" t="s">
        <v>516</v>
      </c>
      <c r="C450" s="10">
        <v>2</v>
      </c>
      <c r="D450" s="10" t="s">
        <v>27</v>
      </c>
      <c r="E450" s="10" t="s">
        <v>21</v>
      </c>
      <c r="F450" s="10" t="s">
        <v>258</v>
      </c>
      <c r="G450" s="12" t="s">
        <v>22</v>
      </c>
      <c r="H450" s="7"/>
      <c r="I450" s="4"/>
      <c r="J450" s="4"/>
      <c r="K450" s="4"/>
      <c r="L450" s="4"/>
      <c r="M450" s="8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3.5" customHeight="1">
      <c r="A451" s="10">
        <v>1314</v>
      </c>
      <c r="B451" s="11" t="s">
        <v>517</v>
      </c>
      <c r="C451" s="10">
        <v>2</v>
      </c>
      <c r="D451" s="10" t="s">
        <v>27</v>
      </c>
      <c r="E451" s="10" t="s">
        <v>21</v>
      </c>
      <c r="F451" s="10" t="s">
        <v>258</v>
      </c>
      <c r="G451" s="12" t="s">
        <v>22</v>
      </c>
      <c r="H451" s="7"/>
      <c r="I451" s="4"/>
      <c r="J451" s="4"/>
      <c r="K451" s="4"/>
      <c r="L451" s="4"/>
      <c r="M451" s="8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3.5" customHeight="1">
      <c r="A452" s="10">
        <v>1315</v>
      </c>
      <c r="B452" s="11" t="s">
        <v>518</v>
      </c>
      <c r="C452" s="10">
        <v>2</v>
      </c>
      <c r="D452" s="10" t="s">
        <v>27</v>
      </c>
      <c r="E452" s="10" t="s">
        <v>21</v>
      </c>
      <c r="F452" s="10" t="s">
        <v>258</v>
      </c>
      <c r="G452" s="12" t="s">
        <v>22</v>
      </c>
      <c r="H452" s="7"/>
      <c r="I452" s="4"/>
      <c r="J452" s="4"/>
      <c r="K452" s="4"/>
      <c r="L452" s="4"/>
      <c r="M452" s="8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3.5" customHeight="1">
      <c r="A453" s="10">
        <v>1316</v>
      </c>
      <c r="B453" s="11" t="s">
        <v>519</v>
      </c>
      <c r="C453" s="10">
        <v>2</v>
      </c>
      <c r="D453" s="10" t="s">
        <v>27</v>
      </c>
      <c r="E453" s="10" t="s">
        <v>21</v>
      </c>
      <c r="F453" s="10" t="s">
        <v>258</v>
      </c>
      <c r="G453" s="12" t="s">
        <v>22</v>
      </c>
      <c r="H453" s="7"/>
      <c r="I453" s="4"/>
      <c r="J453" s="4"/>
      <c r="K453" s="4"/>
      <c r="L453" s="4"/>
      <c r="M453" s="8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3.5" customHeight="1">
      <c r="A454" s="10">
        <v>1317</v>
      </c>
      <c r="B454" s="11" t="s">
        <v>520</v>
      </c>
      <c r="C454" s="10">
        <v>2</v>
      </c>
      <c r="D454" s="10" t="s">
        <v>27</v>
      </c>
      <c r="E454" s="10" t="s">
        <v>21</v>
      </c>
      <c r="F454" s="10" t="s">
        <v>258</v>
      </c>
      <c r="G454" s="12" t="s">
        <v>22</v>
      </c>
      <c r="H454" s="7"/>
      <c r="I454" s="4"/>
      <c r="J454" s="4"/>
      <c r="K454" s="4"/>
      <c r="L454" s="4"/>
      <c r="M454" s="8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3.5" customHeight="1">
      <c r="A455" s="10">
        <v>1318</v>
      </c>
      <c r="B455" s="11" t="s">
        <v>521</v>
      </c>
      <c r="C455" s="10">
        <v>2</v>
      </c>
      <c r="D455" s="10" t="s">
        <v>27</v>
      </c>
      <c r="E455" s="10" t="s">
        <v>21</v>
      </c>
      <c r="F455" s="10" t="s">
        <v>258</v>
      </c>
      <c r="G455" s="12" t="s">
        <v>22</v>
      </c>
      <c r="H455" s="7"/>
      <c r="I455" s="4"/>
      <c r="J455" s="4"/>
      <c r="K455" s="4"/>
      <c r="L455" s="4"/>
      <c r="M455" s="8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3.5" customHeight="1">
      <c r="A456" s="10">
        <v>1319</v>
      </c>
      <c r="B456" s="11" t="s">
        <v>522</v>
      </c>
      <c r="C456" s="10">
        <v>2</v>
      </c>
      <c r="D456" s="10" t="s">
        <v>27</v>
      </c>
      <c r="E456" s="10" t="s">
        <v>21</v>
      </c>
      <c r="F456" s="10" t="s">
        <v>258</v>
      </c>
      <c r="G456" s="12" t="s">
        <v>22</v>
      </c>
      <c r="H456" s="7"/>
      <c r="I456" s="4"/>
      <c r="J456" s="4"/>
      <c r="K456" s="4"/>
      <c r="L456" s="4"/>
      <c r="M456" s="8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3.5" customHeight="1">
      <c r="A457" s="10">
        <v>1320</v>
      </c>
      <c r="B457" s="11" t="s">
        <v>523</v>
      </c>
      <c r="C457" s="10">
        <v>3</v>
      </c>
      <c r="D457" s="10" t="s">
        <v>27</v>
      </c>
      <c r="E457" s="10" t="s">
        <v>21</v>
      </c>
      <c r="F457" s="10" t="s">
        <v>258</v>
      </c>
      <c r="G457" s="12" t="s">
        <v>22</v>
      </c>
      <c r="H457" s="7"/>
      <c r="I457" s="4"/>
      <c r="J457" s="4"/>
      <c r="K457" s="4"/>
      <c r="L457" s="4"/>
      <c r="M457" s="8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3.5" customHeight="1">
      <c r="A458" s="10">
        <v>1321</v>
      </c>
      <c r="B458" s="11" t="s">
        <v>524</v>
      </c>
      <c r="C458" s="10">
        <v>3</v>
      </c>
      <c r="D458" s="10" t="s">
        <v>27</v>
      </c>
      <c r="E458" s="10" t="s">
        <v>21</v>
      </c>
      <c r="F458" s="10" t="s">
        <v>258</v>
      </c>
      <c r="G458" s="12" t="s">
        <v>22</v>
      </c>
      <c r="H458" s="4"/>
      <c r="I458" s="4"/>
      <c r="J458" s="4"/>
      <c r="K458" s="4"/>
      <c r="L458" s="4"/>
      <c r="M458" s="8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3.5" customHeight="1">
      <c r="A459" s="10">
        <v>1322</v>
      </c>
      <c r="B459" s="11" t="s">
        <v>525</v>
      </c>
      <c r="C459" s="10">
        <v>3</v>
      </c>
      <c r="D459" s="10" t="s">
        <v>27</v>
      </c>
      <c r="E459" s="10" t="s">
        <v>21</v>
      </c>
      <c r="F459" s="10" t="s">
        <v>258</v>
      </c>
      <c r="G459" s="12" t="s">
        <v>22</v>
      </c>
      <c r="H459" s="4"/>
      <c r="I459" s="4"/>
      <c r="J459" s="4"/>
      <c r="K459" s="4"/>
      <c r="L459" s="4"/>
      <c r="M459" s="8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3.5" customHeight="1">
      <c r="A460" s="10">
        <v>1323</v>
      </c>
      <c r="B460" s="11" t="s">
        <v>526</v>
      </c>
      <c r="C460" s="10">
        <v>4</v>
      </c>
      <c r="D460" s="10" t="s">
        <v>27</v>
      </c>
      <c r="E460" s="10" t="s">
        <v>21</v>
      </c>
      <c r="F460" s="10" t="s">
        <v>258</v>
      </c>
      <c r="G460" s="12" t="s">
        <v>22</v>
      </c>
      <c r="H460" s="4"/>
      <c r="I460" s="4"/>
      <c r="J460" s="4"/>
      <c r="K460" s="4"/>
      <c r="L460" s="4"/>
      <c r="M460" s="8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3.5" customHeight="1">
      <c r="A461" s="10">
        <v>1324</v>
      </c>
      <c r="B461" s="11" t="s">
        <v>527</v>
      </c>
      <c r="C461" s="10">
        <v>4</v>
      </c>
      <c r="D461" s="10" t="s">
        <v>27</v>
      </c>
      <c r="E461" s="10" t="s">
        <v>21</v>
      </c>
      <c r="F461" s="10" t="s">
        <v>258</v>
      </c>
      <c r="G461" s="12" t="s">
        <v>22</v>
      </c>
      <c r="H461" s="4"/>
      <c r="I461" s="4"/>
      <c r="J461" s="4"/>
      <c r="K461" s="4"/>
      <c r="L461" s="4"/>
      <c r="M461" s="8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3.5" customHeight="1">
      <c r="A462" s="10">
        <v>1325</v>
      </c>
      <c r="B462" s="11" t="s">
        <v>528</v>
      </c>
      <c r="C462" s="10">
        <v>4</v>
      </c>
      <c r="D462" s="10" t="s">
        <v>27</v>
      </c>
      <c r="E462" s="10" t="s">
        <v>21</v>
      </c>
      <c r="F462" s="10" t="s">
        <v>258</v>
      </c>
      <c r="G462" s="12" t="s">
        <v>22</v>
      </c>
      <c r="H462" s="4"/>
      <c r="I462" s="4"/>
      <c r="J462" s="4"/>
      <c r="K462" s="4"/>
      <c r="L462" s="4"/>
      <c r="M462" s="8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3.5" customHeight="1">
      <c r="A463" s="10">
        <v>1326</v>
      </c>
      <c r="B463" s="11" t="s">
        <v>529</v>
      </c>
      <c r="C463" s="10">
        <v>4</v>
      </c>
      <c r="D463" s="10" t="s">
        <v>27</v>
      </c>
      <c r="E463" s="10" t="s">
        <v>21</v>
      </c>
      <c r="F463" s="10" t="s">
        <v>258</v>
      </c>
      <c r="G463" s="12" t="s">
        <v>22</v>
      </c>
      <c r="H463" s="4"/>
      <c r="I463" s="4"/>
      <c r="J463" s="4"/>
      <c r="K463" s="4"/>
      <c r="L463" s="4"/>
      <c r="M463" s="8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3.5" customHeight="1">
      <c r="A464" s="10">
        <v>1327</v>
      </c>
      <c r="B464" s="11" t="s">
        <v>530</v>
      </c>
      <c r="C464" s="10">
        <v>4</v>
      </c>
      <c r="D464" s="10" t="s">
        <v>27</v>
      </c>
      <c r="E464" s="10" t="s">
        <v>21</v>
      </c>
      <c r="F464" s="10" t="s">
        <v>258</v>
      </c>
      <c r="G464" s="12" t="s">
        <v>22</v>
      </c>
      <c r="H464" s="4"/>
      <c r="I464" s="4"/>
      <c r="J464" s="4"/>
      <c r="K464" s="4"/>
      <c r="L464" s="4"/>
      <c r="M464" s="8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3.5" customHeight="1">
      <c r="A465" s="10">
        <v>1328</v>
      </c>
      <c r="B465" s="11" t="s">
        <v>531</v>
      </c>
      <c r="C465" s="10">
        <v>2</v>
      </c>
      <c r="D465" s="10" t="s">
        <v>27</v>
      </c>
      <c r="E465" s="10" t="s">
        <v>12</v>
      </c>
      <c r="F465" s="10" t="s">
        <v>258</v>
      </c>
      <c r="G465" s="12" t="s">
        <v>14</v>
      </c>
      <c r="H465" s="4"/>
      <c r="I465" s="4"/>
      <c r="J465" s="4"/>
      <c r="K465" s="4"/>
      <c r="L465" s="4"/>
      <c r="M465" s="8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3.5" customHeight="1">
      <c r="A466" s="10">
        <v>1329</v>
      </c>
      <c r="B466" s="11" t="s">
        <v>532</v>
      </c>
      <c r="C466" s="10">
        <v>2</v>
      </c>
      <c r="D466" s="10" t="s">
        <v>27</v>
      </c>
      <c r="E466" s="10" t="s">
        <v>12</v>
      </c>
      <c r="F466" s="10" t="s">
        <v>258</v>
      </c>
      <c r="G466" s="12" t="s">
        <v>14</v>
      </c>
      <c r="H466" s="4"/>
      <c r="I466" s="4"/>
      <c r="J466" s="4"/>
      <c r="K466" s="4"/>
      <c r="L466" s="4"/>
      <c r="M466" s="8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3.5" customHeight="1">
      <c r="A467" s="10">
        <v>1330</v>
      </c>
      <c r="B467" s="11" t="s">
        <v>533</v>
      </c>
      <c r="C467" s="10">
        <v>2</v>
      </c>
      <c r="D467" s="10" t="s">
        <v>27</v>
      </c>
      <c r="E467" s="10" t="s">
        <v>12</v>
      </c>
      <c r="F467" s="10" t="s">
        <v>258</v>
      </c>
      <c r="G467" s="12" t="s">
        <v>14</v>
      </c>
      <c r="H467" s="4"/>
      <c r="I467" s="4"/>
      <c r="J467" s="4"/>
      <c r="K467" s="4"/>
      <c r="L467" s="4"/>
      <c r="M467" s="8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3.5" customHeight="1">
      <c r="A468" s="10">
        <v>1331</v>
      </c>
      <c r="B468" s="11" t="s">
        <v>534</v>
      </c>
      <c r="C468" s="10">
        <v>2</v>
      </c>
      <c r="D468" s="10" t="s">
        <v>27</v>
      </c>
      <c r="E468" s="10" t="s">
        <v>12</v>
      </c>
      <c r="F468" s="10" t="s">
        <v>258</v>
      </c>
      <c r="G468" s="12" t="s">
        <v>14</v>
      </c>
      <c r="H468" s="4"/>
      <c r="I468" s="4"/>
      <c r="J468" s="4"/>
      <c r="K468" s="4"/>
      <c r="L468" s="4"/>
      <c r="M468" s="8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3.5" customHeight="1">
      <c r="A469" s="10">
        <v>1332</v>
      </c>
      <c r="B469" s="11" t="s">
        <v>535</v>
      </c>
      <c r="C469" s="10">
        <v>2</v>
      </c>
      <c r="D469" s="10" t="s">
        <v>27</v>
      </c>
      <c r="E469" s="10" t="s">
        <v>12</v>
      </c>
      <c r="F469" s="10" t="s">
        <v>258</v>
      </c>
      <c r="G469" s="12" t="s">
        <v>14</v>
      </c>
      <c r="H469" s="4"/>
      <c r="I469" s="4"/>
      <c r="J469" s="4"/>
      <c r="K469" s="4"/>
      <c r="L469" s="4"/>
      <c r="M469" s="8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3.5" customHeight="1">
      <c r="A470" s="10">
        <v>1333</v>
      </c>
      <c r="B470" s="11" t="s">
        <v>536</v>
      </c>
      <c r="C470" s="10">
        <v>2</v>
      </c>
      <c r="D470" s="10" t="s">
        <v>27</v>
      </c>
      <c r="E470" s="10" t="s">
        <v>12</v>
      </c>
      <c r="F470" s="10" t="s">
        <v>258</v>
      </c>
      <c r="G470" s="12" t="s">
        <v>14</v>
      </c>
      <c r="H470" s="4"/>
      <c r="I470" s="4"/>
      <c r="J470" s="4"/>
      <c r="K470" s="4"/>
      <c r="L470" s="4"/>
      <c r="M470" s="8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3.5" customHeight="1">
      <c r="A471" s="10">
        <v>1334</v>
      </c>
      <c r="B471" s="11" t="s">
        <v>537</v>
      </c>
      <c r="C471" s="10">
        <v>2</v>
      </c>
      <c r="D471" s="10" t="s">
        <v>27</v>
      </c>
      <c r="E471" s="10" t="s">
        <v>12</v>
      </c>
      <c r="F471" s="10" t="s">
        <v>258</v>
      </c>
      <c r="G471" s="12" t="s">
        <v>14</v>
      </c>
      <c r="H471" s="4"/>
      <c r="I471" s="4"/>
      <c r="J471" s="4"/>
      <c r="K471" s="4"/>
      <c r="L471" s="4"/>
      <c r="M471" s="8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3.5" customHeight="1">
      <c r="A472" s="10">
        <v>1335</v>
      </c>
      <c r="B472" s="11" t="s">
        <v>538</v>
      </c>
      <c r="C472" s="10">
        <v>3</v>
      </c>
      <c r="D472" s="10" t="s">
        <v>27</v>
      </c>
      <c r="E472" s="10" t="s">
        <v>12</v>
      </c>
      <c r="F472" s="10" t="s">
        <v>258</v>
      </c>
      <c r="G472" s="12" t="s">
        <v>14</v>
      </c>
      <c r="H472" s="4"/>
      <c r="I472" s="7"/>
      <c r="J472" s="4"/>
      <c r="K472" s="4"/>
      <c r="L472" s="4"/>
      <c r="M472" s="8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3.5" customHeight="1">
      <c r="A473" s="10">
        <v>1336</v>
      </c>
      <c r="B473" s="11" t="s">
        <v>539</v>
      </c>
      <c r="C473" s="10">
        <v>3</v>
      </c>
      <c r="D473" s="10" t="s">
        <v>27</v>
      </c>
      <c r="E473" s="10" t="s">
        <v>12</v>
      </c>
      <c r="F473" s="10" t="s">
        <v>258</v>
      </c>
      <c r="G473" s="12" t="s">
        <v>14</v>
      </c>
      <c r="H473" s="4"/>
      <c r="I473" s="7"/>
      <c r="J473" s="4"/>
      <c r="K473" s="4"/>
      <c r="L473" s="4"/>
      <c r="M473" s="8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3.5" customHeight="1">
      <c r="A474" s="10">
        <v>1337</v>
      </c>
      <c r="B474" s="11" t="s">
        <v>540</v>
      </c>
      <c r="C474" s="10">
        <v>3</v>
      </c>
      <c r="D474" s="10" t="s">
        <v>27</v>
      </c>
      <c r="E474" s="10" t="s">
        <v>12</v>
      </c>
      <c r="F474" s="10" t="s">
        <v>258</v>
      </c>
      <c r="G474" s="12" t="s">
        <v>14</v>
      </c>
      <c r="H474" s="4"/>
      <c r="I474" s="4"/>
      <c r="J474" s="4"/>
      <c r="K474" s="4"/>
      <c r="L474" s="4"/>
      <c r="M474" s="8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3.5" customHeight="1">
      <c r="A475" s="10">
        <v>1338</v>
      </c>
      <c r="B475" s="11" t="s">
        <v>541</v>
      </c>
      <c r="C475" s="10">
        <v>3</v>
      </c>
      <c r="D475" s="10" t="s">
        <v>27</v>
      </c>
      <c r="E475" s="10" t="s">
        <v>12</v>
      </c>
      <c r="F475" s="10" t="s">
        <v>258</v>
      </c>
      <c r="G475" s="12" t="s">
        <v>14</v>
      </c>
      <c r="H475" s="4"/>
      <c r="I475" s="4"/>
      <c r="J475" s="4"/>
      <c r="K475" s="4"/>
      <c r="L475" s="4"/>
      <c r="M475" s="8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3.5" customHeight="1">
      <c r="A476" s="10">
        <v>1339</v>
      </c>
      <c r="B476" s="11" t="s">
        <v>542</v>
      </c>
      <c r="C476" s="10">
        <v>3</v>
      </c>
      <c r="D476" s="10" t="s">
        <v>27</v>
      </c>
      <c r="E476" s="10" t="s">
        <v>12</v>
      </c>
      <c r="F476" s="10" t="s">
        <v>258</v>
      </c>
      <c r="G476" s="12" t="s">
        <v>14</v>
      </c>
      <c r="H476" s="4"/>
      <c r="I476" s="4"/>
      <c r="J476" s="4"/>
      <c r="K476" s="4"/>
      <c r="L476" s="4"/>
      <c r="M476" s="8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3.5" customHeight="1">
      <c r="A477" s="10">
        <v>1340</v>
      </c>
      <c r="B477" s="11" t="s">
        <v>543</v>
      </c>
      <c r="C477" s="10">
        <v>3</v>
      </c>
      <c r="D477" s="10" t="s">
        <v>27</v>
      </c>
      <c r="E477" s="10" t="s">
        <v>12</v>
      </c>
      <c r="F477" s="10" t="s">
        <v>258</v>
      </c>
      <c r="G477" s="12" t="s">
        <v>14</v>
      </c>
      <c r="H477" s="4"/>
      <c r="I477" s="4"/>
      <c r="J477" s="4"/>
      <c r="K477" s="4"/>
      <c r="L477" s="4"/>
      <c r="M477" s="8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3.5" customHeight="1">
      <c r="A478" s="10">
        <v>1341</v>
      </c>
      <c r="B478" s="11" t="s">
        <v>544</v>
      </c>
      <c r="C478" s="10">
        <v>3</v>
      </c>
      <c r="D478" s="10" t="s">
        <v>27</v>
      </c>
      <c r="E478" s="10" t="s">
        <v>12</v>
      </c>
      <c r="F478" s="10" t="s">
        <v>258</v>
      </c>
      <c r="G478" s="12" t="s">
        <v>14</v>
      </c>
      <c r="H478" s="4"/>
      <c r="I478" s="4"/>
      <c r="J478" s="4"/>
      <c r="K478" s="4"/>
      <c r="L478" s="4"/>
      <c r="M478" s="8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3.5" customHeight="1">
      <c r="A479" s="10">
        <v>1342</v>
      </c>
      <c r="B479" s="11" t="s">
        <v>545</v>
      </c>
      <c r="C479" s="10">
        <v>3</v>
      </c>
      <c r="D479" s="10" t="s">
        <v>27</v>
      </c>
      <c r="E479" s="10" t="s">
        <v>12</v>
      </c>
      <c r="F479" s="10" t="s">
        <v>258</v>
      </c>
      <c r="G479" s="12" t="s">
        <v>14</v>
      </c>
      <c r="H479" s="4"/>
      <c r="I479" s="4"/>
      <c r="J479" s="4"/>
      <c r="K479" s="4"/>
      <c r="L479" s="4"/>
      <c r="M479" s="8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3.5" customHeight="1">
      <c r="A480" s="10">
        <v>1343</v>
      </c>
      <c r="B480" s="11" t="s">
        <v>546</v>
      </c>
      <c r="C480" s="10">
        <v>3</v>
      </c>
      <c r="D480" s="10" t="s">
        <v>27</v>
      </c>
      <c r="E480" s="10" t="s">
        <v>12</v>
      </c>
      <c r="F480" s="10" t="s">
        <v>258</v>
      </c>
      <c r="G480" s="12" t="s">
        <v>14</v>
      </c>
      <c r="H480" s="4"/>
      <c r="I480" s="4"/>
      <c r="J480" s="4"/>
      <c r="K480" s="4"/>
      <c r="L480" s="4"/>
      <c r="M480" s="8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3.5" customHeight="1">
      <c r="A481" s="10">
        <v>1344</v>
      </c>
      <c r="B481" s="11" t="s">
        <v>547</v>
      </c>
      <c r="C481" s="10">
        <v>4</v>
      </c>
      <c r="D481" s="10" t="s">
        <v>27</v>
      </c>
      <c r="E481" s="10" t="s">
        <v>12</v>
      </c>
      <c r="F481" s="10" t="s">
        <v>258</v>
      </c>
      <c r="G481" s="12" t="s">
        <v>14</v>
      </c>
      <c r="H481" s="4"/>
      <c r="I481" s="4"/>
      <c r="J481" s="4"/>
      <c r="K481" s="4"/>
      <c r="L481" s="4"/>
      <c r="M481" s="8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3.5" customHeight="1">
      <c r="A482" s="10">
        <v>1345</v>
      </c>
      <c r="B482" s="11" t="s">
        <v>548</v>
      </c>
      <c r="C482" s="10">
        <v>4</v>
      </c>
      <c r="D482" s="10" t="s">
        <v>27</v>
      </c>
      <c r="E482" s="10" t="s">
        <v>12</v>
      </c>
      <c r="F482" s="10" t="s">
        <v>258</v>
      </c>
      <c r="G482" s="12" t="s">
        <v>14</v>
      </c>
      <c r="H482" s="4"/>
      <c r="I482" s="4"/>
      <c r="J482" s="4"/>
      <c r="K482" s="4"/>
      <c r="L482" s="4"/>
      <c r="M482" s="8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3.5" customHeight="1">
      <c r="A483" s="10">
        <v>1346</v>
      </c>
      <c r="B483" s="11" t="s">
        <v>549</v>
      </c>
      <c r="C483" s="10">
        <v>4</v>
      </c>
      <c r="D483" s="10" t="s">
        <v>27</v>
      </c>
      <c r="E483" s="10" t="s">
        <v>12</v>
      </c>
      <c r="F483" s="10" t="s">
        <v>258</v>
      </c>
      <c r="G483" s="12" t="s">
        <v>14</v>
      </c>
      <c r="H483" s="4"/>
      <c r="I483" s="4"/>
      <c r="J483" s="4"/>
      <c r="K483" s="4"/>
      <c r="L483" s="4"/>
      <c r="M483" s="8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3.5" customHeight="1">
      <c r="A484" s="10">
        <v>1347</v>
      </c>
      <c r="B484" s="11" t="s">
        <v>550</v>
      </c>
      <c r="C484" s="10">
        <v>5</v>
      </c>
      <c r="D484" s="10" t="s">
        <v>27</v>
      </c>
      <c r="E484" s="10" t="s">
        <v>21</v>
      </c>
      <c r="F484" s="10" t="s">
        <v>89</v>
      </c>
      <c r="G484" s="12" t="s">
        <v>90</v>
      </c>
      <c r="H484" s="7"/>
      <c r="I484" s="4"/>
      <c r="J484" s="4"/>
      <c r="K484" s="4"/>
      <c r="L484" s="4"/>
      <c r="M484" s="8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3.5" customHeight="1">
      <c r="A485" s="10">
        <v>1348</v>
      </c>
      <c r="B485" s="11" t="s">
        <v>551</v>
      </c>
      <c r="C485" s="10">
        <v>5</v>
      </c>
      <c r="D485" s="10" t="s">
        <v>27</v>
      </c>
      <c r="E485" s="10" t="s">
        <v>21</v>
      </c>
      <c r="F485" s="10" t="s">
        <v>89</v>
      </c>
      <c r="G485" s="12" t="s">
        <v>90</v>
      </c>
      <c r="H485" s="7"/>
      <c r="I485" s="4"/>
      <c r="J485" s="4"/>
      <c r="K485" s="4"/>
      <c r="L485" s="4"/>
      <c r="M485" s="8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3.5" customHeight="1">
      <c r="A486" s="10">
        <v>1349</v>
      </c>
      <c r="B486" s="11" t="s">
        <v>552</v>
      </c>
      <c r="C486" s="10">
        <v>5</v>
      </c>
      <c r="D486" s="10" t="s">
        <v>27</v>
      </c>
      <c r="E486" s="10" t="s">
        <v>21</v>
      </c>
      <c r="F486" s="10" t="s">
        <v>89</v>
      </c>
      <c r="G486" s="12" t="s">
        <v>90</v>
      </c>
      <c r="H486" s="7"/>
      <c r="I486" s="4"/>
      <c r="J486" s="4"/>
      <c r="K486" s="4"/>
      <c r="L486" s="4"/>
      <c r="M486" s="8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3.5" customHeight="1">
      <c r="A487" s="10">
        <v>1350</v>
      </c>
      <c r="B487" s="11" t="s">
        <v>553</v>
      </c>
      <c r="C487" s="10">
        <v>5</v>
      </c>
      <c r="D487" s="10" t="s">
        <v>27</v>
      </c>
      <c r="E487" s="10" t="s">
        <v>21</v>
      </c>
      <c r="F487" s="10" t="s">
        <v>89</v>
      </c>
      <c r="G487" s="12" t="s">
        <v>90</v>
      </c>
      <c r="H487" s="7"/>
      <c r="I487" s="4"/>
      <c r="J487" s="4"/>
      <c r="K487" s="4"/>
      <c r="L487" s="4"/>
      <c r="M487" s="8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3.5" customHeight="1">
      <c r="A488" s="10">
        <v>1351</v>
      </c>
      <c r="B488" s="11" t="s">
        <v>554</v>
      </c>
      <c r="C488" s="10">
        <v>5</v>
      </c>
      <c r="D488" s="10" t="s">
        <v>27</v>
      </c>
      <c r="E488" s="10" t="s">
        <v>21</v>
      </c>
      <c r="F488" s="10" t="s">
        <v>89</v>
      </c>
      <c r="G488" s="12" t="s">
        <v>90</v>
      </c>
      <c r="H488" s="7"/>
      <c r="I488" s="4"/>
      <c r="J488" s="4"/>
      <c r="K488" s="4"/>
      <c r="L488" s="4"/>
      <c r="M488" s="8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3.5" customHeight="1">
      <c r="A489" s="10">
        <v>1352</v>
      </c>
      <c r="B489" s="11" t="s">
        <v>555</v>
      </c>
      <c r="C489" s="10">
        <v>5</v>
      </c>
      <c r="D489" s="10" t="s">
        <v>27</v>
      </c>
      <c r="E489" s="10" t="s">
        <v>21</v>
      </c>
      <c r="F489" s="10" t="s">
        <v>89</v>
      </c>
      <c r="G489" s="12" t="s">
        <v>90</v>
      </c>
      <c r="H489" s="7"/>
      <c r="I489" s="4"/>
      <c r="J489" s="4"/>
      <c r="K489" s="4"/>
      <c r="L489" s="4"/>
      <c r="M489" s="8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3.5" customHeight="1">
      <c r="A490" s="10">
        <v>1353</v>
      </c>
      <c r="B490" s="11" t="s">
        <v>556</v>
      </c>
      <c r="C490" s="10">
        <v>5</v>
      </c>
      <c r="D490" s="10" t="s">
        <v>27</v>
      </c>
      <c r="E490" s="10" t="s">
        <v>21</v>
      </c>
      <c r="F490" s="10" t="s">
        <v>89</v>
      </c>
      <c r="G490" s="12" t="s">
        <v>90</v>
      </c>
      <c r="H490" s="7"/>
      <c r="I490" s="4"/>
      <c r="J490" s="4"/>
      <c r="K490" s="4"/>
      <c r="L490" s="4"/>
      <c r="M490" s="8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3.5" customHeight="1">
      <c r="A491" s="10">
        <v>1354</v>
      </c>
      <c r="B491" s="11" t="s">
        <v>557</v>
      </c>
      <c r="C491" s="10">
        <v>5</v>
      </c>
      <c r="D491" s="10" t="s">
        <v>27</v>
      </c>
      <c r="E491" s="10" t="s">
        <v>21</v>
      </c>
      <c r="F491" s="10" t="s">
        <v>89</v>
      </c>
      <c r="G491" s="12" t="s">
        <v>90</v>
      </c>
      <c r="H491" s="7"/>
      <c r="I491" s="4"/>
      <c r="J491" s="4"/>
      <c r="K491" s="4"/>
      <c r="L491" s="4"/>
      <c r="M491" s="8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3.5" customHeight="1">
      <c r="A492" s="10">
        <v>1355</v>
      </c>
      <c r="B492" s="11" t="s">
        <v>558</v>
      </c>
      <c r="C492" s="10">
        <v>5</v>
      </c>
      <c r="D492" s="10" t="s">
        <v>27</v>
      </c>
      <c r="E492" s="10" t="s">
        <v>21</v>
      </c>
      <c r="F492" s="10" t="s">
        <v>89</v>
      </c>
      <c r="G492" s="12" t="s">
        <v>90</v>
      </c>
      <c r="H492" s="7"/>
      <c r="I492" s="4"/>
      <c r="J492" s="4"/>
      <c r="K492" s="4"/>
      <c r="L492" s="4"/>
      <c r="M492" s="8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3.5" customHeight="1">
      <c r="A493" s="10">
        <v>1356</v>
      </c>
      <c r="B493" s="11" t="s">
        <v>559</v>
      </c>
      <c r="C493" s="10">
        <v>5</v>
      </c>
      <c r="D493" s="10" t="s">
        <v>27</v>
      </c>
      <c r="E493" s="10" t="s">
        <v>21</v>
      </c>
      <c r="F493" s="10" t="s">
        <v>89</v>
      </c>
      <c r="G493" s="12" t="s">
        <v>90</v>
      </c>
      <c r="H493" s="45"/>
      <c r="I493" s="4"/>
      <c r="J493" s="4"/>
      <c r="K493" s="4"/>
      <c r="L493" s="4"/>
      <c r="M493" s="8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3.5" customHeight="1">
      <c r="A494" s="10">
        <v>1357</v>
      </c>
      <c r="B494" s="11" t="s">
        <v>560</v>
      </c>
      <c r="C494" s="10">
        <v>6</v>
      </c>
      <c r="D494" s="10" t="s">
        <v>27</v>
      </c>
      <c r="E494" s="10" t="s">
        <v>21</v>
      </c>
      <c r="F494" s="10" t="s">
        <v>89</v>
      </c>
      <c r="G494" s="12" t="s">
        <v>90</v>
      </c>
      <c r="H494" s="7"/>
      <c r="I494" s="4"/>
      <c r="J494" s="4"/>
      <c r="K494" s="4"/>
      <c r="L494" s="4"/>
      <c r="M494" s="8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3.5" customHeight="1">
      <c r="A495" s="10">
        <v>1358</v>
      </c>
      <c r="B495" s="11" t="s">
        <v>561</v>
      </c>
      <c r="C495" s="10">
        <v>6</v>
      </c>
      <c r="D495" s="10" t="s">
        <v>27</v>
      </c>
      <c r="E495" s="10" t="s">
        <v>21</v>
      </c>
      <c r="F495" s="10" t="s">
        <v>89</v>
      </c>
      <c r="G495" s="12" t="s">
        <v>90</v>
      </c>
      <c r="H495" s="45"/>
      <c r="I495" s="4"/>
      <c r="J495" s="4"/>
      <c r="K495" s="4"/>
      <c r="L495" s="4"/>
      <c r="M495" s="8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3.5" customHeight="1">
      <c r="A496" s="10">
        <v>1359</v>
      </c>
      <c r="B496" s="11" t="s">
        <v>562</v>
      </c>
      <c r="C496" s="10">
        <v>6</v>
      </c>
      <c r="D496" s="10" t="s">
        <v>27</v>
      </c>
      <c r="E496" s="10" t="s">
        <v>21</v>
      </c>
      <c r="F496" s="10" t="s">
        <v>89</v>
      </c>
      <c r="G496" s="12" t="s">
        <v>90</v>
      </c>
      <c r="H496" s="7"/>
      <c r="I496" s="4"/>
      <c r="J496" s="4"/>
      <c r="K496" s="4"/>
      <c r="L496" s="4"/>
      <c r="M496" s="8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3.5" customHeight="1">
      <c r="A497" s="10">
        <v>1360</v>
      </c>
      <c r="B497" s="11" t="s">
        <v>563</v>
      </c>
      <c r="C497" s="10">
        <v>6</v>
      </c>
      <c r="D497" s="10" t="s">
        <v>27</v>
      </c>
      <c r="E497" s="10" t="s">
        <v>21</v>
      </c>
      <c r="F497" s="10" t="s">
        <v>89</v>
      </c>
      <c r="G497" s="12" t="s">
        <v>90</v>
      </c>
      <c r="H497" s="7"/>
      <c r="I497" s="4"/>
      <c r="J497" s="4"/>
      <c r="K497" s="4"/>
      <c r="L497" s="4"/>
      <c r="M497" s="8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3.5" customHeight="1">
      <c r="A498" s="10">
        <v>1361</v>
      </c>
      <c r="B498" s="11" t="s">
        <v>564</v>
      </c>
      <c r="C498" s="10">
        <v>6</v>
      </c>
      <c r="D498" s="10" t="s">
        <v>27</v>
      </c>
      <c r="E498" s="10" t="s">
        <v>21</v>
      </c>
      <c r="F498" s="10" t="s">
        <v>89</v>
      </c>
      <c r="G498" s="12" t="s">
        <v>90</v>
      </c>
      <c r="H498" s="45"/>
      <c r="I498" s="4"/>
      <c r="J498" s="4"/>
      <c r="K498" s="4"/>
      <c r="L498" s="4"/>
      <c r="M498" s="8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3.5" customHeight="1">
      <c r="A499" s="10">
        <v>1362</v>
      </c>
      <c r="B499" s="11" t="s">
        <v>565</v>
      </c>
      <c r="C499" s="10">
        <v>6</v>
      </c>
      <c r="D499" s="10" t="s">
        <v>27</v>
      </c>
      <c r="E499" s="10" t="s">
        <v>21</v>
      </c>
      <c r="F499" s="10" t="s">
        <v>89</v>
      </c>
      <c r="G499" s="12" t="s">
        <v>90</v>
      </c>
      <c r="H499" s="45"/>
      <c r="I499" s="4"/>
      <c r="J499" s="4"/>
      <c r="K499" s="4"/>
      <c r="L499" s="4"/>
      <c r="M499" s="8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3.5" customHeight="1">
      <c r="A500" s="10">
        <v>1363</v>
      </c>
      <c r="B500" s="11" t="s">
        <v>566</v>
      </c>
      <c r="C500" s="10">
        <v>6</v>
      </c>
      <c r="D500" s="10" t="s">
        <v>27</v>
      </c>
      <c r="E500" s="10" t="s">
        <v>21</v>
      </c>
      <c r="F500" s="10" t="s">
        <v>89</v>
      </c>
      <c r="G500" s="12" t="s">
        <v>90</v>
      </c>
      <c r="H500" s="45"/>
      <c r="I500" s="4"/>
      <c r="J500" s="4"/>
      <c r="K500" s="4"/>
      <c r="L500" s="4"/>
      <c r="M500" s="8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3.5" customHeight="1">
      <c r="A501" s="10">
        <v>1364</v>
      </c>
      <c r="B501" s="11" t="s">
        <v>567</v>
      </c>
      <c r="C501" s="10">
        <v>5</v>
      </c>
      <c r="D501" s="10" t="s">
        <v>27</v>
      </c>
      <c r="E501" s="10" t="s">
        <v>12</v>
      </c>
      <c r="F501" s="10" t="s">
        <v>89</v>
      </c>
      <c r="G501" s="12" t="s">
        <v>93</v>
      </c>
      <c r="H501" s="7"/>
      <c r="I501" s="4"/>
      <c r="J501" s="4"/>
      <c r="K501" s="4"/>
      <c r="L501" s="4"/>
      <c r="M501" s="8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3.5" customHeight="1">
      <c r="A502" s="10">
        <v>1365</v>
      </c>
      <c r="B502" s="11" t="s">
        <v>568</v>
      </c>
      <c r="C502" s="10">
        <v>5</v>
      </c>
      <c r="D502" s="10" t="s">
        <v>27</v>
      </c>
      <c r="E502" s="10" t="s">
        <v>12</v>
      </c>
      <c r="F502" s="10" t="s">
        <v>89</v>
      </c>
      <c r="G502" s="12" t="s">
        <v>93</v>
      </c>
      <c r="H502" s="7"/>
      <c r="I502" s="4"/>
      <c r="J502" s="4"/>
      <c r="K502" s="4"/>
      <c r="L502" s="4"/>
      <c r="M502" s="8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3.5" customHeight="1">
      <c r="A503" s="10">
        <v>1366</v>
      </c>
      <c r="B503" s="11" t="s">
        <v>569</v>
      </c>
      <c r="C503" s="10">
        <v>5</v>
      </c>
      <c r="D503" s="10" t="s">
        <v>27</v>
      </c>
      <c r="E503" s="10" t="s">
        <v>12</v>
      </c>
      <c r="F503" s="10" t="s">
        <v>89</v>
      </c>
      <c r="G503" s="12" t="s">
        <v>93</v>
      </c>
      <c r="H503" s="7"/>
      <c r="I503" s="4"/>
      <c r="J503" s="4"/>
      <c r="K503" s="4"/>
      <c r="L503" s="4"/>
      <c r="M503" s="8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3.5" customHeight="1">
      <c r="A504" s="10">
        <v>1367</v>
      </c>
      <c r="B504" s="11" t="s">
        <v>570</v>
      </c>
      <c r="C504" s="10">
        <v>5</v>
      </c>
      <c r="D504" s="10" t="s">
        <v>27</v>
      </c>
      <c r="E504" s="10" t="s">
        <v>12</v>
      </c>
      <c r="F504" s="10" t="s">
        <v>89</v>
      </c>
      <c r="G504" s="12" t="s">
        <v>93</v>
      </c>
      <c r="H504" s="45"/>
      <c r="I504" s="4"/>
      <c r="J504" s="4"/>
      <c r="K504" s="4"/>
      <c r="L504" s="4"/>
      <c r="M504" s="8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3.5" customHeight="1">
      <c r="A505" s="10">
        <v>1368</v>
      </c>
      <c r="B505" s="11" t="s">
        <v>571</v>
      </c>
      <c r="C505" s="10">
        <v>5</v>
      </c>
      <c r="D505" s="10" t="s">
        <v>27</v>
      </c>
      <c r="E505" s="10" t="s">
        <v>12</v>
      </c>
      <c r="F505" s="10" t="s">
        <v>89</v>
      </c>
      <c r="G505" s="12" t="s">
        <v>93</v>
      </c>
      <c r="H505" s="7"/>
      <c r="I505" s="4"/>
      <c r="J505" s="4"/>
      <c r="K505" s="4"/>
      <c r="L505" s="4"/>
      <c r="M505" s="8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3.5" customHeight="1">
      <c r="A506" s="10">
        <v>1369</v>
      </c>
      <c r="B506" s="11" t="s">
        <v>572</v>
      </c>
      <c r="C506" s="10">
        <v>5</v>
      </c>
      <c r="D506" s="10" t="s">
        <v>27</v>
      </c>
      <c r="E506" s="10" t="s">
        <v>12</v>
      </c>
      <c r="F506" s="10" t="s">
        <v>89</v>
      </c>
      <c r="G506" s="12" t="s">
        <v>93</v>
      </c>
      <c r="H506" s="7"/>
      <c r="I506" s="4"/>
      <c r="J506" s="4"/>
      <c r="K506" s="4"/>
      <c r="L506" s="4"/>
      <c r="M506" s="8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3.5" customHeight="1">
      <c r="A507" s="10">
        <v>1370</v>
      </c>
      <c r="B507" s="11" t="s">
        <v>573</v>
      </c>
      <c r="C507" s="10">
        <v>5</v>
      </c>
      <c r="D507" s="10" t="s">
        <v>27</v>
      </c>
      <c r="E507" s="10" t="s">
        <v>12</v>
      </c>
      <c r="F507" s="10" t="s">
        <v>89</v>
      </c>
      <c r="G507" s="12" t="s">
        <v>93</v>
      </c>
      <c r="H507" s="7"/>
      <c r="I507" s="4"/>
      <c r="J507" s="4"/>
      <c r="K507" s="4"/>
      <c r="L507" s="4"/>
      <c r="M507" s="8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3.5" customHeight="1">
      <c r="A508" s="10">
        <v>1371</v>
      </c>
      <c r="B508" s="11" t="s">
        <v>574</v>
      </c>
      <c r="C508" s="10">
        <v>5</v>
      </c>
      <c r="D508" s="10" t="s">
        <v>27</v>
      </c>
      <c r="E508" s="10" t="s">
        <v>12</v>
      </c>
      <c r="F508" s="10" t="s">
        <v>89</v>
      </c>
      <c r="G508" s="12" t="s">
        <v>93</v>
      </c>
      <c r="H508" s="7"/>
      <c r="I508" s="4"/>
      <c r="J508" s="4"/>
      <c r="K508" s="4"/>
      <c r="L508" s="4"/>
      <c r="M508" s="8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3.5" customHeight="1">
      <c r="A509" s="10">
        <v>1372</v>
      </c>
      <c r="B509" s="11" t="s">
        <v>575</v>
      </c>
      <c r="C509" s="10">
        <v>5</v>
      </c>
      <c r="D509" s="10" t="s">
        <v>27</v>
      </c>
      <c r="E509" s="10" t="s">
        <v>12</v>
      </c>
      <c r="F509" s="10" t="s">
        <v>89</v>
      </c>
      <c r="G509" s="12" t="s">
        <v>93</v>
      </c>
      <c r="H509" s="45"/>
      <c r="I509" s="4"/>
      <c r="J509" s="4"/>
      <c r="K509" s="4"/>
      <c r="L509" s="4"/>
      <c r="M509" s="8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3.5" customHeight="1">
      <c r="A510" s="10">
        <v>1373</v>
      </c>
      <c r="B510" s="11" t="s">
        <v>576</v>
      </c>
      <c r="C510" s="10">
        <v>6</v>
      </c>
      <c r="D510" s="10" t="s">
        <v>27</v>
      </c>
      <c r="E510" s="10" t="s">
        <v>12</v>
      </c>
      <c r="F510" s="10" t="s">
        <v>89</v>
      </c>
      <c r="G510" s="12" t="s">
        <v>93</v>
      </c>
      <c r="H510" s="45"/>
      <c r="I510" s="4"/>
      <c r="J510" s="4"/>
      <c r="K510" s="4"/>
      <c r="L510" s="4"/>
      <c r="M510" s="8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3.5" customHeight="1">
      <c r="A511" s="10">
        <v>1374</v>
      </c>
      <c r="B511" s="11" t="s">
        <v>577</v>
      </c>
      <c r="C511" s="10">
        <v>6</v>
      </c>
      <c r="D511" s="10" t="s">
        <v>27</v>
      </c>
      <c r="E511" s="10" t="s">
        <v>12</v>
      </c>
      <c r="F511" s="10" t="s">
        <v>89</v>
      </c>
      <c r="G511" s="12" t="s">
        <v>93</v>
      </c>
      <c r="H511" s="45"/>
      <c r="I511" s="4"/>
      <c r="J511" s="4"/>
      <c r="K511" s="4"/>
      <c r="L511" s="4"/>
      <c r="M511" s="8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3.5" customHeight="1">
      <c r="A512" s="10">
        <v>1375</v>
      </c>
      <c r="B512" s="11" t="s">
        <v>578</v>
      </c>
      <c r="C512" s="10">
        <v>6</v>
      </c>
      <c r="D512" s="10" t="s">
        <v>27</v>
      </c>
      <c r="E512" s="10" t="s">
        <v>12</v>
      </c>
      <c r="F512" s="10" t="s">
        <v>89</v>
      </c>
      <c r="G512" s="12" t="s">
        <v>93</v>
      </c>
      <c r="H512" s="45"/>
      <c r="I512" s="4"/>
      <c r="J512" s="4"/>
      <c r="K512" s="4"/>
      <c r="L512" s="4"/>
      <c r="M512" s="8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3.5" customHeight="1">
      <c r="A513" s="10">
        <v>1376</v>
      </c>
      <c r="B513" s="11" t="s">
        <v>579</v>
      </c>
      <c r="C513" s="10">
        <v>6</v>
      </c>
      <c r="D513" s="10" t="s">
        <v>27</v>
      </c>
      <c r="E513" s="10" t="s">
        <v>12</v>
      </c>
      <c r="F513" s="10" t="s">
        <v>89</v>
      </c>
      <c r="G513" s="12" t="s">
        <v>93</v>
      </c>
      <c r="H513" s="45"/>
      <c r="I513" s="4"/>
      <c r="J513" s="4"/>
      <c r="K513" s="4"/>
      <c r="L513" s="4"/>
      <c r="M513" s="8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3.5" customHeight="1">
      <c r="A514" s="10">
        <v>1377</v>
      </c>
      <c r="B514" s="11" t="s">
        <v>580</v>
      </c>
      <c r="C514" s="10">
        <v>6</v>
      </c>
      <c r="D514" s="10" t="s">
        <v>27</v>
      </c>
      <c r="E514" s="10" t="s">
        <v>12</v>
      </c>
      <c r="F514" s="10" t="s">
        <v>89</v>
      </c>
      <c r="G514" s="12" t="s">
        <v>93</v>
      </c>
      <c r="H514" s="45"/>
      <c r="I514" s="4"/>
      <c r="J514" s="4"/>
      <c r="K514" s="4"/>
      <c r="L514" s="4"/>
      <c r="M514" s="8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3.5" customHeight="1">
      <c r="A515" s="10">
        <v>1378</v>
      </c>
      <c r="B515" s="11" t="s">
        <v>581</v>
      </c>
      <c r="C515" s="10">
        <v>6</v>
      </c>
      <c r="D515" s="10" t="s">
        <v>27</v>
      </c>
      <c r="E515" s="10" t="s">
        <v>12</v>
      </c>
      <c r="F515" s="10" t="s">
        <v>89</v>
      </c>
      <c r="G515" s="12" t="s">
        <v>93</v>
      </c>
      <c r="H515" s="45"/>
      <c r="I515" s="4"/>
      <c r="J515" s="4"/>
      <c r="K515" s="4"/>
      <c r="L515" s="4"/>
      <c r="M515" s="8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3.5" customHeight="1">
      <c r="A516" s="10">
        <v>1379</v>
      </c>
      <c r="B516" s="11" t="s">
        <v>582</v>
      </c>
      <c r="C516" s="10">
        <v>6</v>
      </c>
      <c r="D516" s="10" t="s">
        <v>27</v>
      </c>
      <c r="E516" s="10" t="s">
        <v>12</v>
      </c>
      <c r="F516" s="10" t="s">
        <v>89</v>
      </c>
      <c r="G516" s="12" t="s">
        <v>93</v>
      </c>
      <c r="H516" s="45"/>
      <c r="I516" s="4"/>
      <c r="J516" s="4"/>
      <c r="K516" s="4"/>
      <c r="L516" s="4"/>
      <c r="M516" s="8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3.5" customHeight="1">
      <c r="A517" s="10">
        <v>1380</v>
      </c>
      <c r="B517" s="11" t="s">
        <v>583</v>
      </c>
      <c r="C517" s="10">
        <v>6</v>
      </c>
      <c r="D517" s="10" t="s">
        <v>27</v>
      </c>
      <c r="E517" s="10" t="s">
        <v>12</v>
      </c>
      <c r="F517" s="10" t="s">
        <v>89</v>
      </c>
      <c r="G517" s="12" t="s">
        <v>93</v>
      </c>
      <c r="H517" s="45"/>
      <c r="I517" s="4"/>
      <c r="J517" s="4"/>
      <c r="K517" s="4"/>
      <c r="L517" s="4"/>
      <c r="M517" s="8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3.5" customHeight="1">
      <c r="A518" s="10">
        <v>1381</v>
      </c>
      <c r="B518" s="11" t="s">
        <v>584</v>
      </c>
      <c r="C518" s="10">
        <v>6</v>
      </c>
      <c r="D518" s="10" t="s">
        <v>27</v>
      </c>
      <c r="E518" s="10" t="s">
        <v>12</v>
      </c>
      <c r="F518" s="10" t="s">
        <v>89</v>
      </c>
      <c r="G518" s="12" t="s">
        <v>93</v>
      </c>
      <c r="H518" s="45"/>
      <c r="I518" s="4"/>
      <c r="J518" s="4"/>
      <c r="K518" s="4"/>
      <c r="L518" s="4"/>
      <c r="M518" s="8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3.5" customHeight="1">
      <c r="A519" s="10">
        <v>1382</v>
      </c>
      <c r="B519" s="11" t="s">
        <v>585</v>
      </c>
      <c r="C519" s="10">
        <v>6</v>
      </c>
      <c r="D519" s="10" t="s">
        <v>27</v>
      </c>
      <c r="E519" s="10" t="s">
        <v>12</v>
      </c>
      <c r="F519" s="10" t="s">
        <v>89</v>
      </c>
      <c r="G519" s="12" t="s">
        <v>93</v>
      </c>
      <c r="H519" s="45"/>
      <c r="I519" s="4"/>
      <c r="J519" s="4"/>
      <c r="K519" s="4"/>
      <c r="L519" s="4"/>
      <c r="M519" s="8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3.5" customHeight="1">
      <c r="A520" s="10">
        <v>1383</v>
      </c>
      <c r="B520" s="11" t="s">
        <v>586</v>
      </c>
      <c r="C520" s="10">
        <v>6</v>
      </c>
      <c r="D520" s="10" t="s">
        <v>27</v>
      </c>
      <c r="E520" s="10" t="s">
        <v>12</v>
      </c>
      <c r="F520" s="10" t="s">
        <v>89</v>
      </c>
      <c r="G520" s="12" t="s">
        <v>93</v>
      </c>
      <c r="H520" s="45"/>
      <c r="I520" s="4"/>
      <c r="J520" s="4"/>
      <c r="K520" s="4"/>
      <c r="L520" s="4"/>
      <c r="M520" s="8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3.5" customHeight="1">
      <c r="A521" s="10">
        <v>1384</v>
      </c>
      <c r="B521" s="11" t="s">
        <v>587</v>
      </c>
      <c r="C521" s="10">
        <v>6</v>
      </c>
      <c r="D521" s="10" t="s">
        <v>27</v>
      </c>
      <c r="E521" s="10" t="s">
        <v>12</v>
      </c>
      <c r="F521" s="10" t="s">
        <v>89</v>
      </c>
      <c r="G521" s="12" t="s">
        <v>93</v>
      </c>
      <c r="H521" s="45"/>
      <c r="I521" s="4"/>
      <c r="J521" s="4"/>
      <c r="K521" s="4"/>
      <c r="L521" s="4"/>
      <c r="M521" s="8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3.5" customHeight="1">
      <c r="A522" s="10">
        <v>1385</v>
      </c>
      <c r="B522" s="11" t="s">
        <v>588</v>
      </c>
      <c r="C522" s="10">
        <v>6</v>
      </c>
      <c r="D522" s="10" t="s">
        <v>27</v>
      </c>
      <c r="E522" s="10" t="s">
        <v>12</v>
      </c>
      <c r="F522" s="10" t="s">
        <v>89</v>
      </c>
      <c r="G522" s="12" t="s">
        <v>93</v>
      </c>
      <c r="H522" s="45"/>
      <c r="I522" s="4"/>
      <c r="J522" s="4"/>
      <c r="K522" s="4"/>
      <c r="L522" s="4"/>
      <c r="M522" s="8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3.5" customHeight="1">
      <c r="A523" s="10">
        <v>1386</v>
      </c>
      <c r="B523" s="11" t="s">
        <v>589</v>
      </c>
      <c r="C523" s="10">
        <v>7</v>
      </c>
      <c r="D523" s="10" t="s">
        <v>27</v>
      </c>
      <c r="E523" s="10" t="s">
        <v>21</v>
      </c>
      <c r="F523" s="10" t="s">
        <v>590</v>
      </c>
      <c r="G523" s="12" t="s">
        <v>137</v>
      </c>
      <c r="H523" s="45"/>
      <c r="I523" s="4"/>
      <c r="J523" s="4"/>
      <c r="K523" s="4"/>
      <c r="L523" s="4"/>
      <c r="M523" s="8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3.5" customHeight="1">
      <c r="A524" s="10">
        <v>1387</v>
      </c>
      <c r="B524" s="11" t="s">
        <v>591</v>
      </c>
      <c r="C524" s="10">
        <v>7</v>
      </c>
      <c r="D524" s="10" t="s">
        <v>27</v>
      </c>
      <c r="E524" s="10" t="s">
        <v>21</v>
      </c>
      <c r="F524" s="10" t="s">
        <v>590</v>
      </c>
      <c r="G524" s="12" t="s">
        <v>137</v>
      </c>
      <c r="H524" s="45"/>
      <c r="I524" s="4"/>
      <c r="J524" s="4"/>
      <c r="K524" s="4"/>
      <c r="L524" s="4"/>
      <c r="M524" s="8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3.5" customHeight="1">
      <c r="A525" s="10">
        <v>1388</v>
      </c>
      <c r="B525" s="11" t="s">
        <v>592</v>
      </c>
      <c r="C525" s="10">
        <v>7</v>
      </c>
      <c r="D525" s="10" t="s">
        <v>27</v>
      </c>
      <c r="E525" s="10" t="s">
        <v>21</v>
      </c>
      <c r="F525" s="10" t="s">
        <v>590</v>
      </c>
      <c r="G525" s="12" t="s">
        <v>137</v>
      </c>
      <c r="H525" s="45"/>
      <c r="I525" s="4"/>
      <c r="J525" s="4"/>
      <c r="K525" s="4"/>
      <c r="L525" s="4"/>
      <c r="M525" s="8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3.5" customHeight="1">
      <c r="A526" s="10">
        <v>1389</v>
      </c>
      <c r="B526" s="11" t="s">
        <v>593</v>
      </c>
      <c r="C526" s="10">
        <v>7</v>
      </c>
      <c r="D526" s="10" t="s">
        <v>27</v>
      </c>
      <c r="E526" s="10" t="s">
        <v>21</v>
      </c>
      <c r="F526" s="10" t="s">
        <v>590</v>
      </c>
      <c r="G526" s="12" t="s">
        <v>137</v>
      </c>
      <c r="H526" s="45"/>
      <c r="I526" s="4"/>
      <c r="J526" s="4"/>
      <c r="K526" s="4"/>
      <c r="L526" s="4"/>
      <c r="M526" s="8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3.5" customHeight="1">
      <c r="A527" s="10">
        <v>1390</v>
      </c>
      <c r="B527" s="11" t="s">
        <v>594</v>
      </c>
      <c r="C527" s="10">
        <v>8</v>
      </c>
      <c r="D527" s="10" t="s">
        <v>27</v>
      </c>
      <c r="E527" s="10" t="s">
        <v>21</v>
      </c>
      <c r="F527" s="10" t="s">
        <v>590</v>
      </c>
      <c r="G527" s="12" t="s">
        <v>137</v>
      </c>
      <c r="H527" s="45"/>
      <c r="I527" s="4"/>
      <c r="J527" s="4"/>
      <c r="K527" s="4"/>
      <c r="L527" s="4"/>
      <c r="M527" s="8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3.5" customHeight="1">
      <c r="A528" s="10">
        <v>1391</v>
      </c>
      <c r="B528" s="11" t="s">
        <v>595</v>
      </c>
      <c r="C528" s="10">
        <v>8</v>
      </c>
      <c r="D528" s="10" t="s">
        <v>27</v>
      </c>
      <c r="E528" s="10" t="s">
        <v>21</v>
      </c>
      <c r="F528" s="10" t="s">
        <v>590</v>
      </c>
      <c r="G528" s="12" t="s">
        <v>137</v>
      </c>
      <c r="H528" s="45"/>
      <c r="I528" s="4"/>
      <c r="J528" s="4"/>
      <c r="K528" s="4"/>
      <c r="L528" s="4"/>
      <c r="M528" s="8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3.5" customHeight="1">
      <c r="A529" s="10">
        <v>1392</v>
      </c>
      <c r="B529" s="11" t="s">
        <v>596</v>
      </c>
      <c r="C529" s="10">
        <v>8</v>
      </c>
      <c r="D529" s="10" t="s">
        <v>27</v>
      </c>
      <c r="E529" s="10" t="s">
        <v>21</v>
      </c>
      <c r="F529" s="10" t="s">
        <v>590</v>
      </c>
      <c r="G529" s="12" t="s">
        <v>137</v>
      </c>
      <c r="H529" s="45"/>
      <c r="I529" s="4"/>
      <c r="J529" s="4"/>
      <c r="K529" s="4"/>
      <c r="L529" s="4"/>
      <c r="M529" s="8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3.5" customHeight="1">
      <c r="A530" s="10">
        <v>1393</v>
      </c>
      <c r="B530" s="11" t="s">
        <v>597</v>
      </c>
      <c r="C530" s="10">
        <v>8</v>
      </c>
      <c r="D530" s="10" t="s">
        <v>27</v>
      </c>
      <c r="E530" s="10" t="s">
        <v>21</v>
      </c>
      <c r="F530" s="10" t="s">
        <v>590</v>
      </c>
      <c r="G530" s="12" t="s">
        <v>137</v>
      </c>
      <c r="H530" s="45"/>
      <c r="I530" s="4"/>
      <c r="J530" s="4"/>
      <c r="K530" s="4"/>
      <c r="L530" s="4"/>
      <c r="M530" s="8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3.5" customHeight="1">
      <c r="A531" s="10">
        <v>1394</v>
      </c>
      <c r="B531" s="11" t="s">
        <v>598</v>
      </c>
      <c r="C531" s="10">
        <v>8</v>
      </c>
      <c r="D531" s="10" t="s">
        <v>27</v>
      </c>
      <c r="E531" s="10" t="s">
        <v>21</v>
      </c>
      <c r="F531" s="10" t="s">
        <v>590</v>
      </c>
      <c r="G531" s="12" t="s">
        <v>137</v>
      </c>
      <c r="H531" s="45"/>
      <c r="I531" s="4"/>
      <c r="J531" s="4"/>
      <c r="K531" s="4"/>
      <c r="L531" s="4"/>
      <c r="M531" s="8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3.5" customHeight="1">
      <c r="A532" s="10">
        <v>1395</v>
      </c>
      <c r="B532" s="11" t="s">
        <v>599</v>
      </c>
      <c r="C532" s="10">
        <v>8</v>
      </c>
      <c r="D532" s="10" t="s">
        <v>27</v>
      </c>
      <c r="E532" s="10" t="s">
        <v>21</v>
      </c>
      <c r="F532" s="10" t="s">
        <v>590</v>
      </c>
      <c r="G532" s="12" t="s">
        <v>137</v>
      </c>
      <c r="H532" s="45"/>
      <c r="I532" s="4"/>
      <c r="J532" s="4"/>
      <c r="K532" s="4"/>
      <c r="L532" s="4"/>
      <c r="M532" s="8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3.5" customHeight="1">
      <c r="A533" s="10">
        <v>1396</v>
      </c>
      <c r="B533" s="11" t="s">
        <v>600</v>
      </c>
      <c r="C533" s="10">
        <v>8</v>
      </c>
      <c r="D533" s="10" t="s">
        <v>27</v>
      </c>
      <c r="E533" s="10" t="s">
        <v>21</v>
      </c>
      <c r="F533" s="10" t="s">
        <v>590</v>
      </c>
      <c r="G533" s="12" t="s">
        <v>137</v>
      </c>
      <c r="H533" s="45"/>
      <c r="I533" s="4"/>
      <c r="J533" s="4"/>
      <c r="K533" s="4"/>
      <c r="L533" s="4"/>
      <c r="M533" s="8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3.5" customHeight="1">
      <c r="A534" s="10">
        <v>1397</v>
      </c>
      <c r="B534" s="11" t="s">
        <v>601</v>
      </c>
      <c r="C534" s="10">
        <v>8</v>
      </c>
      <c r="D534" s="10" t="s">
        <v>27</v>
      </c>
      <c r="E534" s="10" t="s">
        <v>21</v>
      </c>
      <c r="F534" s="10" t="s">
        <v>590</v>
      </c>
      <c r="G534" s="12" t="s">
        <v>137</v>
      </c>
      <c r="H534" s="45"/>
      <c r="I534" s="4"/>
      <c r="J534" s="4"/>
      <c r="K534" s="4"/>
      <c r="L534" s="4"/>
      <c r="M534" s="8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3.5" customHeight="1">
      <c r="A535" s="10">
        <v>1398</v>
      </c>
      <c r="B535" s="11" t="s">
        <v>602</v>
      </c>
      <c r="C535" s="10">
        <v>8</v>
      </c>
      <c r="D535" s="10" t="s">
        <v>27</v>
      </c>
      <c r="E535" s="10" t="s">
        <v>21</v>
      </c>
      <c r="F535" s="10" t="s">
        <v>590</v>
      </c>
      <c r="G535" s="12" t="s">
        <v>137</v>
      </c>
      <c r="H535" s="45"/>
      <c r="I535" s="4"/>
      <c r="J535" s="4"/>
      <c r="K535" s="4"/>
      <c r="L535" s="4"/>
      <c r="M535" s="8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3.5" customHeight="1">
      <c r="A536" s="10">
        <v>1399</v>
      </c>
      <c r="B536" s="11" t="s">
        <v>603</v>
      </c>
      <c r="C536" s="10">
        <v>8</v>
      </c>
      <c r="D536" s="10" t="s">
        <v>27</v>
      </c>
      <c r="E536" s="10" t="s">
        <v>21</v>
      </c>
      <c r="F536" s="10" t="s">
        <v>590</v>
      </c>
      <c r="G536" s="12" t="s">
        <v>137</v>
      </c>
      <c r="H536" s="45"/>
      <c r="I536" s="4"/>
      <c r="J536" s="4"/>
      <c r="K536" s="4"/>
      <c r="L536" s="4"/>
      <c r="M536" s="8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3.5" customHeight="1">
      <c r="A537" s="10">
        <v>1400</v>
      </c>
      <c r="B537" s="11" t="s">
        <v>604</v>
      </c>
      <c r="C537" s="10">
        <v>7</v>
      </c>
      <c r="D537" s="10" t="s">
        <v>27</v>
      </c>
      <c r="E537" s="10" t="s">
        <v>12</v>
      </c>
      <c r="F537" s="10" t="s">
        <v>590</v>
      </c>
      <c r="G537" s="12" t="s">
        <v>139</v>
      </c>
      <c r="H537" s="45"/>
      <c r="I537" s="4"/>
      <c r="J537" s="4"/>
      <c r="K537" s="4"/>
      <c r="L537" s="4"/>
      <c r="M537" s="8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3.5" customHeight="1">
      <c r="A538" s="10">
        <v>1401</v>
      </c>
      <c r="B538" s="11" t="s">
        <v>605</v>
      </c>
      <c r="C538" s="10">
        <v>7</v>
      </c>
      <c r="D538" s="10" t="s">
        <v>27</v>
      </c>
      <c r="E538" s="10" t="s">
        <v>12</v>
      </c>
      <c r="F538" s="10" t="s">
        <v>590</v>
      </c>
      <c r="G538" s="12" t="s">
        <v>139</v>
      </c>
      <c r="H538" s="45"/>
      <c r="I538" s="4"/>
      <c r="J538" s="4"/>
      <c r="K538" s="4"/>
      <c r="L538" s="4"/>
      <c r="M538" s="8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3.5" customHeight="1">
      <c r="A539" s="10">
        <v>1402</v>
      </c>
      <c r="B539" s="11" t="s">
        <v>606</v>
      </c>
      <c r="C539" s="10">
        <v>7</v>
      </c>
      <c r="D539" s="10" t="s">
        <v>27</v>
      </c>
      <c r="E539" s="10" t="s">
        <v>12</v>
      </c>
      <c r="F539" s="10" t="s">
        <v>590</v>
      </c>
      <c r="G539" s="12" t="s">
        <v>139</v>
      </c>
      <c r="H539" s="45"/>
      <c r="I539" s="4"/>
      <c r="J539" s="4"/>
      <c r="K539" s="4"/>
      <c r="L539" s="4"/>
      <c r="M539" s="8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3.5" customHeight="1">
      <c r="A540" s="10">
        <v>1403</v>
      </c>
      <c r="B540" s="11" t="s">
        <v>607</v>
      </c>
      <c r="C540" s="10">
        <v>7</v>
      </c>
      <c r="D540" s="10" t="s">
        <v>27</v>
      </c>
      <c r="E540" s="10" t="s">
        <v>12</v>
      </c>
      <c r="F540" s="10" t="s">
        <v>590</v>
      </c>
      <c r="G540" s="12" t="s">
        <v>139</v>
      </c>
      <c r="H540" s="45"/>
      <c r="I540" s="4"/>
      <c r="J540" s="4"/>
      <c r="K540" s="4"/>
      <c r="L540" s="4"/>
      <c r="M540" s="8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3.5" customHeight="1">
      <c r="A541" s="10">
        <v>1404</v>
      </c>
      <c r="B541" s="11" t="s">
        <v>608</v>
      </c>
      <c r="C541" s="10">
        <v>7</v>
      </c>
      <c r="D541" s="10" t="s">
        <v>27</v>
      </c>
      <c r="E541" s="10" t="s">
        <v>12</v>
      </c>
      <c r="F541" s="10" t="s">
        <v>590</v>
      </c>
      <c r="G541" s="12" t="s">
        <v>139</v>
      </c>
      <c r="H541" s="45"/>
      <c r="I541" s="4"/>
      <c r="J541" s="4"/>
      <c r="K541" s="4"/>
      <c r="L541" s="4"/>
      <c r="M541" s="8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3.5" customHeight="1">
      <c r="A542" s="10">
        <v>1405</v>
      </c>
      <c r="B542" s="11" t="s">
        <v>609</v>
      </c>
      <c r="C542" s="10">
        <v>7</v>
      </c>
      <c r="D542" s="10" t="s">
        <v>27</v>
      </c>
      <c r="E542" s="10" t="s">
        <v>12</v>
      </c>
      <c r="F542" s="10" t="s">
        <v>590</v>
      </c>
      <c r="G542" s="12" t="s">
        <v>139</v>
      </c>
      <c r="H542" s="45"/>
      <c r="I542" s="4"/>
      <c r="J542" s="4"/>
      <c r="K542" s="4"/>
      <c r="L542" s="4"/>
      <c r="M542" s="8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3.5" customHeight="1">
      <c r="A543" s="10">
        <v>1406</v>
      </c>
      <c r="B543" s="11" t="s">
        <v>610</v>
      </c>
      <c r="C543" s="10">
        <v>7</v>
      </c>
      <c r="D543" s="10" t="s">
        <v>27</v>
      </c>
      <c r="E543" s="10" t="s">
        <v>12</v>
      </c>
      <c r="F543" s="10" t="s">
        <v>590</v>
      </c>
      <c r="G543" s="12" t="s">
        <v>139</v>
      </c>
      <c r="H543" s="45"/>
      <c r="I543" s="4"/>
      <c r="J543" s="4"/>
      <c r="K543" s="4"/>
      <c r="L543" s="4"/>
      <c r="M543" s="8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3.5" customHeight="1">
      <c r="A544" s="10">
        <v>1407</v>
      </c>
      <c r="B544" s="11" t="s">
        <v>611</v>
      </c>
      <c r="C544" s="10">
        <v>7</v>
      </c>
      <c r="D544" s="10" t="s">
        <v>27</v>
      </c>
      <c r="E544" s="10" t="s">
        <v>12</v>
      </c>
      <c r="F544" s="10" t="s">
        <v>590</v>
      </c>
      <c r="G544" s="12" t="s">
        <v>139</v>
      </c>
      <c r="H544" s="45"/>
      <c r="I544" s="4"/>
      <c r="J544" s="4"/>
      <c r="K544" s="4"/>
      <c r="L544" s="4"/>
      <c r="M544" s="8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3.5" customHeight="1">
      <c r="A545" s="10">
        <v>1408</v>
      </c>
      <c r="B545" s="11" t="s">
        <v>612</v>
      </c>
      <c r="C545" s="10">
        <v>7</v>
      </c>
      <c r="D545" s="10" t="s">
        <v>27</v>
      </c>
      <c r="E545" s="10" t="s">
        <v>12</v>
      </c>
      <c r="F545" s="10" t="s">
        <v>590</v>
      </c>
      <c r="G545" s="12" t="s">
        <v>139</v>
      </c>
      <c r="H545" s="45"/>
      <c r="I545" s="4"/>
      <c r="J545" s="4"/>
      <c r="K545" s="4"/>
      <c r="L545" s="4"/>
      <c r="M545" s="8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3.5" customHeight="1">
      <c r="A546" s="10">
        <v>1409</v>
      </c>
      <c r="B546" s="11" t="s">
        <v>613</v>
      </c>
      <c r="C546" s="10">
        <v>7</v>
      </c>
      <c r="D546" s="10" t="s">
        <v>27</v>
      </c>
      <c r="E546" s="10" t="s">
        <v>12</v>
      </c>
      <c r="F546" s="10" t="s">
        <v>590</v>
      </c>
      <c r="G546" s="12" t="s">
        <v>139</v>
      </c>
      <c r="H546" s="45"/>
      <c r="I546" s="4"/>
      <c r="J546" s="4"/>
      <c r="K546" s="4"/>
      <c r="L546" s="4"/>
      <c r="M546" s="8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3.5" customHeight="1">
      <c r="A547" s="10">
        <v>1410</v>
      </c>
      <c r="B547" s="11" t="s">
        <v>614</v>
      </c>
      <c r="C547" s="10">
        <v>7</v>
      </c>
      <c r="D547" s="10" t="s">
        <v>27</v>
      </c>
      <c r="E547" s="10" t="s">
        <v>12</v>
      </c>
      <c r="F547" s="10" t="s">
        <v>590</v>
      </c>
      <c r="G547" s="12" t="s">
        <v>139</v>
      </c>
      <c r="H547" s="45"/>
      <c r="I547" s="4"/>
      <c r="J547" s="4"/>
      <c r="K547" s="4"/>
      <c r="L547" s="4"/>
      <c r="M547" s="8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3.5" customHeight="1">
      <c r="A548" s="10">
        <v>1411</v>
      </c>
      <c r="B548" s="11" t="s">
        <v>615</v>
      </c>
      <c r="C548" s="10">
        <v>8</v>
      </c>
      <c r="D548" s="10" t="s">
        <v>27</v>
      </c>
      <c r="E548" s="10" t="s">
        <v>12</v>
      </c>
      <c r="F548" s="10" t="s">
        <v>590</v>
      </c>
      <c r="G548" s="12" t="s">
        <v>139</v>
      </c>
      <c r="H548" s="45"/>
      <c r="I548" s="4"/>
      <c r="J548" s="4"/>
      <c r="K548" s="4"/>
      <c r="L548" s="4"/>
      <c r="M548" s="8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3.5" customHeight="1">
      <c r="A549" s="10">
        <v>1412</v>
      </c>
      <c r="B549" s="11" t="s">
        <v>616</v>
      </c>
      <c r="C549" s="10">
        <v>8</v>
      </c>
      <c r="D549" s="10" t="s">
        <v>27</v>
      </c>
      <c r="E549" s="10" t="s">
        <v>12</v>
      </c>
      <c r="F549" s="10" t="s">
        <v>590</v>
      </c>
      <c r="G549" s="12" t="s">
        <v>139</v>
      </c>
      <c r="H549" s="45"/>
      <c r="I549" s="4"/>
      <c r="J549" s="4"/>
      <c r="K549" s="4"/>
      <c r="L549" s="4"/>
      <c r="M549" s="8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3.5" customHeight="1">
      <c r="A550" s="10">
        <v>1413</v>
      </c>
      <c r="B550" s="11" t="s">
        <v>617</v>
      </c>
      <c r="C550" s="10">
        <v>8</v>
      </c>
      <c r="D550" s="10" t="s">
        <v>27</v>
      </c>
      <c r="E550" s="10" t="s">
        <v>12</v>
      </c>
      <c r="F550" s="10" t="s">
        <v>590</v>
      </c>
      <c r="G550" s="12" t="s">
        <v>139</v>
      </c>
      <c r="H550" s="45"/>
      <c r="I550" s="4"/>
      <c r="J550" s="4"/>
      <c r="K550" s="4"/>
      <c r="L550" s="4"/>
      <c r="M550" s="8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3.5" customHeight="1">
      <c r="A551" s="10">
        <v>1414</v>
      </c>
      <c r="B551" s="11" t="s">
        <v>618</v>
      </c>
      <c r="C551" s="10">
        <v>8</v>
      </c>
      <c r="D551" s="10" t="s">
        <v>27</v>
      </c>
      <c r="E551" s="10" t="s">
        <v>12</v>
      </c>
      <c r="F551" s="10" t="s">
        <v>590</v>
      </c>
      <c r="G551" s="12" t="s">
        <v>139</v>
      </c>
      <c r="H551" s="45"/>
      <c r="I551" s="4"/>
      <c r="J551" s="4"/>
      <c r="K551" s="4"/>
      <c r="L551" s="4"/>
      <c r="M551" s="8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3.5" customHeight="1">
      <c r="A552" s="10">
        <v>1415</v>
      </c>
      <c r="B552" s="11" t="s">
        <v>619</v>
      </c>
      <c r="C552" s="10">
        <v>8</v>
      </c>
      <c r="D552" s="10" t="s">
        <v>27</v>
      </c>
      <c r="E552" s="10" t="s">
        <v>12</v>
      </c>
      <c r="F552" s="10" t="s">
        <v>590</v>
      </c>
      <c r="G552" s="12" t="s">
        <v>139</v>
      </c>
      <c r="H552" s="45"/>
      <c r="I552" s="4"/>
      <c r="J552" s="4"/>
      <c r="K552" s="4"/>
      <c r="L552" s="4"/>
      <c r="M552" s="8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3.5" customHeight="1">
      <c r="A553" s="10">
        <v>1416</v>
      </c>
      <c r="B553" s="11" t="s">
        <v>620</v>
      </c>
      <c r="C553" s="10">
        <v>8</v>
      </c>
      <c r="D553" s="10" t="s">
        <v>27</v>
      </c>
      <c r="E553" s="10" t="s">
        <v>12</v>
      </c>
      <c r="F553" s="10" t="s">
        <v>590</v>
      </c>
      <c r="G553" s="12" t="s">
        <v>139</v>
      </c>
      <c r="H553" s="45"/>
      <c r="I553" s="4"/>
      <c r="J553" s="4"/>
      <c r="K553" s="4"/>
      <c r="L553" s="4"/>
      <c r="M553" s="8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3.5" customHeight="1">
      <c r="A554" s="10">
        <v>1417</v>
      </c>
      <c r="B554" s="11" t="s">
        <v>621</v>
      </c>
      <c r="C554" s="10">
        <v>8</v>
      </c>
      <c r="D554" s="10" t="s">
        <v>27</v>
      </c>
      <c r="E554" s="10" t="s">
        <v>12</v>
      </c>
      <c r="F554" s="10" t="s">
        <v>590</v>
      </c>
      <c r="G554" s="12" t="s">
        <v>139</v>
      </c>
      <c r="H554" s="7"/>
      <c r="I554" s="4"/>
      <c r="J554" s="4"/>
      <c r="K554" s="4"/>
      <c r="L554" s="4"/>
      <c r="M554" s="8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3.5" customHeight="1">
      <c r="A555" s="10">
        <v>1418</v>
      </c>
      <c r="B555" s="11" t="s">
        <v>622</v>
      </c>
      <c r="C555" s="10">
        <v>8</v>
      </c>
      <c r="D555" s="10" t="s">
        <v>27</v>
      </c>
      <c r="E555" s="10" t="s">
        <v>12</v>
      </c>
      <c r="F555" s="10" t="s">
        <v>590</v>
      </c>
      <c r="G555" s="12" t="s">
        <v>139</v>
      </c>
      <c r="H555" s="7"/>
      <c r="I555" s="4"/>
      <c r="J555" s="4"/>
      <c r="K555" s="4"/>
      <c r="L555" s="4"/>
      <c r="M555" s="8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3.5" customHeight="1">
      <c r="A556" s="10">
        <v>1419</v>
      </c>
      <c r="B556" s="11" t="s">
        <v>623</v>
      </c>
      <c r="C556" s="10">
        <v>8</v>
      </c>
      <c r="D556" s="10" t="s">
        <v>27</v>
      </c>
      <c r="E556" s="10" t="s">
        <v>12</v>
      </c>
      <c r="F556" s="10" t="s">
        <v>590</v>
      </c>
      <c r="G556" s="12" t="s">
        <v>139</v>
      </c>
      <c r="H556" s="7"/>
      <c r="I556" s="4"/>
      <c r="J556" s="4"/>
      <c r="K556" s="4"/>
      <c r="L556" s="4"/>
      <c r="M556" s="8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3.5" customHeight="1">
      <c r="A557" s="10">
        <v>1420</v>
      </c>
      <c r="B557" s="11" t="s">
        <v>624</v>
      </c>
      <c r="C557" s="10">
        <v>8</v>
      </c>
      <c r="D557" s="10" t="s">
        <v>27</v>
      </c>
      <c r="E557" s="10" t="s">
        <v>12</v>
      </c>
      <c r="F557" s="10" t="s">
        <v>590</v>
      </c>
      <c r="G557" s="12" t="s">
        <v>139</v>
      </c>
      <c r="H557" s="7"/>
      <c r="I557" s="4"/>
      <c r="J557" s="4"/>
      <c r="K557" s="4"/>
      <c r="L557" s="4"/>
      <c r="M557" s="8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3.5" customHeight="1">
      <c r="A558" s="10">
        <v>1430</v>
      </c>
      <c r="B558" s="11" t="s">
        <v>625</v>
      </c>
      <c r="C558" s="10">
        <v>8</v>
      </c>
      <c r="D558" s="10" t="s">
        <v>77</v>
      </c>
      <c r="E558" s="10" t="s">
        <v>12</v>
      </c>
      <c r="F558" s="10" t="s">
        <v>590</v>
      </c>
      <c r="G558" s="12" t="s">
        <v>139</v>
      </c>
      <c r="H558" s="7"/>
      <c r="I558" s="4"/>
      <c r="J558" s="4"/>
      <c r="K558" s="4"/>
      <c r="L558" s="4"/>
      <c r="M558" s="8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3.5" customHeight="1">
      <c r="A559" s="10">
        <v>1431</v>
      </c>
      <c r="B559" s="11" t="s">
        <v>626</v>
      </c>
      <c r="C559" s="10">
        <v>6</v>
      </c>
      <c r="D559" s="10" t="s">
        <v>77</v>
      </c>
      <c r="E559" s="10" t="s">
        <v>12</v>
      </c>
      <c r="F559" s="10" t="s">
        <v>89</v>
      </c>
      <c r="G559" s="12" t="s">
        <v>93</v>
      </c>
      <c r="H559" s="7"/>
      <c r="I559" s="4"/>
      <c r="J559" s="4"/>
      <c r="K559" s="4"/>
      <c r="L559" s="4"/>
      <c r="M559" s="8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3.5" customHeight="1">
      <c r="A560" s="10">
        <v>1432</v>
      </c>
      <c r="B560" s="11" t="s">
        <v>627</v>
      </c>
      <c r="C560" s="10">
        <v>5</v>
      </c>
      <c r="D560" s="10" t="s">
        <v>77</v>
      </c>
      <c r="E560" s="10" t="s">
        <v>21</v>
      </c>
      <c r="F560" s="10" t="s">
        <v>89</v>
      </c>
      <c r="G560" s="12" t="s">
        <v>90</v>
      </c>
      <c r="H560" s="4"/>
      <c r="I560" s="4"/>
      <c r="J560" s="4"/>
      <c r="K560" s="4"/>
      <c r="L560" s="4"/>
      <c r="M560" s="8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3.5" customHeight="1">
      <c r="A561" s="10">
        <v>1433</v>
      </c>
      <c r="B561" s="11" t="s">
        <v>628</v>
      </c>
      <c r="C561" s="10">
        <v>7</v>
      </c>
      <c r="D561" s="10" t="s">
        <v>77</v>
      </c>
      <c r="E561" s="10" t="s">
        <v>21</v>
      </c>
      <c r="F561" s="10" t="s">
        <v>590</v>
      </c>
      <c r="G561" s="12" t="s">
        <v>137</v>
      </c>
      <c r="H561" s="4"/>
      <c r="I561" s="4"/>
      <c r="J561" s="4"/>
      <c r="K561" s="4"/>
      <c r="L561" s="4"/>
      <c r="M561" s="8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3.5" customHeight="1">
      <c r="A562" s="10">
        <v>1434</v>
      </c>
      <c r="B562" s="11" t="s">
        <v>629</v>
      </c>
      <c r="C562" s="10">
        <v>4</v>
      </c>
      <c r="D562" s="10" t="s">
        <v>77</v>
      </c>
      <c r="E562" s="10" t="s">
        <v>21</v>
      </c>
      <c r="F562" s="10" t="s">
        <v>258</v>
      </c>
      <c r="G562" s="12" t="s">
        <v>22</v>
      </c>
      <c r="H562" s="4"/>
      <c r="I562" s="4"/>
      <c r="J562" s="4"/>
      <c r="K562" s="4"/>
      <c r="L562" s="4"/>
      <c r="M562" s="8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3.5" customHeight="1">
      <c r="A563" s="10">
        <v>1435</v>
      </c>
      <c r="B563" s="11" t="s">
        <v>630</v>
      </c>
      <c r="C563" s="10">
        <v>7</v>
      </c>
      <c r="D563" s="10" t="s">
        <v>77</v>
      </c>
      <c r="E563" s="10" t="s">
        <v>12</v>
      </c>
      <c r="F563" s="10" t="s">
        <v>590</v>
      </c>
      <c r="G563" s="12" t="s">
        <v>139</v>
      </c>
      <c r="H563" s="4"/>
      <c r="I563" s="4"/>
      <c r="J563" s="4"/>
      <c r="K563" s="4"/>
      <c r="L563" s="4"/>
      <c r="M563" s="8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3.5" customHeight="1">
      <c r="A564" s="10">
        <v>1436</v>
      </c>
      <c r="B564" s="11" t="s">
        <v>631</v>
      </c>
      <c r="C564" s="10">
        <v>8</v>
      </c>
      <c r="D564" s="10" t="s">
        <v>77</v>
      </c>
      <c r="E564" s="10" t="s">
        <v>12</v>
      </c>
      <c r="F564" s="10" t="s">
        <v>590</v>
      </c>
      <c r="G564" s="12" t="s">
        <v>139</v>
      </c>
      <c r="H564" s="4"/>
      <c r="I564" s="4"/>
      <c r="J564" s="4"/>
      <c r="K564" s="4"/>
      <c r="L564" s="4"/>
      <c r="M564" s="8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3.5" customHeight="1">
      <c r="A565" s="10">
        <v>1437</v>
      </c>
      <c r="B565" s="11" t="s">
        <v>632</v>
      </c>
      <c r="C565" s="10">
        <v>6</v>
      </c>
      <c r="D565" s="10" t="s">
        <v>77</v>
      </c>
      <c r="E565" s="10" t="s">
        <v>12</v>
      </c>
      <c r="F565" s="10" t="s">
        <v>89</v>
      </c>
      <c r="G565" s="12" t="s">
        <v>93</v>
      </c>
      <c r="H565" s="4"/>
      <c r="I565" s="4"/>
      <c r="J565" s="4"/>
      <c r="K565" s="4"/>
      <c r="L565" s="4"/>
      <c r="M565" s="8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3.5" customHeight="1">
      <c r="A566" s="10">
        <v>1438</v>
      </c>
      <c r="B566" s="11" t="s">
        <v>633</v>
      </c>
      <c r="C566" s="10">
        <v>1</v>
      </c>
      <c r="D566" s="10" t="s">
        <v>77</v>
      </c>
      <c r="E566" s="10" t="s">
        <v>21</v>
      </c>
      <c r="F566" s="10" t="s">
        <v>258</v>
      </c>
      <c r="G566" s="12" t="s">
        <v>22</v>
      </c>
      <c r="H566" s="4"/>
      <c r="I566" s="4"/>
      <c r="J566" s="4"/>
      <c r="K566" s="4"/>
      <c r="L566" s="4"/>
      <c r="M566" s="8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3.5" customHeight="1">
      <c r="A567" s="10">
        <v>1439</v>
      </c>
      <c r="B567" s="11" t="s">
        <v>634</v>
      </c>
      <c r="C567" s="10">
        <v>8</v>
      </c>
      <c r="D567" s="10" t="s">
        <v>77</v>
      </c>
      <c r="E567" s="10" t="s">
        <v>12</v>
      </c>
      <c r="F567" s="10" t="s">
        <v>590</v>
      </c>
      <c r="G567" s="12" t="s">
        <v>139</v>
      </c>
      <c r="H567" s="4"/>
      <c r="I567" s="4"/>
      <c r="J567" s="4"/>
      <c r="K567" s="4"/>
      <c r="L567" s="4"/>
      <c r="M567" s="8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3.5" customHeight="1">
      <c r="A568" s="10">
        <v>1440</v>
      </c>
      <c r="B568" s="11" t="s">
        <v>635</v>
      </c>
      <c r="C568" s="10">
        <v>8</v>
      </c>
      <c r="D568" s="10" t="s">
        <v>77</v>
      </c>
      <c r="E568" s="10" t="s">
        <v>12</v>
      </c>
      <c r="F568" s="10" t="s">
        <v>590</v>
      </c>
      <c r="G568" s="12" t="s">
        <v>139</v>
      </c>
      <c r="H568" s="4"/>
      <c r="I568" s="4"/>
      <c r="J568" s="4"/>
      <c r="K568" s="4"/>
      <c r="L568" s="4"/>
      <c r="M568" s="8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3.5" customHeight="1">
      <c r="A569" s="10">
        <v>1441</v>
      </c>
      <c r="B569" s="11" t="s">
        <v>636</v>
      </c>
      <c r="C569" s="10">
        <v>5</v>
      </c>
      <c r="D569" s="10" t="s">
        <v>77</v>
      </c>
      <c r="E569" s="10" t="s">
        <v>21</v>
      </c>
      <c r="F569" s="10" t="s">
        <v>89</v>
      </c>
      <c r="G569" s="12" t="s">
        <v>90</v>
      </c>
      <c r="H569" s="4"/>
      <c r="I569" s="4"/>
      <c r="J569" s="4"/>
      <c r="K569" s="4"/>
      <c r="L569" s="4"/>
      <c r="M569" s="8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3.5" customHeight="1">
      <c r="A570" s="10">
        <v>1442</v>
      </c>
      <c r="B570" s="11" t="s">
        <v>637</v>
      </c>
      <c r="C570" s="10">
        <v>8</v>
      </c>
      <c r="D570" s="10" t="s">
        <v>77</v>
      </c>
      <c r="E570" s="10" t="s">
        <v>12</v>
      </c>
      <c r="F570" s="10" t="s">
        <v>590</v>
      </c>
      <c r="G570" s="12" t="s">
        <v>139</v>
      </c>
      <c r="H570" s="4"/>
      <c r="I570" s="4"/>
      <c r="J570" s="4"/>
      <c r="K570" s="4"/>
      <c r="L570" s="4"/>
      <c r="M570" s="8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3.5" customHeight="1">
      <c r="A571" s="10">
        <v>1443</v>
      </c>
      <c r="B571" s="11" t="s">
        <v>638</v>
      </c>
      <c r="C571" s="10">
        <v>7</v>
      </c>
      <c r="D571" s="10" t="s">
        <v>77</v>
      </c>
      <c r="E571" s="10" t="s">
        <v>12</v>
      </c>
      <c r="F571" s="10" t="s">
        <v>590</v>
      </c>
      <c r="G571" s="12" t="s">
        <v>139</v>
      </c>
      <c r="H571" s="4"/>
      <c r="I571" s="4"/>
      <c r="J571" s="4"/>
      <c r="K571" s="4"/>
      <c r="L571" s="4"/>
      <c r="M571" s="8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3.5" customHeight="1">
      <c r="A572" s="10">
        <v>1444</v>
      </c>
      <c r="B572" s="11" t="s">
        <v>639</v>
      </c>
      <c r="C572" s="10">
        <v>7</v>
      </c>
      <c r="D572" s="10" t="s">
        <v>77</v>
      </c>
      <c r="E572" s="10" t="s">
        <v>12</v>
      </c>
      <c r="F572" s="10" t="s">
        <v>590</v>
      </c>
      <c r="G572" s="12" t="s">
        <v>139</v>
      </c>
      <c r="H572" s="4"/>
      <c r="I572" s="4"/>
      <c r="J572" s="4"/>
      <c r="K572" s="4"/>
      <c r="L572" s="4"/>
      <c r="M572" s="8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3.5" customHeight="1">
      <c r="A573" s="10">
        <v>1445</v>
      </c>
      <c r="B573" s="11" t="s">
        <v>640</v>
      </c>
      <c r="C573" s="10">
        <v>6</v>
      </c>
      <c r="D573" s="10" t="s">
        <v>77</v>
      </c>
      <c r="E573" s="10" t="s">
        <v>12</v>
      </c>
      <c r="F573" s="10" t="s">
        <v>89</v>
      </c>
      <c r="G573" s="12" t="s">
        <v>93</v>
      </c>
      <c r="H573" s="4"/>
      <c r="I573" s="4"/>
      <c r="J573" s="4"/>
      <c r="K573" s="4"/>
      <c r="L573" s="4"/>
      <c r="M573" s="8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3.5" customHeight="1">
      <c r="A574" s="10">
        <v>1446</v>
      </c>
      <c r="B574" s="11" t="s">
        <v>641</v>
      </c>
      <c r="C574" s="10" t="s">
        <v>10</v>
      </c>
      <c r="D574" s="10" t="s">
        <v>77</v>
      </c>
      <c r="E574" s="10" t="s">
        <v>21</v>
      </c>
      <c r="F574" s="10" t="s">
        <v>258</v>
      </c>
      <c r="G574" s="12" t="s">
        <v>22</v>
      </c>
      <c r="H574" s="4"/>
      <c r="I574" s="4"/>
      <c r="J574" s="4"/>
      <c r="K574" s="4"/>
      <c r="L574" s="4"/>
      <c r="M574" s="8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3.5" customHeight="1">
      <c r="A575" s="10">
        <v>1447</v>
      </c>
      <c r="B575" s="11" t="s">
        <v>642</v>
      </c>
      <c r="C575" s="10">
        <v>8</v>
      </c>
      <c r="D575" s="10" t="s">
        <v>77</v>
      </c>
      <c r="E575" s="10" t="s">
        <v>12</v>
      </c>
      <c r="F575" s="10" t="s">
        <v>590</v>
      </c>
      <c r="G575" s="12" t="s">
        <v>139</v>
      </c>
      <c r="H575" s="4"/>
      <c r="I575" s="4"/>
      <c r="J575" s="4"/>
      <c r="K575" s="4"/>
      <c r="L575" s="4"/>
      <c r="M575" s="8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3.5" customHeight="1">
      <c r="A576" s="10">
        <v>1448</v>
      </c>
      <c r="B576" s="11" t="s">
        <v>643</v>
      </c>
      <c r="C576" s="10">
        <v>8</v>
      </c>
      <c r="D576" s="10" t="s">
        <v>77</v>
      </c>
      <c r="E576" s="10" t="s">
        <v>21</v>
      </c>
      <c r="F576" s="10" t="s">
        <v>590</v>
      </c>
      <c r="G576" s="12" t="s">
        <v>137</v>
      </c>
      <c r="H576" s="4"/>
      <c r="I576" s="4"/>
      <c r="J576" s="4"/>
      <c r="K576" s="4"/>
      <c r="L576" s="4"/>
      <c r="M576" s="8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3.5" customHeight="1">
      <c r="A577" s="10">
        <v>1449</v>
      </c>
      <c r="B577" s="11" t="s">
        <v>644</v>
      </c>
      <c r="C577" s="10">
        <v>5</v>
      </c>
      <c r="D577" s="10" t="s">
        <v>77</v>
      </c>
      <c r="E577" s="10" t="s">
        <v>12</v>
      </c>
      <c r="F577" s="10" t="s">
        <v>89</v>
      </c>
      <c r="G577" s="12" t="s">
        <v>93</v>
      </c>
      <c r="H577" s="4"/>
      <c r="I577" s="4"/>
      <c r="J577" s="4"/>
      <c r="K577" s="4"/>
      <c r="L577" s="4"/>
      <c r="M577" s="8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3.5" customHeight="1">
      <c r="A578" s="10">
        <v>1450</v>
      </c>
      <c r="B578" s="11" t="s">
        <v>645</v>
      </c>
      <c r="C578" s="10">
        <v>7</v>
      </c>
      <c r="D578" s="10" t="s">
        <v>77</v>
      </c>
      <c r="E578" s="10" t="s">
        <v>21</v>
      </c>
      <c r="F578" s="10" t="s">
        <v>590</v>
      </c>
      <c r="G578" s="12" t="s">
        <v>137</v>
      </c>
      <c r="H578" s="4"/>
      <c r="I578" s="4"/>
      <c r="J578" s="4"/>
      <c r="K578" s="4"/>
      <c r="L578" s="4"/>
      <c r="M578" s="8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3.5" customHeight="1">
      <c r="A579" s="10">
        <v>1451</v>
      </c>
      <c r="B579" s="11" t="s">
        <v>646</v>
      </c>
      <c r="C579" s="10">
        <v>8</v>
      </c>
      <c r="D579" s="10" t="s">
        <v>77</v>
      </c>
      <c r="E579" s="10" t="s">
        <v>21</v>
      </c>
      <c r="F579" s="10" t="s">
        <v>590</v>
      </c>
      <c r="G579" s="12" t="s">
        <v>137</v>
      </c>
      <c r="H579" s="4"/>
      <c r="I579" s="4"/>
      <c r="J579" s="4"/>
      <c r="K579" s="4"/>
      <c r="L579" s="4"/>
      <c r="M579" s="8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10">
        <v>1452</v>
      </c>
      <c r="B580" s="11" t="s">
        <v>647</v>
      </c>
      <c r="C580" s="10">
        <v>4</v>
      </c>
      <c r="D580" s="10" t="s">
        <v>77</v>
      </c>
      <c r="E580" s="10" t="s">
        <v>21</v>
      </c>
      <c r="F580" s="10" t="s">
        <v>258</v>
      </c>
      <c r="G580" s="12" t="s">
        <v>22</v>
      </c>
    </row>
    <row r="581" spans="1:26" ht="15.75" customHeight="1">
      <c r="A581" s="10">
        <v>1453</v>
      </c>
      <c r="B581" s="11" t="s">
        <v>648</v>
      </c>
      <c r="C581" s="10">
        <v>4</v>
      </c>
      <c r="D581" s="10" t="s">
        <v>77</v>
      </c>
      <c r="E581" s="10" t="s">
        <v>21</v>
      </c>
      <c r="F581" s="10" t="s">
        <v>258</v>
      </c>
      <c r="G581" s="12" t="s">
        <v>22</v>
      </c>
    </row>
    <row r="582" spans="1:26" ht="15.75" customHeight="1">
      <c r="A582" s="172">
        <v>1454</v>
      </c>
      <c r="B582" s="173" t="s">
        <v>649</v>
      </c>
      <c r="C582" s="172">
        <v>7</v>
      </c>
      <c r="D582" s="172" t="s">
        <v>77</v>
      </c>
      <c r="E582" s="172" t="s">
        <v>21</v>
      </c>
      <c r="F582" s="172" t="s">
        <v>590</v>
      </c>
      <c r="G582" s="174" t="s">
        <v>137</v>
      </c>
    </row>
    <row r="583" spans="1:26" ht="15.75" customHeight="1">
      <c r="A583" s="10">
        <v>1455</v>
      </c>
      <c r="B583" s="11" t="s">
        <v>650</v>
      </c>
      <c r="C583" s="10">
        <v>4</v>
      </c>
      <c r="D583" s="10" t="s">
        <v>77</v>
      </c>
      <c r="E583" s="10" t="s">
        <v>12</v>
      </c>
      <c r="F583" s="10" t="s">
        <v>258</v>
      </c>
      <c r="G583" s="12" t="s">
        <v>14</v>
      </c>
    </row>
    <row r="584" spans="1:26" ht="15.75" customHeight="1">
      <c r="A584" s="10">
        <v>1456</v>
      </c>
      <c r="B584" s="11" t="s">
        <v>651</v>
      </c>
      <c r="C584" s="10">
        <v>1</v>
      </c>
      <c r="D584" s="10" t="s">
        <v>77</v>
      </c>
      <c r="E584" s="10" t="s">
        <v>21</v>
      </c>
      <c r="F584" s="10" t="s">
        <v>258</v>
      </c>
      <c r="G584" s="12" t="s">
        <v>22</v>
      </c>
    </row>
    <row r="585" spans="1:26" ht="15.75" customHeight="1">
      <c r="A585" s="10">
        <v>1457</v>
      </c>
      <c r="B585" s="11" t="s">
        <v>652</v>
      </c>
      <c r="C585" s="10">
        <v>4</v>
      </c>
      <c r="D585" s="10" t="s">
        <v>77</v>
      </c>
      <c r="E585" s="10" t="s">
        <v>12</v>
      </c>
      <c r="F585" s="10" t="s">
        <v>258</v>
      </c>
      <c r="G585" s="12" t="s">
        <v>14</v>
      </c>
    </row>
    <row r="586" spans="1:26" ht="15.75" customHeight="1">
      <c r="A586" s="10">
        <v>1458</v>
      </c>
      <c r="B586" s="11" t="s">
        <v>653</v>
      </c>
      <c r="C586" s="10">
        <v>4</v>
      </c>
      <c r="D586" s="10" t="s">
        <v>77</v>
      </c>
      <c r="E586" s="10" t="s">
        <v>12</v>
      </c>
      <c r="F586" s="10" t="s">
        <v>258</v>
      </c>
      <c r="G586" s="12" t="s">
        <v>14</v>
      </c>
    </row>
    <row r="587" spans="1:26" ht="15.75" customHeight="1">
      <c r="A587" s="10">
        <v>1459</v>
      </c>
      <c r="B587" s="11" t="s">
        <v>654</v>
      </c>
      <c r="C587" s="10">
        <v>7</v>
      </c>
      <c r="D587" s="10" t="s">
        <v>77</v>
      </c>
      <c r="E587" s="10" t="s">
        <v>21</v>
      </c>
      <c r="F587" s="10" t="s">
        <v>590</v>
      </c>
      <c r="G587" s="12" t="s">
        <v>137</v>
      </c>
    </row>
    <row r="588" spans="1:26" ht="15.75" customHeight="1">
      <c r="A588" s="10">
        <v>1460</v>
      </c>
      <c r="B588" s="11" t="s">
        <v>655</v>
      </c>
      <c r="C588" s="10">
        <v>3</v>
      </c>
      <c r="D588" s="10" t="s">
        <v>77</v>
      </c>
      <c r="E588" s="10" t="s">
        <v>12</v>
      </c>
      <c r="F588" s="10" t="s">
        <v>258</v>
      </c>
      <c r="G588" s="12" t="s">
        <v>14</v>
      </c>
    </row>
    <row r="589" spans="1:26" ht="15.75" customHeight="1">
      <c r="A589" s="10">
        <v>1461</v>
      </c>
      <c r="B589" s="11" t="s">
        <v>656</v>
      </c>
      <c r="C589" s="10">
        <v>1</v>
      </c>
      <c r="D589" s="10" t="s">
        <v>77</v>
      </c>
      <c r="E589" s="10" t="s">
        <v>21</v>
      </c>
      <c r="F589" s="10" t="s">
        <v>258</v>
      </c>
      <c r="G589" s="12" t="s">
        <v>22</v>
      </c>
    </row>
    <row r="590" spans="1:26" ht="15.75" customHeight="1">
      <c r="A590" s="10">
        <v>1462</v>
      </c>
      <c r="B590" s="11" t="s">
        <v>657</v>
      </c>
      <c r="C590" s="10">
        <v>8</v>
      </c>
      <c r="D590" s="10" t="s">
        <v>77</v>
      </c>
      <c r="E590" s="10" t="s">
        <v>12</v>
      </c>
      <c r="F590" s="10" t="s">
        <v>590</v>
      </c>
      <c r="G590" s="12" t="s">
        <v>139</v>
      </c>
    </row>
    <row r="591" spans="1:26" ht="15.75" customHeight="1">
      <c r="A591" s="10">
        <v>1463</v>
      </c>
      <c r="B591" s="11" t="s">
        <v>658</v>
      </c>
      <c r="C591" s="10">
        <v>8</v>
      </c>
      <c r="D591" s="10" t="s">
        <v>77</v>
      </c>
      <c r="E591" s="10" t="s">
        <v>21</v>
      </c>
      <c r="F591" s="10" t="s">
        <v>590</v>
      </c>
      <c r="G591" s="12" t="s">
        <v>137</v>
      </c>
    </row>
    <row r="592" spans="1:26" ht="15.75" customHeight="1">
      <c r="A592" s="10">
        <v>1470</v>
      </c>
      <c r="B592" s="11" t="s">
        <v>659</v>
      </c>
      <c r="C592" s="10">
        <v>1</v>
      </c>
      <c r="D592" s="10" t="s">
        <v>71</v>
      </c>
      <c r="E592" s="10" t="s">
        <v>12</v>
      </c>
      <c r="F592" s="10" t="s">
        <v>258</v>
      </c>
      <c r="G592" s="12" t="s">
        <v>14</v>
      </c>
    </row>
    <row r="593" spans="1:7" ht="15.75" customHeight="1">
      <c r="A593" s="10">
        <v>1471</v>
      </c>
      <c r="B593" s="11" t="s">
        <v>660</v>
      </c>
      <c r="C593" s="10">
        <v>1</v>
      </c>
      <c r="D593" s="10" t="s">
        <v>71</v>
      </c>
      <c r="E593" s="10" t="s">
        <v>12</v>
      </c>
      <c r="F593" s="10" t="s">
        <v>258</v>
      </c>
      <c r="G593" s="12" t="s">
        <v>14</v>
      </c>
    </row>
    <row r="594" spans="1:7" ht="15.75" customHeight="1">
      <c r="A594" s="10">
        <v>1472</v>
      </c>
      <c r="B594" s="11" t="s">
        <v>661</v>
      </c>
      <c r="C594" s="10">
        <v>1</v>
      </c>
      <c r="D594" s="10" t="s">
        <v>71</v>
      </c>
      <c r="E594" s="10" t="s">
        <v>21</v>
      </c>
      <c r="F594" s="10" t="s">
        <v>258</v>
      </c>
      <c r="G594" s="12" t="s">
        <v>22</v>
      </c>
    </row>
    <row r="595" spans="1:7" ht="15.75" customHeight="1">
      <c r="A595" s="10">
        <v>1473</v>
      </c>
      <c r="B595" s="11" t="s">
        <v>662</v>
      </c>
      <c r="C595" s="10">
        <v>1</v>
      </c>
      <c r="D595" s="10" t="s">
        <v>71</v>
      </c>
      <c r="E595" s="10" t="s">
        <v>21</v>
      </c>
      <c r="F595" s="10" t="s">
        <v>258</v>
      </c>
      <c r="G595" s="12" t="s">
        <v>22</v>
      </c>
    </row>
    <row r="596" spans="1:7" ht="15.75" customHeight="1">
      <c r="A596" s="10">
        <v>1474</v>
      </c>
      <c r="B596" s="11" t="s">
        <v>663</v>
      </c>
      <c r="C596" s="10">
        <v>2</v>
      </c>
      <c r="D596" s="10" t="s">
        <v>71</v>
      </c>
      <c r="E596" s="10" t="s">
        <v>12</v>
      </c>
      <c r="F596" s="10" t="s">
        <v>258</v>
      </c>
      <c r="G596" s="12" t="s">
        <v>14</v>
      </c>
    </row>
    <row r="597" spans="1:7" ht="15.75" customHeight="1">
      <c r="A597" s="10">
        <v>1475</v>
      </c>
      <c r="B597" s="11" t="s">
        <v>664</v>
      </c>
      <c r="C597" s="10">
        <v>2</v>
      </c>
      <c r="D597" s="10" t="s">
        <v>71</v>
      </c>
      <c r="E597" s="10" t="s">
        <v>21</v>
      </c>
      <c r="F597" s="10" t="s">
        <v>258</v>
      </c>
      <c r="G597" s="12" t="s">
        <v>22</v>
      </c>
    </row>
    <row r="598" spans="1:7" ht="15.75" customHeight="1">
      <c r="A598" s="10">
        <v>1476</v>
      </c>
      <c r="B598" s="11" t="s">
        <v>665</v>
      </c>
      <c r="C598" s="10">
        <v>3</v>
      </c>
      <c r="D598" s="10" t="s">
        <v>71</v>
      </c>
      <c r="E598" s="10" t="s">
        <v>21</v>
      </c>
      <c r="F598" s="10" t="s">
        <v>258</v>
      </c>
      <c r="G598" s="12" t="s">
        <v>22</v>
      </c>
    </row>
    <row r="599" spans="1:7" ht="15.75" customHeight="1">
      <c r="A599" s="10">
        <v>1477</v>
      </c>
      <c r="B599" s="11" t="s">
        <v>666</v>
      </c>
      <c r="C599" s="10">
        <v>4</v>
      </c>
      <c r="D599" s="10" t="s">
        <v>71</v>
      </c>
      <c r="E599" s="10" t="s">
        <v>12</v>
      </c>
      <c r="F599" s="10" t="s">
        <v>258</v>
      </c>
      <c r="G599" s="12" t="s">
        <v>14</v>
      </c>
    </row>
    <row r="600" spans="1:7" ht="15.75" customHeight="1">
      <c r="A600" s="10">
        <v>1478</v>
      </c>
      <c r="B600" s="11" t="s">
        <v>667</v>
      </c>
      <c r="C600" s="10">
        <v>4</v>
      </c>
      <c r="D600" s="10" t="s">
        <v>71</v>
      </c>
      <c r="E600" s="10" t="s">
        <v>12</v>
      </c>
      <c r="F600" s="10" t="s">
        <v>258</v>
      </c>
      <c r="G600" s="12" t="s">
        <v>14</v>
      </c>
    </row>
    <row r="601" spans="1:7" ht="15.75" customHeight="1">
      <c r="A601" s="10">
        <v>1479</v>
      </c>
      <c r="B601" s="11" t="s">
        <v>668</v>
      </c>
      <c r="C601" s="10">
        <v>5</v>
      </c>
      <c r="D601" s="10" t="s">
        <v>71</v>
      </c>
      <c r="E601" s="10" t="s">
        <v>12</v>
      </c>
      <c r="F601" s="10" t="s">
        <v>89</v>
      </c>
      <c r="G601" s="12" t="s">
        <v>93</v>
      </c>
    </row>
    <row r="602" spans="1:7" ht="15.75" customHeight="1">
      <c r="A602" s="10">
        <v>1480</v>
      </c>
      <c r="B602" s="11" t="s">
        <v>669</v>
      </c>
      <c r="C602" s="10">
        <v>5</v>
      </c>
      <c r="D602" s="10" t="s">
        <v>71</v>
      </c>
      <c r="E602" s="10" t="s">
        <v>12</v>
      </c>
      <c r="F602" s="10" t="s">
        <v>89</v>
      </c>
      <c r="G602" s="12" t="s">
        <v>93</v>
      </c>
    </row>
    <row r="603" spans="1:7" ht="15.75" customHeight="1">
      <c r="A603" s="10">
        <v>1481</v>
      </c>
      <c r="B603" s="11" t="s">
        <v>670</v>
      </c>
      <c r="C603" s="10">
        <v>5</v>
      </c>
      <c r="D603" s="10" t="s">
        <v>71</v>
      </c>
      <c r="E603" s="10" t="s">
        <v>12</v>
      </c>
      <c r="F603" s="10" t="s">
        <v>89</v>
      </c>
      <c r="G603" s="12" t="s">
        <v>93</v>
      </c>
    </row>
    <row r="604" spans="1:7" ht="15.75" customHeight="1">
      <c r="A604" s="10">
        <v>1482</v>
      </c>
      <c r="B604" s="11" t="s">
        <v>671</v>
      </c>
      <c r="C604" s="10">
        <v>6</v>
      </c>
      <c r="D604" s="10" t="s">
        <v>71</v>
      </c>
      <c r="E604" s="10" t="s">
        <v>21</v>
      </c>
      <c r="F604" s="10" t="s">
        <v>89</v>
      </c>
      <c r="G604" s="12" t="s">
        <v>90</v>
      </c>
    </row>
    <row r="605" spans="1:7" ht="15.75" customHeight="1">
      <c r="A605" s="10">
        <v>1483</v>
      </c>
      <c r="B605" s="11" t="s">
        <v>672</v>
      </c>
      <c r="C605" s="10">
        <v>8</v>
      </c>
      <c r="D605" s="10" t="s">
        <v>71</v>
      </c>
      <c r="E605" s="10" t="s">
        <v>21</v>
      </c>
      <c r="F605" s="10" t="s">
        <v>136</v>
      </c>
      <c r="G605" s="12" t="s">
        <v>137</v>
      </c>
    </row>
    <row r="606" spans="1:7" ht="15.75" customHeight="1">
      <c r="A606" s="175">
        <v>659</v>
      </c>
      <c r="B606" s="176" t="s">
        <v>756</v>
      </c>
      <c r="C606" s="175">
        <v>0</v>
      </c>
      <c r="D606" s="175" t="s">
        <v>48</v>
      </c>
      <c r="E606" s="175" t="s">
        <v>21</v>
      </c>
      <c r="F606" s="175" t="s">
        <v>258</v>
      </c>
      <c r="G606" s="177" t="s">
        <v>22</v>
      </c>
    </row>
    <row r="607" spans="1:7" ht="15.75" customHeight="1">
      <c r="A607" s="175">
        <v>861</v>
      </c>
      <c r="B607" s="176" t="s">
        <v>757</v>
      </c>
      <c r="C607" s="175">
        <v>3</v>
      </c>
      <c r="D607" s="175" t="s">
        <v>42</v>
      </c>
      <c r="E607" s="175" t="s">
        <v>21</v>
      </c>
      <c r="F607" s="175" t="s">
        <v>258</v>
      </c>
      <c r="G607" s="177" t="s">
        <v>22</v>
      </c>
    </row>
    <row r="608" spans="1:7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955"/>
  <sheetViews>
    <sheetView workbookViewId="0">
      <pane ySplit="2" topLeftCell="A93" activePane="bottomLeft" state="frozen"/>
      <selection pane="bottomLeft" activeCell="A105" sqref="A105:XFD105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6" ht="14.25" customHeight="1">
      <c r="A1" s="110" t="s">
        <v>719</v>
      </c>
      <c r="B1" s="111" t="s">
        <v>728</v>
      </c>
      <c r="C1" s="111" t="s">
        <v>729</v>
      </c>
      <c r="D1" s="112" t="s">
        <v>730</v>
      </c>
      <c r="E1" s="71"/>
      <c r="F1" s="87"/>
      <c r="G1" s="87"/>
      <c r="H1" s="87"/>
      <c r="I1" s="87"/>
      <c r="J1" s="87"/>
      <c r="K1" s="87"/>
      <c r="L1" s="87"/>
      <c r="M1" s="87"/>
      <c r="N1" s="191" t="s">
        <v>731</v>
      </c>
      <c r="O1" s="192"/>
    </row>
    <row r="2" spans="1:16" ht="14.25" customHeight="1">
      <c r="A2" s="113" t="s">
        <v>732</v>
      </c>
      <c r="B2" s="114" t="s">
        <v>733</v>
      </c>
      <c r="C2" s="114" t="s">
        <v>734</v>
      </c>
      <c r="D2" s="114" t="s">
        <v>735</v>
      </c>
      <c r="E2" s="114"/>
      <c r="F2" s="114" t="s">
        <v>736</v>
      </c>
      <c r="G2" s="114" t="s">
        <v>1</v>
      </c>
      <c r="H2" s="114" t="s">
        <v>3</v>
      </c>
      <c r="I2" s="114" t="s">
        <v>678</v>
      </c>
      <c r="J2" s="114" t="s">
        <v>2</v>
      </c>
      <c r="K2" s="114" t="s">
        <v>5</v>
      </c>
      <c r="L2" s="115" t="s">
        <v>679</v>
      </c>
      <c r="M2" s="114" t="s">
        <v>680</v>
      </c>
      <c r="N2" s="116" t="s">
        <v>726</v>
      </c>
      <c r="O2" s="116" t="s">
        <v>727</v>
      </c>
    </row>
    <row r="3" spans="1:16" ht="14.25" customHeight="1">
      <c r="A3" s="100"/>
      <c r="B3" s="101"/>
      <c r="C3" s="101"/>
      <c r="D3" s="102"/>
      <c r="E3" s="102"/>
      <c r="F3" s="162">
        <v>1328</v>
      </c>
      <c r="G3" s="159" t="str">
        <f>+VLOOKUP(F3,Participants!$A$1:$F$802,2,FALSE)</f>
        <v>Maggie Miller</v>
      </c>
      <c r="H3" s="159" t="str">
        <f>+VLOOKUP(F3,Participants!$A$1:$F$802,4,FALSE)</f>
        <v>BFS</v>
      </c>
      <c r="I3" s="159" t="str">
        <f>+VLOOKUP(F3,Participants!$A$1:$F$802,5,FALSE)</f>
        <v>F</v>
      </c>
      <c r="J3" s="159">
        <f>+VLOOKUP(F3,Participants!$A$1:$F$802,3,FALSE)</f>
        <v>2</v>
      </c>
      <c r="K3" s="147" t="str">
        <f>+VLOOKUP(F3,Participants!$A$1:$G$802,7,FALSE)</f>
        <v>DEV GIRLS</v>
      </c>
      <c r="L3" s="168">
        <v>8</v>
      </c>
      <c r="M3" s="159">
        <v>1</v>
      </c>
      <c r="N3" s="151">
        <v>8</v>
      </c>
      <c r="O3" s="164">
        <v>2</v>
      </c>
      <c r="P3">
        <v>1</v>
      </c>
    </row>
    <row r="4" spans="1:16" ht="14.25" customHeight="1">
      <c r="A4" s="104"/>
      <c r="B4" s="105"/>
      <c r="C4" s="105"/>
      <c r="D4" s="106"/>
      <c r="E4" s="106"/>
      <c r="F4" s="162">
        <v>633</v>
      </c>
      <c r="G4" s="159" t="str">
        <f>+VLOOKUP(F4,Participants!$A$1:$F$802,2,FALSE)</f>
        <v>Alexis Smith</v>
      </c>
      <c r="H4" s="159" t="str">
        <f>+VLOOKUP(F4,Participants!$A$1:$F$802,4,FALSE)</f>
        <v>SJS</v>
      </c>
      <c r="I4" s="159" t="str">
        <f>+VLOOKUP(F4,Participants!$A$1:$F$802,5,FALSE)</f>
        <v>F</v>
      </c>
      <c r="J4" s="159">
        <f>+VLOOKUP(F4,Participants!$A$1:$F$802,3,FALSE)</f>
        <v>2</v>
      </c>
      <c r="K4" s="147" t="str">
        <f>+VLOOKUP(F4,Participants!$A$1:$G$802,7,FALSE)</f>
        <v>DEV GIRLS</v>
      </c>
      <c r="L4" s="169">
        <v>13</v>
      </c>
      <c r="M4" s="159"/>
      <c r="N4" s="151">
        <v>7</v>
      </c>
      <c r="O4" s="164">
        <v>8</v>
      </c>
      <c r="P4">
        <v>2</v>
      </c>
    </row>
    <row r="5" spans="1:16" ht="14.25" customHeight="1">
      <c r="A5" s="100"/>
      <c r="B5" s="101"/>
      <c r="C5" s="101"/>
      <c r="D5" s="102"/>
      <c r="E5" s="102"/>
      <c r="F5" s="165">
        <v>965</v>
      </c>
      <c r="G5" s="166" t="str">
        <f>+VLOOKUP(F5,Participants!$A$1:$F$802,2,FALSE)</f>
        <v>Tunno Muiriel</v>
      </c>
      <c r="H5" s="166" t="str">
        <f>+VLOOKUP(F5,Participants!$A$1:$F$802,4,FALSE)</f>
        <v>CDT</v>
      </c>
      <c r="I5" s="166" t="str">
        <f>+VLOOKUP(F5,Participants!$A$1:$F$802,5,FALSE)</f>
        <v>F</v>
      </c>
      <c r="J5" s="166">
        <f>+VLOOKUP(F5,Participants!$A$1:$F$802,3,FALSE)</f>
        <v>2</v>
      </c>
      <c r="K5" s="147" t="str">
        <f>+VLOOKUP(F5,Participants!$A$1:$G$802,7,FALSE)</f>
        <v>DEV GIRLS</v>
      </c>
      <c r="L5" s="169">
        <v>16</v>
      </c>
      <c r="M5" s="166"/>
      <c r="N5" s="167">
        <v>7</v>
      </c>
      <c r="O5" s="164">
        <v>4</v>
      </c>
      <c r="P5">
        <v>3</v>
      </c>
    </row>
    <row r="6" spans="1:16" ht="14.25" customHeight="1">
      <c r="A6" s="104"/>
      <c r="B6" s="105"/>
      <c r="C6" s="105"/>
      <c r="D6" s="106"/>
      <c r="E6" s="106"/>
      <c r="F6" s="162">
        <v>1334</v>
      </c>
      <c r="G6" s="159" t="str">
        <f>+VLOOKUP(F6,Participants!$A$1:$F$802,2,FALSE)</f>
        <v>Monica Isacco</v>
      </c>
      <c r="H6" s="159" t="str">
        <f>+VLOOKUP(F6,Participants!$A$1:$F$802,4,FALSE)</f>
        <v>BFS</v>
      </c>
      <c r="I6" s="159" t="str">
        <f>+VLOOKUP(F6,Participants!$A$1:$F$802,5,FALSE)</f>
        <v>F</v>
      </c>
      <c r="J6" s="159">
        <f>+VLOOKUP(F6,Participants!$A$1:$F$802,3,FALSE)</f>
        <v>2</v>
      </c>
      <c r="K6" s="147" t="str">
        <f>+VLOOKUP(F6,Participants!$A$1:$G$802,7,FALSE)</f>
        <v>DEV GIRLS</v>
      </c>
      <c r="L6" s="169">
        <v>20</v>
      </c>
      <c r="M6" s="159"/>
      <c r="N6" s="151">
        <v>7</v>
      </c>
      <c r="O6" s="164">
        <v>3</v>
      </c>
      <c r="P6">
        <v>4</v>
      </c>
    </row>
    <row r="7" spans="1:16" ht="14.25" customHeight="1">
      <c r="A7" s="100"/>
      <c r="B7" s="101"/>
      <c r="C7" s="101"/>
      <c r="D7" s="102"/>
      <c r="E7" s="102"/>
      <c r="F7" s="165">
        <v>581</v>
      </c>
      <c r="G7" s="166" t="str">
        <f>+VLOOKUP(F7,Participants!$A$1:$F$802,2,FALSE)</f>
        <v>Grace Bandurski</v>
      </c>
      <c r="H7" s="166" t="str">
        <f>+VLOOKUP(F7,Participants!$A$1:$F$802,4,FALSE)</f>
        <v>BTA</v>
      </c>
      <c r="I7" s="166" t="str">
        <f>+VLOOKUP(F7,Participants!$A$1:$F$802,5,FALSE)</f>
        <v>F</v>
      </c>
      <c r="J7" s="166">
        <f>+VLOOKUP(F7,Participants!$A$1:$F$802,3,FALSE)</f>
        <v>2</v>
      </c>
      <c r="K7" s="147" t="str">
        <f>+VLOOKUP(F7,Participants!$A$1:$G$802,7,FALSE)</f>
        <v>DEV GIRLS</v>
      </c>
      <c r="L7" s="169">
        <v>26</v>
      </c>
      <c r="M7" s="166"/>
      <c r="N7" s="167">
        <v>6</v>
      </c>
      <c r="O7" s="164">
        <v>8</v>
      </c>
      <c r="P7">
        <v>5</v>
      </c>
    </row>
    <row r="8" spans="1:16" ht="14.25" customHeight="1">
      <c r="A8" s="100"/>
      <c r="B8" s="101"/>
      <c r="C8" s="101"/>
      <c r="D8" s="102"/>
      <c r="E8" s="102"/>
      <c r="F8" s="162">
        <v>235</v>
      </c>
      <c r="G8" s="159" t="str">
        <f>+VLOOKUP(F8,Participants!$A$1:$F$802,2,FALSE)</f>
        <v>Maura Joyce</v>
      </c>
      <c r="H8" s="159" t="str">
        <f>+VLOOKUP(F8,Participants!$A$1:$F$802,4,FALSE)</f>
        <v>HCA</v>
      </c>
      <c r="I8" s="159" t="str">
        <f>+VLOOKUP(F8,Participants!$A$1:$F$802,5,FALSE)</f>
        <v>F</v>
      </c>
      <c r="J8" s="159">
        <f>+VLOOKUP(F8,Participants!$A$1:$F$802,3,FALSE)</f>
        <v>2</v>
      </c>
      <c r="K8" s="147" t="str">
        <f>+VLOOKUP(F8,Participants!$A$1:$G$802,7,FALSE)</f>
        <v>DEV GIRLS</v>
      </c>
      <c r="L8" s="169">
        <v>28</v>
      </c>
      <c r="M8" s="159"/>
      <c r="N8" s="151">
        <v>6</v>
      </c>
      <c r="O8" s="164">
        <v>6</v>
      </c>
      <c r="P8">
        <v>6</v>
      </c>
    </row>
    <row r="9" spans="1:16" ht="14.25" customHeight="1">
      <c r="A9" s="104"/>
      <c r="B9" s="105"/>
      <c r="C9" s="105"/>
      <c r="D9" s="106"/>
      <c r="E9" s="106"/>
      <c r="F9" s="162">
        <v>634</v>
      </c>
      <c r="G9" s="159" t="str">
        <f>+VLOOKUP(F9,Participants!$A$1:$F$802,2,FALSE)</f>
        <v>Grace Turner</v>
      </c>
      <c r="H9" s="159" t="str">
        <f>+VLOOKUP(F9,Participants!$A$1:$F$802,4,FALSE)</f>
        <v>SJS</v>
      </c>
      <c r="I9" s="159" t="str">
        <f>+VLOOKUP(F9,Participants!$A$1:$F$802,5,FALSE)</f>
        <v>F</v>
      </c>
      <c r="J9" s="159">
        <f>+VLOOKUP(F9,Participants!$A$1:$F$802,3,FALSE)</f>
        <v>2</v>
      </c>
      <c r="K9" s="147" t="str">
        <f>+VLOOKUP(F9,Participants!$A$1:$G$802,7,FALSE)</f>
        <v>DEV GIRLS</v>
      </c>
      <c r="L9" s="169">
        <v>35</v>
      </c>
      <c r="M9" s="159"/>
      <c r="N9" s="151">
        <v>6</v>
      </c>
      <c r="O9" s="164">
        <v>2</v>
      </c>
      <c r="P9">
        <v>7</v>
      </c>
    </row>
    <row r="10" spans="1:16" ht="14.25" customHeight="1">
      <c r="A10" s="104"/>
      <c r="B10" s="105"/>
      <c r="C10" s="105"/>
      <c r="D10" s="106"/>
      <c r="E10" s="106"/>
      <c r="F10" s="162">
        <v>916</v>
      </c>
      <c r="G10" s="159" t="str">
        <f>+VLOOKUP(F10,Participants!$A$1:$F$802,2,FALSE)</f>
        <v>Skylar Tegano</v>
      </c>
      <c r="H10" s="159" t="str">
        <f>+VLOOKUP(F10,Participants!$A$1:$F$802,4,FALSE)</f>
        <v>AGS</v>
      </c>
      <c r="I10" s="159" t="str">
        <f>+VLOOKUP(F10,Participants!$A$1:$F$802,5,FALSE)</f>
        <v>F</v>
      </c>
      <c r="J10" s="159">
        <f>+VLOOKUP(F10,Participants!$A$1:$F$802,3,FALSE)</f>
        <v>2</v>
      </c>
      <c r="K10" s="147" t="str">
        <f>+VLOOKUP(F10,Participants!$A$1:$G$802,7,FALSE)</f>
        <v>DEV GIRLS</v>
      </c>
      <c r="L10" s="169">
        <v>36</v>
      </c>
      <c r="M10" s="159"/>
      <c r="N10" s="151">
        <v>6</v>
      </c>
      <c r="O10" s="164">
        <v>1</v>
      </c>
      <c r="P10">
        <v>8</v>
      </c>
    </row>
    <row r="11" spans="1:16" ht="14.25" customHeight="1">
      <c r="A11" s="100"/>
      <c r="B11" s="101"/>
      <c r="C11" s="101"/>
      <c r="D11" s="102"/>
      <c r="E11" s="102"/>
      <c r="F11" s="162">
        <v>1330</v>
      </c>
      <c r="G11" s="159" t="str">
        <f>+VLOOKUP(F11,Participants!$A$1:$F$802,2,FALSE)</f>
        <v>Kelsey Cole</v>
      </c>
      <c r="H11" s="159" t="str">
        <f>+VLOOKUP(F11,Participants!$A$1:$F$802,4,FALSE)</f>
        <v>BFS</v>
      </c>
      <c r="I11" s="159" t="str">
        <f>+VLOOKUP(F11,Participants!$A$1:$F$802,5,FALSE)</f>
        <v>F</v>
      </c>
      <c r="J11" s="159">
        <f>+VLOOKUP(F11,Participants!$A$1:$F$802,3,FALSE)</f>
        <v>2</v>
      </c>
      <c r="K11" s="147" t="str">
        <f>+VLOOKUP(F11,Participants!$A$1:$G$802,7,FALSE)</f>
        <v>DEV GIRLS</v>
      </c>
      <c r="L11" s="169">
        <v>37</v>
      </c>
      <c r="M11" s="159"/>
      <c r="N11" s="151">
        <v>6</v>
      </c>
      <c r="O11" s="164">
        <v>0</v>
      </c>
      <c r="P11">
        <v>9</v>
      </c>
    </row>
    <row r="12" spans="1:16" ht="14.25" customHeight="1">
      <c r="A12" s="104"/>
      <c r="B12" s="105"/>
      <c r="C12" s="105"/>
      <c r="D12" s="106"/>
      <c r="E12" s="106"/>
      <c r="F12" s="165">
        <v>936</v>
      </c>
      <c r="G12" s="166" t="str">
        <f>+VLOOKUP(F12,Participants!$A$1:$F$802,2,FALSE)</f>
        <v>Rossey Anastasia</v>
      </c>
      <c r="H12" s="166" t="str">
        <f>+VLOOKUP(F12,Participants!$A$1:$F$802,4,FALSE)</f>
        <v>CDT</v>
      </c>
      <c r="I12" s="166" t="str">
        <f>+VLOOKUP(F12,Participants!$A$1:$F$802,5,FALSE)</f>
        <v>F</v>
      </c>
      <c r="J12" s="166">
        <f>+VLOOKUP(F12,Participants!$A$1:$F$802,3,FALSE)</f>
        <v>1</v>
      </c>
      <c r="K12" s="147" t="str">
        <f>+VLOOKUP(F12,Participants!$A$1:$G$802,7,FALSE)</f>
        <v>DEV GIRLS</v>
      </c>
      <c r="L12" s="169">
        <v>45</v>
      </c>
      <c r="M12" s="166"/>
      <c r="N12" s="167">
        <v>5</v>
      </c>
      <c r="O12" s="164">
        <v>3</v>
      </c>
      <c r="P12">
        <v>10</v>
      </c>
    </row>
    <row r="13" spans="1:16" ht="14.25" customHeight="1">
      <c r="A13" s="100"/>
      <c r="B13" s="101"/>
      <c r="C13" s="101"/>
      <c r="D13" s="102"/>
      <c r="E13" s="102"/>
      <c r="F13" s="165">
        <v>1331</v>
      </c>
      <c r="G13" s="166" t="str">
        <f>+VLOOKUP(F13,Participants!$A$1:$F$802,2,FALSE)</f>
        <v>Victoria Romanow</v>
      </c>
      <c r="H13" s="166" t="str">
        <f>+VLOOKUP(F13,Participants!$A$1:$F$802,4,FALSE)</f>
        <v>BFS</v>
      </c>
      <c r="I13" s="166" t="str">
        <f>+VLOOKUP(F13,Participants!$A$1:$F$802,5,FALSE)</f>
        <v>F</v>
      </c>
      <c r="J13" s="166">
        <f>+VLOOKUP(F13,Participants!$A$1:$F$802,3,FALSE)</f>
        <v>2</v>
      </c>
      <c r="K13" s="147" t="str">
        <f>+VLOOKUP(F13,Participants!$A$1:$G$802,7,FALSE)</f>
        <v>DEV GIRLS</v>
      </c>
      <c r="L13" s="169">
        <v>48</v>
      </c>
      <c r="M13" s="166"/>
      <c r="N13" s="167">
        <v>5</v>
      </c>
      <c r="O13" s="164">
        <v>0</v>
      </c>
      <c r="P13">
        <v>11</v>
      </c>
    </row>
    <row r="14" spans="1:16" ht="14.25" customHeight="1">
      <c r="A14" s="104"/>
      <c r="B14" s="105"/>
      <c r="C14" s="105"/>
      <c r="D14" s="106"/>
      <c r="E14" s="106"/>
      <c r="F14" s="162">
        <v>149</v>
      </c>
      <c r="G14" s="159" t="str">
        <f>+VLOOKUP(F14,Participants!$A$1:$F$802,2,FALSE)</f>
        <v>Madison Tolomeo</v>
      </c>
      <c r="H14" s="159" t="str">
        <f>+VLOOKUP(F14,Participants!$A$1:$F$802,4,FALSE)</f>
        <v>NCA</v>
      </c>
      <c r="I14" s="159" t="str">
        <f>+VLOOKUP(F14,Participants!$A$1:$F$802,5,FALSE)</f>
        <v>F</v>
      </c>
      <c r="J14" s="159">
        <v>0</v>
      </c>
      <c r="K14" s="147" t="str">
        <f>+VLOOKUP(F14,Participants!$A$1:$G$802,7,FALSE)</f>
        <v>DEV GIRLS</v>
      </c>
      <c r="L14" s="169">
        <v>50</v>
      </c>
      <c r="M14" s="159"/>
      <c r="N14" s="151">
        <v>4</v>
      </c>
      <c r="O14" s="164">
        <v>10</v>
      </c>
      <c r="P14">
        <v>12</v>
      </c>
    </row>
    <row r="15" spans="1:16" ht="14.25" customHeight="1">
      <c r="A15" s="100"/>
      <c r="B15" s="101"/>
      <c r="C15" s="101"/>
      <c r="D15" s="102"/>
      <c r="E15" s="102"/>
      <c r="F15" s="162">
        <v>584</v>
      </c>
      <c r="G15" s="159" t="str">
        <f>+VLOOKUP(F15,Participants!$A$1:$F$802,2,FALSE)</f>
        <v>Brooklynn Hamilton</v>
      </c>
      <c r="H15" s="159" t="str">
        <f>+VLOOKUP(F15,Participants!$A$1:$F$802,4,FALSE)</f>
        <v>BTA</v>
      </c>
      <c r="I15" s="159" t="str">
        <f>+VLOOKUP(F15,Participants!$A$1:$F$802,5,FALSE)</f>
        <v>F</v>
      </c>
      <c r="J15" s="159">
        <f>+VLOOKUP(F15,Participants!$A$1:$F$802,3,FALSE)</f>
        <v>2</v>
      </c>
      <c r="K15" s="147" t="str">
        <f>+VLOOKUP(F15,Participants!$A$1:$G$802,7,FALSE)</f>
        <v>DEV GIRLS</v>
      </c>
      <c r="L15" s="169">
        <v>51</v>
      </c>
      <c r="M15" s="159"/>
      <c r="N15" s="151">
        <v>4</v>
      </c>
      <c r="O15" s="164">
        <v>9</v>
      </c>
      <c r="P15">
        <v>13</v>
      </c>
    </row>
    <row r="16" spans="1:16" ht="14.25" customHeight="1">
      <c r="A16" s="104"/>
      <c r="B16" s="105"/>
      <c r="C16" s="105"/>
      <c r="D16" s="106"/>
      <c r="E16" s="106"/>
      <c r="F16" s="165">
        <v>1333</v>
      </c>
      <c r="G16" s="166" t="str">
        <f>+VLOOKUP(F16,Participants!$A$1:$F$802,2,FALSE)</f>
        <v>Jaydn Risdon</v>
      </c>
      <c r="H16" s="166" t="str">
        <f>+VLOOKUP(F16,Participants!$A$1:$F$802,4,FALSE)</f>
        <v>BFS</v>
      </c>
      <c r="I16" s="166" t="str">
        <f>+VLOOKUP(F16,Participants!$A$1:$F$802,5,FALSE)</f>
        <v>F</v>
      </c>
      <c r="J16" s="166">
        <f>+VLOOKUP(F16,Participants!$A$1:$F$802,3,FALSE)</f>
        <v>2</v>
      </c>
      <c r="K16" s="147" t="str">
        <f>+VLOOKUP(F16,Participants!$A$1:$G$802,7,FALSE)</f>
        <v>DEV GIRLS</v>
      </c>
      <c r="L16" s="169">
        <v>53</v>
      </c>
      <c r="M16" s="166"/>
      <c r="N16" s="167">
        <v>4</v>
      </c>
      <c r="O16" s="164">
        <v>7</v>
      </c>
      <c r="P16">
        <v>14</v>
      </c>
    </row>
    <row r="17" spans="1:16" ht="14.25" customHeight="1">
      <c r="A17" s="100"/>
      <c r="B17" s="101"/>
      <c r="C17" s="101"/>
      <c r="D17" s="102"/>
      <c r="E17" s="102"/>
      <c r="F17" s="162">
        <v>1195</v>
      </c>
      <c r="G17" s="159" t="str">
        <f>+VLOOKUP(F17,Participants!$A$1:$F$802,2,FALSE)</f>
        <v>Mary Clare Austin</v>
      </c>
      <c r="H17" s="159" t="str">
        <f>+VLOOKUP(F17,Participants!$A$1:$F$802,4,FALSE)</f>
        <v>AAC</v>
      </c>
      <c r="I17" s="159" t="str">
        <f>+VLOOKUP(F17,Participants!$A$1:$F$802,5,FALSE)</f>
        <v>F</v>
      </c>
      <c r="J17" s="159">
        <f>+VLOOKUP(F17,Participants!$A$1:$F$802,3,FALSE)</f>
        <v>2</v>
      </c>
      <c r="K17" s="147" t="str">
        <f>+VLOOKUP(F17,Participants!$A$1:$G$802,7,FALSE)</f>
        <v>DEV GIRLS</v>
      </c>
      <c r="L17" s="169">
        <v>54</v>
      </c>
      <c r="M17" s="159"/>
      <c r="N17" s="151">
        <v>4</v>
      </c>
      <c r="O17" s="164">
        <v>6</v>
      </c>
      <c r="P17">
        <v>15</v>
      </c>
    </row>
    <row r="18" spans="1:16" ht="14.25" customHeight="1">
      <c r="A18" s="104"/>
      <c r="B18" s="105"/>
      <c r="C18" s="105"/>
      <c r="D18" s="106"/>
      <c r="E18" s="106"/>
      <c r="F18" s="162">
        <v>825</v>
      </c>
      <c r="G18" s="159" t="str">
        <f>+VLOOKUP(F18,Participants!$A$1:$F$802,2,FALSE)</f>
        <v>Rylin Porter</v>
      </c>
      <c r="H18" s="159" t="str">
        <f>+VLOOKUP(F18,Participants!$A$1:$F$802,4,FALSE)</f>
        <v>GRE</v>
      </c>
      <c r="I18" s="159" t="str">
        <f>+VLOOKUP(F18,Participants!$A$1:$F$802,5,FALSE)</f>
        <v>F</v>
      </c>
      <c r="J18" s="159">
        <f>+VLOOKUP(F18,Participants!$A$1:$F$802,3,FALSE)</f>
        <v>0</v>
      </c>
      <c r="K18" s="147" t="str">
        <f>+VLOOKUP(F18,Participants!$A$1:$G$802,7,FALSE)</f>
        <v>DEV GIRLS</v>
      </c>
      <c r="L18" s="169">
        <v>55</v>
      </c>
      <c r="M18" s="159"/>
      <c r="N18" s="151">
        <v>4</v>
      </c>
      <c r="O18" s="164">
        <v>5</v>
      </c>
      <c r="P18">
        <v>16</v>
      </c>
    </row>
    <row r="19" spans="1:16" ht="14.25" customHeight="1">
      <c r="A19" s="100"/>
      <c r="B19" s="101"/>
      <c r="C19" s="101"/>
      <c r="D19" s="102"/>
      <c r="E19" s="102"/>
      <c r="F19" s="162">
        <v>1332</v>
      </c>
      <c r="G19" s="159" t="str">
        <f>+VLOOKUP(F19,Participants!$A$1:$F$802,2,FALSE)</f>
        <v>Madelyn Feigel</v>
      </c>
      <c r="H19" s="159" t="str">
        <f>+VLOOKUP(F19,Participants!$A$1:$F$802,4,FALSE)</f>
        <v>BFS</v>
      </c>
      <c r="I19" s="159" t="str">
        <f>+VLOOKUP(F19,Participants!$A$1:$F$802,5,FALSE)</f>
        <v>F</v>
      </c>
      <c r="J19" s="159">
        <f>+VLOOKUP(F19,Participants!$A$1:$F$802,3,FALSE)</f>
        <v>2</v>
      </c>
      <c r="K19" s="147" t="str">
        <f>+VLOOKUP(F19,Participants!$A$1:$G$802,7,FALSE)</f>
        <v>DEV GIRLS</v>
      </c>
      <c r="L19" s="169">
        <v>57</v>
      </c>
      <c r="M19" s="159"/>
      <c r="N19" s="151">
        <v>4</v>
      </c>
      <c r="O19" s="164">
        <v>3</v>
      </c>
      <c r="P19">
        <v>17</v>
      </c>
    </row>
    <row r="20" spans="1:16" ht="14.25" customHeight="1">
      <c r="A20" s="104"/>
      <c r="B20" s="105"/>
      <c r="C20" s="105"/>
      <c r="D20" s="106"/>
      <c r="E20" s="106"/>
      <c r="F20" s="165">
        <v>903</v>
      </c>
      <c r="G20" s="166" t="str">
        <f>+VLOOKUP(F20,Participants!$A$1:$F$802,2,FALSE)</f>
        <v>Olivia Ameredes</v>
      </c>
      <c r="H20" s="166" t="str">
        <f>+VLOOKUP(F20,Participants!$A$1:$F$802,4,FALSE)</f>
        <v>AGS</v>
      </c>
      <c r="I20" s="166" t="str">
        <f>+VLOOKUP(F20,Participants!$A$1:$F$802,5,FALSE)</f>
        <v>F</v>
      </c>
      <c r="J20" s="166">
        <f>+VLOOKUP(F20,Participants!$A$1:$F$802,3,FALSE)</f>
        <v>2</v>
      </c>
      <c r="K20" s="147" t="str">
        <f>+VLOOKUP(F20,Participants!$A$1:$G$802,7,FALSE)</f>
        <v>DEV GIRLS</v>
      </c>
      <c r="L20" s="169">
        <v>58</v>
      </c>
      <c r="M20" s="166"/>
      <c r="N20" s="167">
        <v>4</v>
      </c>
      <c r="O20" s="164">
        <v>0</v>
      </c>
      <c r="P20">
        <v>18</v>
      </c>
    </row>
    <row r="21" spans="1:16" ht="14.25" customHeight="1">
      <c r="A21" s="100"/>
      <c r="B21" s="101"/>
      <c r="C21" s="101"/>
      <c r="D21" s="102"/>
      <c r="E21" s="102"/>
      <c r="F21" s="165">
        <v>140</v>
      </c>
      <c r="G21" s="166" t="str">
        <f>+VLOOKUP(F21,Participants!$A$1:$F$802,2,FALSE)</f>
        <v>A'shai Boyce</v>
      </c>
      <c r="H21" s="166" t="str">
        <f>+VLOOKUP(F21,Participants!$A$1:$F$802,4,FALSE)</f>
        <v>NCA</v>
      </c>
      <c r="I21" s="166" t="str">
        <f>+VLOOKUP(F21,Participants!$A$1:$F$802,5,FALSE)</f>
        <v>F</v>
      </c>
      <c r="J21" s="166">
        <v>0</v>
      </c>
      <c r="K21" s="147" t="str">
        <f>+VLOOKUP(F21,Participants!$A$1:$G$802,7,FALSE)</f>
        <v>DEV GIRLS</v>
      </c>
      <c r="L21" s="169">
        <v>59</v>
      </c>
      <c r="M21" s="166"/>
      <c r="N21" s="167">
        <v>3</v>
      </c>
      <c r="O21" s="164">
        <v>11</v>
      </c>
      <c r="P21">
        <v>19</v>
      </c>
    </row>
    <row r="22" spans="1:16" ht="14.25" customHeight="1">
      <c r="A22" s="104"/>
      <c r="B22" s="105"/>
      <c r="C22" s="105"/>
      <c r="D22" s="106"/>
      <c r="E22" s="106"/>
      <c r="F22" s="165">
        <v>148</v>
      </c>
      <c r="G22" s="166" t="str">
        <f>+VLOOKUP(F22,Participants!$A$1:$F$802,2,FALSE)</f>
        <v>Suki Sullivan</v>
      </c>
      <c r="H22" s="166" t="str">
        <f>+VLOOKUP(F22,Participants!$A$1:$F$802,4,FALSE)</f>
        <v>NCA</v>
      </c>
      <c r="I22" s="166" t="str">
        <f>+VLOOKUP(F22,Participants!$A$1:$F$802,5,FALSE)</f>
        <v>F</v>
      </c>
      <c r="J22" s="166">
        <v>0</v>
      </c>
      <c r="K22" s="147" t="str">
        <f>+VLOOKUP(F22,Participants!$A$1:$G$802,7,FALSE)</f>
        <v>DEV GIRLS</v>
      </c>
      <c r="L22" s="169">
        <v>60</v>
      </c>
      <c r="M22" s="166"/>
      <c r="N22" s="167">
        <v>3</v>
      </c>
      <c r="O22" s="164">
        <v>10</v>
      </c>
      <c r="P22">
        <v>20</v>
      </c>
    </row>
    <row r="23" spans="1:16" ht="14.25" customHeight="1">
      <c r="A23" s="100"/>
      <c r="B23" s="101"/>
      <c r="C23" s="101"/>
      <c r="D23" s="102"/>
      <c r="E23" s="102"/>
      <c r="F23" s="165">
        <v>155</v>
      </c>
      <c r="G23" s="166" t="str">
        <f>+VLOOKUP(F23,Participants!$A$1:$F$802,2,FALSE)</f>
        <v>Ava Thompson</v>
      </c>
      <c r="H23" s="166" t="str">
        <f>+VLOOKUP(F23,Participants!$A$1:$F$802,4,FALSE)</f>
        <v>NCA</v>
      </c>
      <c r="I23" s="166" t="str">
        <f>+VLOOKUP(F23,Participants!$A$1:$F$802,5,FALSE)</f>
        <v>F</v>
      </c>
      <c r="J23" s="166">
        <f>+VLOOKUP(F23,Participants!$A$1:$F$802,3,FALSE)</f>
        <v>2</v>
      </c>
      <c r="K23" s="147" t="str">
        <f>+VLOOKUP(F23,Participants!$A$1:$G$802,7,FALSE)</f>
        <v>DEV GIRLS</v>
      </c>
      <c r="L23" s="169">
        <v>61</v>
      </c>
      <c r="M23" s="166"/>
      <c r="N23" s="167">
        <v>3</v>
      </c>
      <c r="O23" s="164">
        <v>7</v>
      </c>
      <c r="P23">
        <v>21</v>
      </c>
    </row>
    <row r="24" spans="1:16" ht="14.25" customHeight="1">
      <c r="A24" s="104"/>
      <c r="B24" s="105"/>
      <c r="C24" s="105"/>
      <c r="D24" s="106"/>
      <c r="E24" s="106"/>
      <c r="F24" s="162">
        <v>939</v>
      </c>
      <c r="G24" s="159" t="str">
        <f>+VLOOKUP(F24,Participants!$A$1:$F$802,2,FALSE)</f>
        <v>Scalamogna Ava</v>
      </c>
      <c r="H24" s="159" t="str">
        <f>+VLOOKUP(F24,Participants!$A$1:$F$802,4,FALSE)</f>
        <v>CDT</v>
      </c>
      <c r="I24" s="159" t="str">
        <f>+VLOOKUP(F24,Participants!$A$1:$F$802,5,FALSE)</f>
        <v>F</v>
      </c>
      <c r="J24" s="159">
        <f>+VLOOKUP(F24,Participants!$A$1:$F$802,3,FALSE)</f>
        <v>1</v>
      </c>
      <c r="K24" s="147" t="str">
        <f>+VLOOKUP(F24,Participants!$A$1:$G$802,7,FALSE)</f>
        <v>DEV GIRLS</v>
      </c>
      <c r="L24" s="169">
        <v>63</v>
      </c>
      <c r="M24" s="159"/>
      <c r="N24" s="151">
        <v>3</v>
      </c>
      <c r="O24" s="164">
        <v>4</v>
      </c>
      <c r="P24">
        <v>22</v>
      </c>
    </row>
    <row r="25" spans="1:16" ht="14.25" customHeight="1">
      <c r="A25" s="100"/>
      <c r="B25" s="101"/>
      <c r="C25" s="101"/>
      <c r="D25" s="102"/>
      <c r="E25" s="102"/>
      <c r="F25" s="165">
        <v>905</v>
      </c>
      <c r="G25" s="166" t="str">
        <f>+VLOOKUP(F25,Participants!$A$1:$F$802,2,FALSE)</f>
        <v>Anna Debbis</v>
      </c>
      <c r="H25" s="166" t="str">
        <f>+VLOOKUP(F25,Participants!$A$1:$F$802,4,FALSE)</f>
        <v>AGS</v>
      </c>
      <c r="I25" s="166" t="str">
        <f>+VLOOKUP(F25,Participants!$A$1:$F$802,5,FALSE)</f>
        <v>F</v>
      </c>
      <c r="J25" s="166">
        <f>+VLOOKUP(F25,Participants!$A$1:$F$802,3,FALSE)</f>
        <v>2</v>
      </c>
      <c r="K25" s="147" t="str">
        <f>+VLOOKUP(F25,Participants!$A$1:$G$802,7,FALSE)</f>
        <v>DEV GIRLS</v>
      </c>
      <c r="L25" s="169">
        <v>64</v>
      </c>
      <c r="M25" s="166"/>
      <c r="N25" s="167">
        <v>3</v>
      </c>
      <c r="O25" s="164">
        <v>1</v>
      </c>
      <c r="P25">
        <v>23</v>
      </c>
    </row>
    <row r="26" spans="1:16" ht="14.25" customHeight="1">
      <c r="A26" s="104"/>
      <c r="B26" s="105"/>
      <c r="C26" s="105"/>
      <c r="D26" s="106"/>
      <c r="E26" s="106"/>
      <c r="F26" s="165">
        <v>632</v>
      </c>
      <c r="G26" s="166" t="str">
        <f>+VLOOKUP(F26,Participants!$A$1:$F$802,2,FALSE)</f>
        <v>Giada Morrida</v>
      </c>
      <c r="H26" s="166" t="str">
        <f>+VLOOKUP(F26,Participants!$A$1:$F$802,4,FALSE)</f>
        <v>SJS</v>
      </c>
      <c r="I26" s="166" t="str">
        <f>+VLOOKUP(F26,Participants!$A$1:$F$802,5,FALSE)</f>
        <v>F</v>
      </c>
      <c r="J26" s="166">
        <f>+VLOOKUP(F26,Participants!$A$1:$F$802,3,FALSE)</f>
        <v>2</v>
      </c>
      <c r="K26" s="147" t="str">
        <f>+VLOOKUP(F26,Participants!$A$1:$G$802,7,FALSE)</f>
        <v>DEV GIRLS</v>
      </c>
      <c r="L26" s="169">
        <v>65</v>
      </c>
      <c r="M26" s="166"/>
      <c r="N26" s="167">
        <v>3</v>
      </c>
      <c r="O26" s="164">
        <v>1</v>
      </c>
      <c r="P26">
        <v>24</v>
      </c>
    </row>
    <row r="27" spans="1:16" ht="14.25" customHeight="1">
      <c r="A27" s="100"/>
      <c r="B27" s="101"/>
      <c r="C27" s="101"/>
      <c r="D27" s="102"/>
      <c r="E27" s="102"/>
      <c r="F27" s="162">
        <v>152</v>
      </c>
      <c r="G27" s="159" t="str">
        <f>+VLOOKUP(F27,Participants!$A$1:$F$802,2,FALSE)</f>
        <v>Kennadi Green</v>
      </c>
      <c r="H27" s="159" t="str">
        <f>+VLOOKUP(F27,Participants!$A$1:$F$802,4,FALSE)</f>
        <v>NCA</v>
      </c>
      <c r="I27" s="159" t="str">
        <f>+VLOOKUP(F27,Participants!$A$1:$F$802,5,FALSE)</f>
        <v>F</v>
      </c>
      <c r="J27" s="159">
        <f>+VLOOKUP(F27,Participants!$A$1:$F$802,3,FALSE)</f>
        <v>2</v>
      </c>
      <c r="K27" s="147" t="str">
        <f>+VLOOKUP(F27,Participants!$A$1:$G$802,7,FALSE)</f>
        <v>DEV GIRLS</v>
      </c>
      <c r="L27" s="169">
        <v>66</v>
      </c>
      <c r="M27" s="159"/>
      <c r="N27" s="151">
        <v>2</v>
      </c>
      <c r="O27" s="164">
        <v>11</v>
      </c>
      <c r="P27">
        <v>25</v>
      </c>
    </row>
    <row r="28" spans="1:16" ht="14.25" customHeight="1">
      <c r="A28" s="104"/>
      <c r="B28" s="105"/>
      <c r="C28" s="105"/>
      <c r="D28" s="106"/>
      <c r="E28" s="106"/>
      <c r="F28" s="165">
        <v>141</v>
      </c>
      <c r="G28" s="166" t="str">
        <f>+VLOOKUP(F28,Participants!$A$1:$F$802,2,FALSE)</f>
        <v>Elise Harper</v>
      </c>
      <c r="H28" s="166" t="str">
        <f>+VLOOKUP(F28,Participants!$A$1:$F$802,4,FALSE)</f>
        <v>NCA</v>
      </c>
      <c r="I28" s="166" t="str">
        <f>+VLOOKUP(F28,Participants!$A$1:$F$802,5,FALSE)</f>
        <v>F</v>
      </c>
      <c r="J28" s="166">
        <v>0</v>
      </c>
      <c r="K28" s="147" t="str">
        <f>+VLOOKUP(F28,Participants!$A$1:$G$802,7,FALSE)</f>
        <v>DEV GIRLS</v>
      </c>
      <c r="L28" s="169">
        <v>67</v>
      </c>
      <c r="M28" s="166"/>
      <c r="N28" s="167">
        <v>2</v>
      </c>
      <c r="O28" s="164">
        <v>10</v>
      </c>
      <c r="P28">
        <v>26</v>
      </c>
    </row>
    <row r="29" spans="1:16" ht="14.25" customHeight="1">
      <c r="A29" s="100"/>
      <c r="B29" s="101"/>
      <c r="C29" s="101"/>
      <c r="D29" s="102"/>
      <c r="E29" s="102"/>
      <c r="F29" s="162">
        <v>143</v>
      </c>
      <c r="G29" s="159" t="str">
        <f>+VLOOKUP(F29,Participants!$A$1:$F$802,2,FALSE)</f>
        <v>Coletta Kozora</v>
      </c>
      <c r="H29" s="159" t="str">
        <f>+VLOOKUP(F29,Participants!$A$1:$F$802,4,FALSE)</f>
        <v>NCA</v>
      </c>
      <c r="I29" s="159" t="str">
        <f>+VLOOKUP(F29,Participants!$A$1:$F$802,5,FALSE)</f>
        <v>F</v>
      </c>
      <c r="J29" s="159">
        <v>0</v>
      </c>
      <c r="K29" s="147" t="str">
        <f>+VLOOKUP(F29,Participants!$A$1:$G$802,7,FALSE)</f>
        <v>DEV GIRLS</v>
      </c>
      <c r="L29" s="169">
        <v>68</v>
      </c>
      <c r="M29" s="159"/>
      <c r="N29" s="151">
        <v>2</v>
      </c>
      <c r="O29" s="164">
        <v>4</v>
      </c>
      <c r="P29">
        <v>27</v>
      </c>
    </row>
    <row r="30" spans="1:16" ht="14.25" customHeight="1">
      <c r="A30" s="104"/>
      <c r="B30" s="105"/>
      <c r="C30" s="105"/>
      <c r="D30" s="106"/>
      <c r="E30" s="106"/>
      <c r="F30" s="162">
        <v>960</v>
      </c>
      <c r="G30" s="159" t="str">
        <f>+VLOOKUP(F30,Participants!$A$1:$F$802,2,FALSE)</f>
        <v>Tavella Lilliana</v>
      </c>
      <c r="H30" s="159" t="str">
        <f>+VLOOKUP(F30,Participants!$A$1:$F$802,4,FALSE)</f>
        <v>CDT</v>
      </c>
      <c r="I30" s="159" t="str">
        <f>+VLOOKUP(F30,Participants!$A$1:$F$802,5,FALSE)</f>
        <v>F</v>
      </c>
      <c r="J30" s="159">
        <f>+VLOOKUP(F30,Participants!$A$1:$F$802,3,FALSE)</f>
        <v>1</v>
      </c>
      <c r="K30" s="147" t="str">
        <f>+VLOOKUP(F30,Participants!$A$1:$G$802,7,FALSE)</f>
        <v>DEV GIRLS</v>
      </c>
      <c r="L30" s="169">
        <v>69</v>
      </c>
      <c r="M30" s="159"/>
      <c r="N30" s="151">
        <v>1</v>
      </c>
      <c r="O30" s="164">
        <v>9</v>
      </c>
      <c r="P30">
        <v>28</v>
      </c>
    </row>
    <row r="31" spans="1:16" ht="14.25" customHeight="1">
      <c r="A31" s="104"/>
      <c r="B31" s="105"/>
      <c r="C31" s="105"/>
      <c r="D31" s="106"/>
      <c r="E31" s="106"/>
      <c r="F31" s="102"/>
      <c r="G31" s="103"/>
      <c r="H31" s="103"/>
      <c r="I31" s="103"/>
      <c r="J31" s="103"/>
      <c r="K31" s="54"/>
      <c r="L31" s="168"/>
      <c r="M31" s="103"/>
      <c r="N31" s="54"/>
      <c r="O31" s="54"/>
    </row>
    <row r="32" spans="1:16" ht="14.25" customHeight="1">
      <c r="A32" s="104"/>
      <c r="B32" s="105"/>
      <c r="C32" s="105"/>
      <c r="D32" s="106"/>
      <c r="E32" s="106"/>
      <c r="F32" s="102">
        <v>713</v>
      </c>
      <c r="G32" s="103" t="str">
        <f>+VLOOKUP(F32,Participants!$A$1:$F$802,2,FALSE)</f>
        <v>Aralia DePaoli</v>
      </c>
      <c r="H32" s="103" t="str">
        <f>+VLOOKUP(F32,Participants!$A$1:$F$802,4,FALSE)</f>
        <v>KIL</v>
      </c>
      <c r="I32" s="103" t="str">
        <f>+VLOOKUP(F32,Participants!$A$1:$F$802,5,FALSE)</f>
        <v>F</v>
      </c>
      <c r="J32" s="103">
        <f>+VLOOKUP(F32,Participants!$A$1:$F$802,3,FALSE)</f>
        <v>3</v>
      </c>
      <c r="K32" s="54" t="str">
        <f>+VLOOKUP(F32,Participants!$A$1:$G$802,7,FALSE)</f>
        <v>DEV GIRLS</v>
      </c>
      <c r="L32" s="169">
        <v>1</v>
      </c>
      <c r="M32" s="103">
        <v>10</v>
      </c>
      <c r="N32" s="54">
        <v>10</v>
      </c>
      <c r="O32" s="54">
        <v>5</v>
      </c>
    </row>
    <row r="33" spans="1:16" ht="14.25" customHeight="1">
      <c r="A33" s="100"/>
      <c r="B33" s="101"/>
      <c r="C33" s="101"/>
      <c r="D33" s="102"/>
      <c r="E33" s="102"/>
      <c r="F33" s="102">
        <v>723</v>
      </c>
      <c r="G33" s="103" t="str">
        <f>+VLOOKUP(F33,Participants!$A$1:$F$802,2,FALSE)</f>
        <v>Bridie Straub</v>
      </c>
      <c r="H33" s="103" t="str">
        <f>+VLOOKUP(F33,Participants!$A$1:$F$802,4,FALSE)</f>
        <v>KIL</v>
      </c>
      <c r="I33" s="103" t="str">
        <f>+VLOOKUP(F33,Participants!$A$1:$F$802,5,FALSE)</f>
        <v>F</v>
      </c>
      <c r="J33" s="103">
        <f>+VLOOKUP(F33,Participants!$A$1:$F$802,3,FALSE)</f>
        <v>4</v>
      </c>
      <c r="K33" s="54" t="str">
        <f>+VLOOKUP(F33,Participants!$A$1:$G$802,7,FALSE)</f>
        <v>DEV GIRLS</v>
      </c>
      <c r="L33" s="169">
        <v>2</v>
      </c>
      <c r="M33" s="103">
        <v>8</v>
      </c>
      <c r="N33" s="54">
        <v>9</v>
      </c>
      <c r="O33" s="54">
        <v>6</v>
      </c>
    </row>
    <row r="34" spans="1:16" ht="15" customHeight="1">
      <c r="A34" s="104"/>
      <c r="B34" s="105"/>
      <c r="C34" s="105"/>
      <c r="D34" s="106"/>
      <c r="E34" s="106"/>
      <c r="F34" s="102">
        <v>1245</v>
      </c>
      <c r="G34" s="103" t="str">
        <f>+VLOOKUP(F34,Participants!$A$1:$F$802,2,FALSE)</f>
        <v>Rosa Yuo</v>
      </c>
      <c r="H34" s="103" t="str">
        <f>+VLOOKUP(F34,Participants!$A$1:$F$802,4,FALSE)</f>
        <v>AAC</v>
      </c>
      <c r="I34" s="103" t="str">
        <f>+VLOOKUP(F34,Participants!$A$1:$F$802,5,FALSE)</f>
        <v>F</v>
      </c>
      <c r="J34" s="103">
        <f>+VLOOKUP(F34,Participants!$A$1:$F$802,3,FALSE)</f>
        <v>4</v>
      </c>
      <c r="K34" s="54" t="str">
        <f>+VLOOKUP(F34,Participants!$A$1:$G$802,7,FALSE)</f>
        <v>DEV GIRLS</v>
      </c>
      <c r="L34" s="169">
        <v>3</v>
      </c>
      <c r="M34" s="103">
        <v>6</v>
      </c>
      <c r="N34" s="54">
        <v>9</v>
      </c>
      <c r="O34" s="54">
        <v>3</v>
      </c>
    </row>
    <row r="35" spans="1:16" ht="14.25" customHeight="1">
      <c r="A35" s="100"/>
      <c r="B35" s="101"/>
      <c r="C35" s="101"/>
      <c r="D35" s="102"/>
      <c r="E35" s="102"/>
      <c r="F35" s="54">
        <v>1342</v>
      </c>
      <c r="G35" s="103" t="str">
        <f>+VLOOKUP(F35,Participants!$A$1:$F$802,2,FALSE)</f>
        <v>Cecilia "CC" Benjamin</v>
      </c>
      <c r="H35" s="103" t="str">
        <f>+VLOOKUP(F35,Participants!$A$1:$F$802,4,FALSE)</f>
        <v>BFS</v>
      </c>
      <c r="I35" s="103" t="str">
        <f>+VLOOKUP(F35,Participants!$A$1:$F$802,5,FALSE)</f>
        <v>F</v>
      </c>
      <c r="J35" s="103">
        <f>+VLOOKUP(F35,Participants!$A$1:$F$802,3,FALSE)</f>
        <v>3</v>
      </c>
      <c r="K35" s="54" t="str">
        <f>+VLOOKUP(F35,Participants!$A$1:$G$802,7,FALSE)</f>
        <v>DEV GIRLS</v>
      </c>
      <c r="L35" s="169">
        <v>4</v>
      </c>
      <c r="M35" s="103">
        <v>5</v>
      </c>
      <c r="N35" s="54">
        <v>8</v>
      </c>
      <c r="O35" s="54">
        <v>11</v>
      </c>
    </row>
    <row r="36" spans="1:16" ht="14.25" customHeight="1">
      <c r="A36" s="104"/>
      <c r="B36" s="105"/>
      <c r="C36" s="105"/>
      <c r="D36" s="106"/>
      <c r="E36" s="106"/>
      <c r="F36" s="54">
        <v>1340</v>
      </c>
      <c r="G36" s="103" t="str">
        <f>+VLOOKUP(F36,Participants!$A$1:$F$802,2,FALSE)</f>
        <v>Charlie Kane</v>
      </c>
      <c r="H36" s="103" t="str">
        <f>+VLOOKUP(F36,Participants!$A$1:$F$802,4,FALSE)</f>
        <v>BFS</v>
      </c>
      <c r="I36" s="103" t="str">
        <f>+VLOOKUP(F36,Participants!$A$1:$F$802,5,FALSE)</f>
        <v>F</v>
      </c>
      <c r="J36" s="103">
        <f>+VLOOKUP(F36,Participants!$A$1:$F$802,3,FALSE)</f>
        <v>3</v>
      </c>
      <c r="K36" s="54" t="str">
        <f>+VLOOKUP(F36,Participants!$A$1:$G$802,7,FALSE)</f>
        <v>DEV GIRLS</v>
      </c>
      <c r="L36" s="169">
        <v>5</v>
      </c>
      <c r="M36" s="103">
        <v>4</v>
      </c>
      <c r="N36" s="54">
        <v>8</v>
      </c>
      <c r="O36" s="54">
        <v>7</v>
      </c>
      <c r="P36" t="s">
        <v>930</v>
      </c>
    </row>
    <row r="37" spans="1:16" ht="14.25" customHeight="1">
      <c r="A37" s="100"/>
      <c r="B37" s="101"/>
      <c r="C37" s="101"/>
      <c r="D37" s="102"/>
      <c r="E37" s="102"/>
      <c r="F37" s="102">
        <v>1197</v>
      </c>
      <c r="G37" s="103" t="str">
        <f>+VLOOKUP(F37,Participants!$A$1:$F$802,2,FALSE)</f>
        <v>Charlotte Austin</v>
      </c>
      <c r="H37" s="103" t="str">
        <f>+VLOOKUP(F37,Participants!$A$1:$F$802,4,FALSE)</f>
        <v>AAC</v>
      </c>
      <c r="I37" s="103" t="str">
        <f>+VLOOKUP(F37,Participants!$A$1:$F$802,5,FALSE)</f>
        <v>F</v>
      </c>
      <c r="J37" s="103">
        <f>+VLOOKUP(F37,Participants!$A$1:$F$802,3,FALSE)</f>
        <v>4</v>
      </c>
      <c r="K37" s="54" t="str">
        <f>+VLOOKUP(F37,Participants!$A$1:$G$802,7,FALSE)</f>
        <v>DEV GIRLS</v>
      </c>
      <c r="L37" s="169">
        <v>6</v>
      </c>
      <c r="M37" s="103">
        <v>3</v>
      </c>
      <c r="N37" s="54">
        <v>8</v>
      </c>
      <c r="O37" s="54">
        <v>7</v>
      </c>
      <c r="P37" t="s">
        <v>931</v>
      </c>
    </row>
    <row r="38" spans="1:16" ht="14.25" customHeight="1">
      <c r="A38" s="104"/>
      <c r="B38" s="105"/>
      <c r="C38" s="105"/>
      <c r="D38" s="106"/>
      <c r="E38" s="106"/>
      <c r="F38" s="102">
        <v>707</v>
      </c>
      <c r="G38" s="103" t="str">
        <f>+VLOOKUP(F38,Participants!$A$1:$F$802,2,FALSE)</f>
        <v>Cora Cole</v>
      </c>
      <c r="H38" s="103" t="str">
        <f>+VLOOKUP(F38,Participants!$A$1:$F$802,4,FALSE)</f>
        <v>KIL</v>
      </c>
      <c r="I38" s="103" t="str">
        <f>+VLOOKUP(F38,Participants!$A$1:$F$802,5,FALSE)</f>
        <v>F</v>
      </c>
      <c r="J38" s="103">
        <f>+VLOOKUP(F38,Participants!$A$1:$F$802,3,FALSE)</f>
        <v>4</v>
      </c>
      <c r="K38" s="54" t="str">
        <f>+VLOOKUP(F38,Participants!$A$1:$G$802,7,FALSE)</f>
        <v>DEV GIRLS</v>
      </c>
      <c r="L38" s="169">
        <v>7</v>
      </c>
      <c r="M38" s="103">
        <v>2</v>
      </c>
      <c r="N38" s="54">
        <v>8</v>
      </c>
      <c r="O38" s="54">
        <v>7</v>
      </c>
    </row>
    <row r="39" spans="1:16" ht="14.25" customHeight="1">
      <c r="A39" s="100"/>
      <c r="B39" s="101"/>
      <c r="C39" s="101"/>
      <c r="D39" s="102"/>
      <c r="E39" s="102"/>
      <c r="F39" s="102">
        <v>705</v>
      </c>
      <c r="G39" s="103" t="str">
        <f>+VLOOKUP(F39,Participants!$A$1:$F$802,2,FALSE)</f>
        <v>Ella Scaltz</v>
      </c>
      <c r="H39" s="103" t="str">
        <f>+VLOOKUP(F39,Participants!$A$1:$F$802,4,FALSE)</f>
        <v>KIL</v>
      </c>
      <c r="I39" s="103" t="str">
        <f>+VLOOKUP(F39,Participants!$A$1:$F$802,5,FALSE)</f>
        <v>F</v>
      </c>
      <c r="J39" s="103">
        <f>+VLOOKUP(F39,Participants!$A$1:$F$802,3,FALSE)</f>
        <v>4</v>
      </c>
      <c r="K39" s="54" t="str">
        <f>+VLOOKUP(F39,Participants!$A$1:$G$802,7,FALSE)</f>
        <v>DEV GIRLS</v>
      </c>
      <c r="L39" s="169">
        <v>9</v>
      </c>
      <c r="M39" s="103"/>
      <c r="N39" s="54">
        <v>8</v>
      </c>
      <c r="O39" s="54">
        <v>1</v>
      </c>
    </row>
    <row r="40" spans="1:16" ht="14.25" customHeight="1">
      <c r="A40" s="104"/>
      <c r="B40" s="105"/>
      <c r="C40" s="105"/>
      <c r="D40" s="106"/>
      <c r="E40" s="106"/>
      <c r="F40" s="54">
        <v>1343</v>
      </c>
      <c r="G40" s="103" t="str">
        <f>+VLOOKUP(F40,Participants!$A$1:$F$802,2,FALSE)</f>
        <v>Quinn McCabe</v>
      </c>
      <c r="H40" s="103" t="str">
        <f>+VLOOKUP(F40,Participants!$A$1:$F$802,4,FALSE)</f>
        <v>BFS</v>
      </c>
      <c r="I40" s="103" t="str">
        <f>+VLOOKUP(F40,Participants!$A$1:$F$802,5,FALSE)</f>
        <v>F</v>
      </c>
      <c r="J40" s="103">
        <f>+VLOOKUP(F40,Participants!$A$1:$F$802,3,FALSE)</f>
        <v>3</v>
      </c>
      <c r="K40" s="54" t="str">
        <f>+VLOOKUP(F40,Participants!$A$1:$G$802,7,FALSE)</f>
        <v>DEV GIRLS</v>
      </c>
      <c r="L40" s="169">
        <v>10</v>
      </c>
      <c r="M40" s="103"/>
      <c r="N40" s="54">
        <v>7</v>
      </c>
      <c r="O40" s="54">
        <v>10</v>
      </c>
    </row>
    <row r="41" spans="1:16" ht="14.25" customHeight="1">
      <c r="A41" s="100"/>
      <c r="B41" s="101"/>
      <c r="C41" s="101"/>
      <c r="D41" s="102"/>
      <c r="E41" s="102"/>
      <c r="F41" s="102">
        <v>586</v>
      </c>
      <c r="G41" s="103" t="str">
        <f>+VLOOKUP(F41,Participants!$A$1:$F$802,2,FALSE)</f>
        <v>Kat Barnett</v>
      </c>
      <c r="H41" s="103" t="str">
        <f>+VLOOKUP(F41,Participants!$A$1:$F$802,4,FALSE)</f>
        <v>BTA</v>
      </c>
      <c r="I41" s="103" t="str">
        <f>+VLOOKUP(F41,Participants!$A$1:$F$802,5,FALSE)</f>
        <v>F</v>
      </c>
      <c r="J41" s="103">
        <f>+VLOOKUP(F41,Participants!$A$1:$F$802,3,FALSE)</f>
        <v>3</v>
      </c>
      <c r="K41" s="54" t="str">
        <f>+VLOOKUP(F41,Participants!$A$1:$G$802,7,FALSE)</f>
        <v>DEV GIRLS</v>
      </c>
      <c r="L41" s="169">
        <v>11</v>
      </c>
      <c r="M41" s="103"/>
      <c r="N41" s="54">
        <v>7</v>
      </c>
      <c r="O41" s="54">
        <v>10</v>
      </c>
    </row>
    <row r="42" spans="1:16" ht="14.25" customHeight="1">
      <c r="A42" s="104"/>
      <c r="B42" s="105"/>
      <c r="C42" s="105"/>
      <c r="D42" s="106"/>
      <c r="E42" s="106"/>
      <c r="F42" s="102">
        <v>716</v>
      </c>
      <c r="G42" s="103" t="str">
        <f>+VLOOKUP(F42,Participants!$A$1:$F$802,2,FALSE)</f>
        <v>Quinn Orr</v>
      </c>
      <c r="H42" s="103" t="str">
        <f>+VLOOKUP(F42,Participants!$A$1:$F$802,4,FALSE)</f>
        <v>KIL</v>
      </c>
      <c r="I42" s="103" t="str">
        <f>+VLOOKUP(F42,Participants!$A$1:$F$802,5,FALSE)</f>
        <v>F</v>
      </c>
      <c r="J42" s="103">
        <f>+VLOOKUP(F42,Participants!$A$1:$F$802,3,FALSE)</f>
        <v>4</v>
      </c>
      <c r="K42" s="54" t="str">
        <f>+VLOOKUP(F42,Participants!$A$1:$G$802,7,FALSE)</f>
        <v>DEV GIRLS</v>
      </c>
      <c r="L42" s="169">
        <v>12</v>
      </c>
      <c r="M42" s="103"/>
      <c r="N42" s="54">
        <v>7</v>
      </c>
      <c r="O42" s="54">
        <v>9</v>
      </c>
    </row>
    <row r="43" spans="1:16" ht="14.25" customHeight="1">
      <c r="A43" s="100"/>
      <c r="B43" s="101"/>
      <c r="C43" s="101"/>
      <c r="D43" s="102"/>
      <c r="E43" s="102"/>
      <c r="F43" s="102">
        <v>909</v>
      </c>
      <c r="G43" s="103" t="str">
        <f>+VLOOKUP(F43,Participants!$A$1:$F$802,2,FALSE)</f>
        <v>Violet McGovern</v>
      </c>
      <c r="H43" s="103" t="str">
        <f>+VLOOKUP(F43,Participants!$A$1:$F$802,4,FALSE)</f>
        <v>AGS</v>
      </c>
      <c r="I43" s="103" t="str">
        <f>+VLOOKUP(F43,Participants!$A$1:$F$802,5,FALSE)</f>
        <v>F</v>
      </c>
      <c r="J43" s="103">
        <f>+VLOOKUP(F43,Participants!$A$1:$F$802,3,FALSE)</f>
        <v>3</v>
      </c>
      <c r="K43" s="54" t="str">
        <f>+VLOOKUP(F43,Participants!$A$1:$G$802,7,FALSE)</f>
        <v>DEV GIRLS</v>
      </c>
      <c r="L43" s="169">
        <v>14</v>
      </c>
      <c r="M43" s="103"/>
      <c r="N43" s="54">
        <v>7</v>
      </c>
      <c r="O43" s="54">
        <v>8</v>
      </c>
    </row>
    <row r="44" spans="1:16" ht="14.25" customHeight="1">
      <c r="A44" s="104"/>
      <c r="B44" s="105"/>
      <c r="C44" s="105"/>
      <c r="D44" s="106"/>
      <c r="E44" s="106"/>
      <c r="F44" s="102">
        <v>908</v>
      </c>
      <c r="G44" s="103" t="str">
        <f>+VLOOKUP(F44,Participants!$A$1:$F$802,2,FALSE)</f>
        <v>Michaela Lucas</v>
      </c>
      <c r="H44" s="103" t="str">
        <f>+VLOOKUP(F44,Participants!$A$1:$F$802,4,FALSE)</f>
        <v>AGS</v>
      </c>
      <c r="I44" s="103" t="str">
        <f>+VLOOKUP(F44,Participants!$A$1:$F$802,5,FALSE)</f>
        <v>F</v>
      </c>
      <c r="J44" s="103">
        <f>+VLOOKUP(F44,Participants!$A$1:$F$802,3,FALSE)</f>
        <v>4</v>
      </c>
      <c r="K44" s="54" t="str">
        <f>+VLOOKUP(F44,Participants!$A$1:$G$802,7,FALSE)</f>
        <v>DEV GIRLS</v>
      </c>
      <c r="L44" s="169">
        <v>15</v>
      </c>
      <c r="M44" s="103"/>
      <c r="N44" s="54">
        <v>7</v>
      </c>
      <c r="O44" s="54">
        <v>6</v>
      </c>
    </row>
    <row r="45" spans="1:16" ht="14.25" customHeight="1">
      <c r="A45" s="100"/>
      <c r="B45" s="101"/>
      <c r="C45" s="101"/>
      <c r="D45" s="102"/>
      <c r="E45" s="102"/>
      <c r="F45" s="102">
        <v>919</v>
      </c>
      <c r="G45" s="103" t="str">
        <f>+VLOOKUP(F45,Participants!$A$1:$F$802,2,FALSE)</f>
        <v>Natalie Yurchak</v>
      </c>
      <c r="H45" s="103" t="str">
        <f>+VLOOKUP(F45,Participants!$A$1:$F$802,4,FALSE)</f>
        <v>AGS</v>
      </c>
      <c r="I45" s="103" t="str">
        <f>+VLOOKUP(F45,Participants!$A$1:$F$802,5,FALSE)</f>
        <v>F</v>
      </c>
      <c r="J45" s="103">
        <f>+VLOOKUP(F45,Participants!$A$1:$F$802,3,FALSE)</f>
        <v>4</v>
      </c>
      <c r="K45" s="54" t="str">
        <f>+VLOOKUP(F45,Participants!$A$1:$G$802,7,FALSE)</f>
        <v>DEV GIRLS</v>
      </c>
      <c r="L45" s="169">
        <v>17</v>
      </c>
      <c r="M45" s="103"/>
      <c r="N45" s="54">
        <v>7</v>
      </c>
      <c r="O45" s="54">
        <v>4</v>
      </c>
    </row>
    <row r="46" spans="1:16" ht="14.25" customHeight="1">
      <c r="A46" s="104"/>
      <c r="B46" s="105"/>
      <c r="C46" s="105"/>
      <c r="D46" s="106"/>
      <c r="E46" s="106"/>
      <c r="F46" s="102">
        <v>918</v>
      </c>
      <c r="G46" s="103" t="str">
        <f>+VLOOKUP(F46,Participants!$A$1:$F$802,2,FALSE)</f>
        <v>Arden Wyke-Shiring</v>
      </c>
      <c r="H46" s="103" t="str">
        <f>+VLOOKUP(F46,Participants!$A$1:$F$802,4,FALSE)</f>
        <v>AGS</v>
      </c>
      <c r="I46" s="103" t="str">
        <f>+VLOOKUP(F46,Participants!$A$1:$F$802,5,FALSE)</f>
        <v>F</v>
      </c>
      <c r="J46" s="103">
        <f>+VLOOKUP(F46,Participants!$A$1:$F$802,3,FALSE)</f>
        <v>4</v>
      </c>
      <c r="K46" s="54" t="str">
        <f>+VLOOKUP(F46,Participants!$A$1:$G$802,7,FALSE)</f>
        <v>DEV GIRLS</v>
      </c>
      <c r="L46" s="169">
        <v>18</v>
      </c>
      <c r="M46" s="103"/>
      <c r="N46" s="54">
        <v>7</v>
      </c>
      <c r="O46" s="54">
        <v>4</v>
      </c>
    </row>
    <row r="47" spans="1:16" ht="14.25" customHeight="1">
      <c r="A47" s="100"/>
      <c r="B47" s="101"/>
      <c r="C47" s="101"/>
      <c r="D47" s="102"/>
      <c r="E47" s="102"/>
      <c r="F47" s="102">
        <v>166</v>
      </c>
      <c r="G47" s="103" t="str">
        <f>+VLOOKUP(F47,Participants!$A$1:$F$802,2,FALSE)</f>
        <v>Maggie Pyle</v>
      </c>
      <c r="H47" s="103" t="str">
        <f>+VLOOKUP(F47,Participants!$A$1:$F$802,4,FALSE)</f>
        <v>NCA</v>
      </c>
      <c r="I47" s="103" t="str">
        <f>+VLOOKUP(F47,Participants!$A$1:$F$802,5,FALSE)</f>
        <v>F</v>
      </c>
      <c r="J47" s="103">
        <f>+VLOOKUP(F47,Participants!$A$1:$F$802,3,FALSE)</f>
        <v>4</v>
      </c>
      <c r="K47" s="54" t="str">
        <f>+VLOOKUP(F47,Participants!$A$1:$G$802,7,FALSE)</f>
        <v>DEV GIRLS</v>
      </c>
      <c r="L47" s="169">
        <v>19</v>
      </c>
      <c r="M47" s="103"/>
      <c r="N47" s="54">
        <v>7</v>
      </c>
      <c r="O47" s="54">
        <v>4</v>
      </c>
    </row>
    <row r="48" spans="1:16" ht="14.25" customHeight="1">
      <c r="A48" s="104"/>
      <c r="B48" s="105"/>
      <c r="C48" s="105"/>
      <c r="D48" s="106"/>
      <c r="E48" s="106"/>
      <c r="F48" s="54">
        <v>1341</v>
      </c>
      <c r="G48" s="103" t="str">
        <f>+VLOOKUP(F48,Participants!$A$1:$F$802,2,FALSE)</f>
        <v>Paulina Hornung</v>
      </c>
      <c r="H48" s="103" t="str">
        <f>+VLOOKUP(F48,Participants!$A$1:$F$802,4,FALSE)</f>
        <v>BFS</v>
      </c>
      <c r="I48" s="103" t="str">
        <f>+VLOOKUP(F48,Participants!$A$1:$F$802,5,FALSE)</f>
        <v>F</v>
      </c>
      <c r="J48" s="103">
        <f>+VLOOKUP(F48,Participants!$A$1:$F$802,3,FALSE)</f>
        <v>3</v>
      </c>
      <c r="K48" s="54" t="str">
        <f>+VLOOKUP(F48,Participants!$A$1:$G$802,7,FALSE)</f>
        <v>DEV GIRLS</v>
      </c>
      <c r="L48" s="169">
        <v>21</v>
      </c>
      <c r="M48" s="103"/>
      <c r="N48" s="54">
        <v>7</v>
      </c>
      <c r="O48" s="54">
        <v>1</v>
      </c>
    </row>
    <row r="49" spans="1:15" ht="14.25" customHeight="1">
      <c r="A49" s="100"/>
      <c r="B49" s="101"/>
      <c r="C49" s="101"/>
      <c r="D49" s="102"/>
      <c r="E49" s="102"/>
      <c r="F49" s="102">
        <v>1339</v>
      </c>
      <c r="G49" s="103" t="str">
        <f>+VLOOKUP(F49,Participants!$A$1:$F$802,2,FALSE)</f>
        <v>Hadley Moritz</v>
      </c>
      <c r="H49" s="103" t="str">
        <f>+VLOOKUP(F49,Participants!$A$1:$F$802,4,FALSE)</f>
        <v>BFS</v>
      </c>
      <c r="I49" s="103" t="str">
        <f>+VLOOKUP(F49,Participants!$A$1:$F$802,5,FALSE)</f>
        <v>F</v>
      </c>
      <c r="J49" s="103">
        <f>+VLOOKUP(F49,Participants!$A$1:$F$802,3,FALSE)</f>
        <v>3</v>
      </c>
      <c r="K49" s="54" t="str">
        <f>+VLOOKUP(F49,Participants!$A$1:$G$802,7,FALSE)</f>
        <v>DEV GIRLS</v>
      </c>
      <c r="L49" s="169">
        <v>22</v>
      </c>
      <c r="M49" s="103"/>
      <c r="N49" s="54">
        <v>7</v>
      </c>
      <c r="O49" s="54">
        <v>1</v>
      </c>
    </row>
    <row r="50" spans="1:15" ht="14.25" customHeight="1">
      <c r="A50" s="104"/>
      <c r="B50" s="105"/>
      <c r="C50" s="105"/>
      <c r="D50" s="106"/>
      <c r="E50" s="106"/>
      <c r="F50" s="102">
        <v>599</v>
      </c>
      <c r="G50" s="103" t="str">
        <f>+VLOOKUP(F50,Participants!$A$1:$F$802,2,FALSE)</f>
        <v>Franchesca Rudl</v>
      </c>
      <c r="H50" s="103" t="str">
        <f>+VLOOKUP(F50,Participants!$A$1:$F$802,4,FALSE)</f>
        <v>BTA</v>
      </c>
      <c r="I50" s="103" t="str">
        <f>+VLOOKUP(F50,Participants!$A$1:$F$802,5,FALSE)</f>
        <v>F</v>
      </c>
      <c r="J50" s="103">
        <f>+VLOOKUP(F50,Participants!$A$1:$F$802,3,FALSE)</f>
        <v>4</v>
      </c>
      <c r="K50" s="54" t="str">
        <f>+VLOOKUP(F50,Participants!$A$1:$G$802,7,FALSE)</f>
        <v>DEV GIRLS</v>
      </c>
      <c r="L50" s="169">
        <v>23</v>
      </c>
      <c r="M50" s="103"/>
      <c r="N50" s="54">
        <v>7</v>
      </c>
      <c r="O50" s="54">
        <v>1</v>
      </c>
    </row>
    <row r="51" spans="1:15" ht="14.25" customHeight="1">
      <c r="A51" s="100"/>
      <c r="B51" s="101"/>
      <c r="C51" s="101"/>
      <c r="D51" s="102"/>
      <c r="E51" s="102"/>
      <c r="F51" s="102">
        <v>477</v>
      </c>
      <c r="G51" s="103" t="str">
        <f>+VLOOKUP(F51,Participants!$A$1:$F$802,2,FALSE)</f>
        <v>Madelyn Miklavic</v>
      </c>
      <c r="H51" s="103" t="str">
        <f>+VLOOKUP(F51,Participants!$A$1:$F$802,4,FALSE)</f>
        <v>BCS</v>
      </c>
      <c r="I51" s="103" t="str">
        <f>+VLOOKUP(F51,Participants!$A$1:$F$802,5,FALSE)</f>
        <v>F</v>
      </c>
      <c r="J51" s="103">
        <f>+VLOOKUP(F51,Participants!$A$1:$F$802,3,FALSE)</f>
        <v>4</v>
      </c>
      <c r="K51" s="54" t="str">
        <f>+VLOOKUP(F51,Participants!$A$1:$G$802,7,FALSE)</f>
        <v>DEV GIRLS</v>
      </c>
      <c r="L51" s="169">
        <v>24</v>
      </c>
      <c r="M51" s="103"/>
      <c r="N51" s="54">
        <v>7</v>
      </c>
      <c r="O51" s="54">
        <v>0</v>
      </c>
    </row>
    <row r="52" spans="1:15" ht="14.25" customHeight="1">
      <c r="A52" s="104"/>
      <c r="B52" s="105"/>
      <c r="C52" s="105"/>
      <c r="D52" s="106"/>
      <c r="E52" s="106"/>
      <c r="F52" s="102">
        <v>917</v>
      </c>
      <c r="G52" s="103" t="str">
        <f>+VLOOKUP(F52,Participants!$A$1:$F$802,2,FALSE)</f>
        <v>Lillian Urick</v>
      </c>
      <c r="H52" s="103" t="str">
        <f>+VLOOKUP(F52,Participants!$A$1:$F$802,4,FALSE)</f>
        <v>AGS</v>
      </c>
      <c r="I52" s="103" t="str">
        <f>+VLOOKUP(F52,Participants!$A$1:$F$802,5,FALSE)</f>
        <v>F</v>
      </c>
      <c r="J52" s="103">
        <f>+VLOOKUP(F52,Participants!$A$1:$F$802,3,FALSE)</f>
        <v>3</v>
      </c>
      <c r="K52" s="54" t="str">
        <f>+VLOOKUP(F52,Participants!$A$1:$G$802,7,FALSE)</f>
        <v>DEV GIRLS</v>
      </c>
      <c r="L52" s="169">
        <v>25</v>
      </c>
      <c r="M52" s="103"/>
      <c r="N52" s="54">
        <v>6</v>
      </c>
      <c r="O52" s="54">
        <v>9</v>
      </c>
    </row>
    <row r="53" spans="1:15" ht="14.25" customHeight="1">
      <c r="A53" s="100"/>
      <c r="B53" s="101"/>
      <c r="C53" s="101"/>
      <c r="D53" s="102"/>
      <c r="E53" s="102"/>
      <c r="F53" s="102">
        <v>913</v>
      </c>
      <c r="G53" s="103" t="str">
        <f>+VLOOKUP(F53,Participants!$A$1:$F$802,2,FALSE)</f>
        <v>Rose Staudenmeier</v>
      </c>
      <c r="H53" s="103" t="str">
        <f>+VLOOKUP(F53,Participants!$A$1:$F$802,4,FALSE)</f>
        <v>AGS</v>
      </c>
      <c r="I53" s="103" t="str">
        <f>+VLOOKUP(F53,Participants!$A$1:$F$802,5,FALSE)</f>
        <v>F</v>
      </c>
      <c r="J53" s="103">
        <f>+VLOOKUP(F53,Participants!$A$1:$F$802,3,FALSE)</f>
        <v>3</v>
      </c>
      <c r="K53" s="54" t="str">
        <f>+VLOOKUP(F53,Participants!$A$1:$G$802,7,FALSE)</f>
        <v>DEV GIRLS</v>
      </c>
      <c r="L53" s="169">
        <v>27</v>
      </c>
      <c r="M53" s="103"/>
      <c r="N53" s="54">
        <v>6</v>
      </c>
      <c r="O53" s="54">
        <v>7</v>
      </c>
    </row>
    <row r="54" spans="1:15" ht="14.25" customHeight="1">
      <c r="A54" s="104"/>
      <c r="B54" s="105"/>
      <c r="C54" s="105"/>
      <c r="D54" s="106"/>
      <c r="E54" s="106"/>
      <c r="F54" s="102">
        <v>915</v>
      </c>
      <c r="G54" s="103" t="str">
        <f>+VLOOKUP(F54,Participants!$A$1:$F$802,2,FALSE)</f>
        <v>Sadie Tamburino</v>
      </c>
      <c r="H54" s="103" t="str">
        <f>+VLOOKUP(F54,Participants!$A$1:$F$802,4,FALSE)</f>
        <v>AGS</v>
      </c>
      <c r="I54" s="103" t="str">
        <f>+VLOOKUP(F54,Participants!$A$1:$F$802,5,FALSE)</f>
        <v>F</v>
      </c>
      <c r="J54" s="103">
        <f>+VLOOKUP(F54,Participants!$A$1:$F$802,3,FALSE)</f>
        <v>3</v>
      </c>
      <c r="K54" s="54" t="str">
        <f>+VLOOKUP(F54,Participants!$A$1:$G$802,7,FALSE)</f>
        <v>DEV GIRLS</v>
      </c>
      <c r="L54" s="169">
        <v>29</v>
      </c>
      <c r="M54" s="103"/>
      <c r="N54" s="54">
        <v>6</v>
      </c>
      <c r="O54" s="54">
        <v>6</v>
      </c>
    </row>
    <row r="55" spans="1:15" ht="14.25" customHeight="1">
      <c r="A55" s="100"/>
      <c r="B55" s="101"/>
      <c r="C55" s="101"/>
      <c r="D55" s="102"/>
      <c r="E55" s="102"/>
      <c r="F55" s="102">
        <v>1236</v>
      </c>
      <c r="G55" s="103" t="str">
        <f>+VLOOKUP(F55,Participants!$A$1:$F$802,2,FALSE)</f>
        <v>Lucia Rossi</v>
      </c>
      <c r="H55" s="103" t="str">
        <f>+VLOOKUP(F55,Participants!$A$1:$F$802,4,FALSE)</f>
        <v>AAC</v>
      </c>
      <c r="I55" s="103" t="str">
        <f>+VLOOKUP(F55,Participants!$A$1:$F$802,5,FALSE)</f>
        <v>F</v>
      </c>
      <c r="J55" s="103">
        <f>+VLOOKUP(F55,Participants!$A$1:$F$802,3,FALSE)</f>
        <v>3</v>
      </c>
      <c r="K55" s="54" t="str">
        <f>+VLOOKUP(F55,Participants!$A$1:$G$802,7,FALSE)</f>
        <v>DEV GIRLS</v>
      </c>
      <c r="L55" s="169">
        <v>30</v>
      </c>
      <c r="M55" s="103"/>
      <c r="N55" s="54">
        <v>6</v>
      </c>
      <c r="O55" s="54">
        <v>6</v>
      </c>
    </row>
    <row r="56" spans="1:15" ht="14.25" customHeight="1">
      <c r="A56" s="104"/>
      <c r="B56" s="105"/>
      <c r="C56" s="105"/>
      <c r="D56" s="106"/>
      <c r="E56" s="106"/>
      <c r="F56" s="102">
        <v>590</v>
      </c>
      <c r="G56" s="103" t="str">
        <f>+VLOOKUP(F56,Participants!$A$1:$F$802,2,FALSE)</f>
        <v>JJ Megill</v>
      </c>
      <c r="H56" s="103" t="str">
        <f>+VLOOKUP(F56,Participants!$A$1:$F$802,4,FALSE)</f>
        <v>BTA</v>
      </c>
      <c r="I56" s="103" t="str">
        <f>+VLOOKUP(F56,Participants!$A$1:$F$802,5,FALSE)</f>
        <v>F</v>
      </c>
      <c r="J56" s="103">
        <f>+VLOOKUP(F56,Participants!$A$1:$F$802,3,FALSE)</f>
        <v>3</v>
      </c>
      <c r="K56" s="54" t="str">
        <f>+VLOOKUP(F56,Participants!$A$1:$G$802,7,FALSE)</f>
        <v>DEV GIRLS</v>
      </c>
      <c r="L56" s="169">
        <v>31</v>
      </c>
      <c r="M56" s="103"/>
      <c r="N56" s="54">
        <v>6</v>
      </c>
      <c r="O56" s="54">
        <v>5</v>
      </c>
    </row>
    <row r="57" spans="1:15" ht="14.25" customHeight="1">
      <c r="A57" s="100"/>
      <c r="B57" s="101"/>
      <c r="C57" s="101"/>
      <c r="D57" s="102"/>
      <c r="E57" s="102"/>
      <c r="F57" s="102">
        <v>907</v>
      </c>
      <c r="G57" s="103" t="str">
        <f>+VLOOKUP(F57,Participants!$A$1:$F$802,2,FALSE)</f>
        <v>Mila Kolocouris</v>
      </c>
      <c r="H57" s="103" t="str">
        <f>+VLOOKUP(F57,Participants!$A$1:$F$802,4,FALSE)</f>
        <v>AGS</v>
      </c>
      <c r="I57" s="103" t="str">
        <f>+VLOOKUP(F57,Participants!$A$1:$F$802,5,FALSE)</f>
        <v>F</v>
      </c>
      <c r="J57" s="103">
        <f>+VLOOKUP(F57,Participants!$A$1:$F$802,3,FALSE)</f>
        <v>3</v>
      </c>
      <c r="K57" s="54" t="str">
        <f>+VLOOKUP(F57,Participants!$A$1:$G$802,7,FALSE)</f>
        <v>DEV GIRLS</v>
      </c>
      <c r="L57" s="169">
        <v>32</v>
      </c>
      <c r="M57" s="103"/>
      <c r="N57" s="54">
        <v>6</v>
      </c>
      <c r="O57" s="54">
        <v>4</v>
      </c>
    </row>
    <row r="58" spans="1:15" ht="14.25" customHeight="1">
      <c r="A58" s="104"/>
      <c r="B58" s="105"/>
      <c r="C58" s="105"/>
      <c r="D58" s="106"/>
      <c r="E58" s="106"/>
      <c r="F58" s="102">
        <v>1338</v>
      </c>
      <c r="G58" s="103" t="str">
        <f>+VLOOKUP(F58,Participants!$A$1:$F$802,2,FALSE)</f>
        <v>Mirabella Davison</v>
      </c>
      <c r="H58" s="103" t="str">
        <f>+VLOOKUP(F58,Participants!$A$1:$F$802,4,FALSE)</f>
        <v>BFS</v>
      </c>
      <c r="I58" s="103" t="str">
        <f>+VLOOKUP(F58,Participants!$A$1:$F$802,5,FALSE)</f>
        <v>F</v>
      </c>
      <c r="J58" s="103">
        <f>+VLOOKUP(F58,Participants!$A$1:$F$802,3,FALSE)</f>
        <v>3</v>
      </c>
      <c r="K58" s="54" t="str">
        <f>+VLOOKUP(F58,Participants!$A$1:$G$802,7,FALSE)</f>
        <v>DEV GIRLS</v>
      </c>
      <c r="L58" s="169">
        <v>33</v>
      </c>
      <c r="M58" s="103"/>
      <c r="N58" s="54">
        <v>6</v>
      </c>
      <c r="O58" s="54">
        <v>4</v>
      </c>
    </row>
    <row r="59" spans="1:15" ht="14.25" customHeight="1">
      <c r="A59" s="100"/>
      <c r="B59" s="101"/>
      <c r="C59" s="101"/>
      <c r="D59" s="102"/>
      <c r="E59" s="102"/>
      <c r="F59" s="102">
        <v>1336</v>
      </c>
      <c r="G59" s="103" t="str">
        <f>+VLOOKUP(F59,Participants!$A$1:$F$802,2,FALSE)</f>
        <v>Hannah Snee</v>
      </c>
      <c r="H59" s="103" t="str">
        <f>+VLOOKUP(F59,Participants!$A$1:$F$802,4,FALSE)</f>
        <v>BFS</v>
      </c>
      <c r="I59" s="103" t="str">
        <f>+VLOOKUP(F59,Participants!$A$1:$F$802,5,FALSE)</f>
        <v>F</v>
      </c>
      <c r="J59" s="103">
        <f>+VLOOKUP(F59,Participants!$A$1:$F$802,3,FALSE)</f>
        <v>3</v>
      </c>
      <c r="K59" s="54" t="str">
        <f>+VLOOKUP(F59,Participants!$A$1:$G$802,7,FALSE)</f>
        <v>DEV GIRLS</v>
      </c>
      <c r="L59" s="169">
        <v>34</v>
      </c>
      <c r="M59" s="103"/>
      <c r="N59" s="54">
        <v>6</v>
      </c>
      <c r="O59" s="54">
        <v>3</v>
      </c>
    </row>
    <row r="60" spans="1:15" ht="14.25" customHeight="1">
      <c r="A60" s="104"/>
      <c r="B60" s="105"/>
      <c r="C60" s="105"/>
      <c r="D60" s="106"/>
      <c r="E60" s="106"/>
      <c r="F60" s="102">
        <v>161</v>
      </c>
      <c r="G60" s="103" t="str">
        <f>+VLOOKUP(F60,Participants!$A$1:$F$802,2,FALSE)</f>
        <v>Ava Smith</v>
      </c>
      <c r="H60" s="103" t="str">
        <f>+VLOOKUP(F60,Participants!$A$1:$F$802,4,FALSE)</f>
        <v>NCA</v>
      </c>
      <c r="I60" s="103" t="str">
        <f>+VLOOKUP(F60,Participants!$A$1:$F$802,5,FALSE)</f>
        <v>F</v>
      </c>
      <c r="J60" s="103">
        <f>+VLOOKUP(F60,Participants!$A$1:$F$802,3,FALSE)</f>
        <v>3</v>
      </c>
      <c r="K60" s="54" t="str">
        <f>+VLOOKUP(F60,Participants!$A$1:$G$802,7,FALSE)</f>
        <v>DEV GIRLS</v>
      </c>
      <c r="L60" s="169">
        <v>38</v>
      </c>
      <c r="M60" s="103"/>
      <c r="N60" s="54">
        <v>5</v>
      </c>
      <c r="O60" s="54">
        <v>11</v>
      </c>
    </row>
    <row r="61" spans="1:15" ht="14.25" customHeight="1">
      <c r="A61" s="100"/>
      <c r="B61" s="101"/>
      <c r="C61" s="101"/>
      <c r="D61" s="102"/>
      <c r="E61" s="102"/>
      <c r="F61" s="102">
        <v>959</v>
      </c>
      <c r="G61" s="103" t="str">
        <f>+VLOOKUP(F61,Participants!$A$1:$F$802,2,FALSE)</f>
        <v>Dieffenbach Lillian</v>
      </c>
      <c r="H61" s="103" t="str">
        <f>+VLOOKUP(F61,Participants!$A$1:$F$802,4,FALSE)</f>
        <v>CDT</v>
      </c>
      <c r="I61" s="103" t="str">
        <f>+VLOOKUP(F61,Participants!$A$1:$F$802,5,FALSE)</f>
        <v>F</v>
      </c>
      <c r="J61" s="103">
        <f>+VLOOKUP(F61,Participants!$A$1:$F$802,3,FALSE)</f>
        <v>3</v>
      </c>
      <c r="K61" s="54" t="str">
        <f>+VLOOKUP(F61,Participants!$A$1:$G$802,7,FALSE)</f>
        <v>DEV GIRLS</v>
      </c>
      <c r="L61" s="169">
        <v>39</v>
      </c>
      <c r="M61" s="103"/>
      <c r="N61" s="54">
        <v>5</v>
      </c>
      <c r="O61" s="54">
        <v>8</v>
      </c>
    </row>
    <row r="62" spans="1:15" ht="14.25" customHeight="1">
      <c r="A62" s="104"/>
      <c r="B62" s="105"/>
      <c r="C62" s="105"/>
      <c r="D62" s="106"/>
      <c r="E62" s="106"/>
      <c r="F62" s="102">
        <v>600</v>
      </c>
      <c r="G62" s="103" t="str">
        <f>+VLOOKUP(F62,Participants!$A$1:$F$802,2,FALSE)</f>
        <v>Caroline Lutz</v>
      </c>
      <c r="H62" s="103" t="str">
        <f>+VLOOKUP(F62,Participants!$A$1:$F$802,4,FALSE)</f>
        <v>BTA</v>
      </c>
      <c r="I62" s="103" t="str">
        <f>+VLOOKUP(F62,Participants!$A$1:$F$802,5,FALSE)</f>
        <v>F</v>
      </c>
      <c r="J62" s="103">
        <f>+VLOOKUP(F62,Participants!$A$1:$F$802,3,FALSE)</f>
        <v>4</v>
      </c>
      <c r="K62" s="54" t="str">
        <f>+VLOOKUP(F62,Participants!$A$1:$G$802,7,FALSE)</f>
        <v>DEV GIRLS</v>
      </c>
      <c r="L62" s="169">
        <v>40</v>
      </c>
      <c r="M62" s="103"/>
      <c r="N62" s="54">
        <v>5</v>
      </c>
      <c r="O62" s="54">
        <v>7</v>
      </c>
    </row>
    <row r="63" spans="1:15" ht="14.25" customHeight="1">
      <c r="A63" s="100"/>
      <c r="B63" s="101"/>
      <c r="C63" s="101"/>
      <c r="D63" s="102"/>
      <c r="E63" s="102"/>
      <c r="F63" s="102">
        <v>156</v>
      </c>
      <c r="G63" s="103" t="str">
        <f>+VLOOKUP(F63,Participants!$A$1:$F$802,2,FALSE)</f>
        <v>Lily Derkach</v>
      </c>
      <c r="H63" s="103" t="str">
        <f>+VLOOKUP(F63,Participants!$A$1:$F$802,4,FALSE)</f>
        <v>NCA</v>
      </c>
      <c r="I63" s="103" t="str">
        <f>+VLOOKUP(F63,Participants!$A$1:$F$802,5,FALSE)</f>
        <v>F</v>
      </c>
      <c r="J63" s="103">
        <f>+VLOOKUP(F63,Participants!$A$1:$F$802,3,FALSE)</f>
        <v>3</v>
      </c>
      <c r="K63" s="54" t="str">
        <f>+VLOOKUP(F63,Participants!$A$1:$G$802,7,FALSE)</f>
        <v>DEV GIRLS</v>
      </c>
      <c r="L63" s="169">
        <v>41</v>
      </c>
      <c r="M63" s="103"/>
      <c r="N63" s="54">
        <v>5</v>
      </c>
      <c r="O63" s="54">
        <v>5</v>
      </c>
    </row>
    <row r="64" spans="1:15" ht="14.25" customHeight="1">
      <c r="A64" s="104"/>
      <c r="B64" s="105"/>
      <c r="C64" s="105"/>
      <c r="D64" s="106"/>
      <c r="E64" s="106"/>
      <c r="F64" s="102">
        <v>710</v>
      </c>
      <c r="G64" s="103" t="str">
        <f>+VLOOKUP(F64,Participants!$A$1:$F$802,2,FALSE)</f>
        <v>Aria Galus</v>
      </c>
      <c r="H64" s="103" t="str">
        <f>+VLOOKUP(F64,Participants!$A$1:$F$802,4,FALSE)</f>
        <v>KIL</v>
      </c>
      <c r="I64" s="103" t="str">
        <f>+VLOOKUP(F64,Participants!$A$1:$F$802,5,FALSE)</f>
        <v>F</v>
      </c>
      <c r="J64" s="103">
        <f>+VLOOKUP(F64,Participants!$A$1:$F$802,3,FALSE)</f>
        <v>3</v>
      </c>
      <c r="K64" s="54" t="str">
        <f>+VLOOKUP(F64,Participants!$A$1:$G$802,7,FALSE)</f>
        <v>DEV GIRLS</v>
      </c>
      <c r="L64" s="169">
        <v>42</v>
      </c>
      <c r="M64" s="103"/>
      <c r="N64" s="54">
        <v>5</v>
      </c>
      <c r="O64" s="54">
        <v>4</v>
      </c>
    </row>
    <row r="65" spans="1:17" ht="14.25" customHeight="1">
      <c r="A65" s="100"/>
      <c r="B65" s="101"/>
      <c r="C65" s="101"/>
      <c r="D65" s="102"/>
      <c r="E65" s="102"/>
      <c r="F65" s="102">
        <v>1460</v>
      </c>
      <c r="G65" s="103" t="str">
        <f>+VLOOKUP(F65,Participants!$A$1:$F$802,2,FALSE)</f>
        <v>Lauren Summers</v>
      </c>
      <c r="H65" s="103" t="str">
        <f>+VLOOKUP(F65,Participants!$A$1:$F$802,4,FALSE)</f>
        <v>SSPP</v>
      </c>
      <c r="I65" s="103" t="str">
        <f>+VLOOKUP(F65,Participants!$A$1:$F$802,5,FALSE)</f>
        <v>F</v>
      </c>
      <c r="J65" s="103">
        <f>+VLOOKUP(F65,Participants!$A$1:$F$802,3,FALSE)</f>
        <v>3</v>
      </c>
      <c r="K65" s="54" t="str">
        <f>+VLOOKUP(F65,Participants!$A$1:$G$802,7,FALSE)</f>
        <v>DEV GIRLS</v>
      </c>
      <c r="L65" s="169">
        <v>43</v>
      </c>
      <c r="M65" s="103"/>
      <c r="N65" s="54">
        <v>5</v>
      </c>
      <c r="O65" s="54">
        <v>4</v>
      </c>
    </row>
    <row r="66" spans="1:17" ht="14.25" customHeight="1">
      <c r="A66" s="104"/>
      <c r="B66" s="105"/>
      <c r="C66" s="105"/>
      <c r="D66" s="106"/>
      <c r="E66" s="106"/>
      <c r="F66" s="102">
        <v>593</v>
      </c>
      <c r="G66" s="103" t="str">
        <f>+VLOOKUP(F66,Participants!$A$1:$F$802,2,FALSE)</f>
        <v>Everleigh Walczyk</v>
      </c>
      <c r="H66" s="103" t="str">
        <f>+VLOOKUP(F66,Participants!$A$1:$F$802,4,FALSE)</f>
        <v>BTA</v>
      </c>
      <c r="I66" s="103" t="str">
        <f>+VLOOKUP(F66,Participants!$A$1:$F$802,5,FALSE)</f>
        <v>F</v>
      </c>
      <c r="J66" s="103">
        <f>+VLOOKUP(F66,Participants!$A$1:$F$802,3,FALSE)</f>
        <v>4</v>
      </c>
      <c r="K66" s="54" t="str">
        <f>+VLOOKUP(F66,Participants!$A$1:$G$802,7,FALSE)</f>
        <v>DEV GIRLS</v>
      </c>
      <c r="L66" s="169">
        <v>44</v>
      </c>
      <c r="M66" s="103"/>
      <c r="N66" s="54">
        <v>5</v>
      </c>
      <c r="O66" s="54">
        <v>4</v>
      </c>
    </row>
    <row r="67" spans="1:17" ht="14.25" customHeight="1">
      <c r="A67" s="100"/>
      <c r="B67" s="101"/>
      <c r="C67" s="101"/>
      <c r="D67" s="102"/>
      <c r="E67" s="102"/>
      <c r="F67" s="102">
        <v>160</v>
      </c>
      <c r="G67" s="103" t="str">
        <f>+VLOOKUP(F67,Participants!$A$1:$F$802,2,FALSE)</f>
        <v>Chloe Light</v>
      </c>
      <c r="H67" s="103" t="str">
        <f>+VLOOKUP(F67,Participants!$A$1:$F$802,4,FALSE)</f>
        <v>NCA</v>
      </c>
      <c r="I67" s="103" t="str">
        <f>+VLOOKUP(F67,Participants!$A$1:$F$802,5,FALSE)</f>
        <v>F</v>
      </c>
      <c r="J67" s="103">
        <f>+VLOOKUP(F67,Participants!$A$1:$F$802,3,FALSE)</f>
        <v>3</v>
      </c>
      <c r="K67" s="54" t="str">
        <f>+VLOOKUP(F67,Participants!$A$1:$G$802,7,FALSE)</f>
        <v>DEV GIRLS</v>
      </c>
      <c r="L67" s="169">
        <v>46</v>
      </c>
      <c r="M67" s="103"/>
      <c r="N67" s="54">
        <v>5</v>
      </c>
      <c r="O67" s="54">
        <v>1</v>
      </c>
    </row>
    <row r="68" spans="1:17" ht="14.25" customHeight="1">
      <c r="A68" s="104"/>
      <c r="B68" s="105"/>
      <c r="C68" s="105"/>
      <c r="D68" s="106"/>
      <c r="E68" s="106"/>
      <c r="F68" s="102">
        <v>641</v>
      </c>
      <c r="G68" s="103" t="str">
        <f>+VLOOKUP(F68,Participants!$A$1:$F$802,2,FALSE)</f>
        <v>Violet Price</v>
      </c>
      <c r="H68" s="103" t="str">
        <f>+VLOOKUP(F68,Participants!$A$1:$F$802,4,FALSE)</f>
        <v>SJS</v>
      </c>
      <c r="I68" s="103" t="str">
        <f>+VLOOKUP(F68,Participants!$A$1:$F$802,5,FALSE)</f>
        <v>F</v>
      </c>
      <c r="J68" s="103">
        <f>+VLOOKUP(F68,Participants!$A$1:$F$802,3,FALSE)</f>
        <v>4</v>
      </c>
      <c r="K68" s="54" t="str">
        <f>+VLOOKUP(F68,Participants!$A$1:$G$802,7,FALSE)</f>
        <v>DEV GIRLS</v>
      </c>
      <c r="L68" s="169">
        <v>47</v>
      </c>
      <c r="M68" s="103"/>
      <c r="N68" s="54">
        <v>5</v>
      </c>
      <c r="O68" s="54">
        <v>1</v>
      </c>
    </row>
    <row r="69" spans="1:17" ht="14.25" customHeight="1">
      <c r="A69" s="100"/>
      <c r="B69" s="101"/>
      <c r="C69" s="101"/>
      <c r="D69" s="102"/>
      <c r="E69" s="102"/>
      <c r="F69" s="102">
        <v>708</v>
      </c>
      <c r="G69" s="103" t="str">
        <f>+VLOOKUP(F69,Participants!$A$1:$F$802,2,FALSE)</f>
        <v>Anna Narwold</v>
      </c>
      <c r="H69" s="103" t="str">
        <f>+VLOOKUP(F69,Participants!$A$1:$F$802,4,FALSE)</f>
        <v>KIL</v>
      </c>
      <c r="I69" s="103" t="str">
        <f>+VLOOKUP(F69,Participants!$A$1:$F$802,5,FALSE)</f>
        <v>F</v>
      </c>
      <c r="J69" s="103">
        <f>+VLOOKUP(F69,Participants!$A$1:$F$802,3,FALSE)</f>
        <v>3</v>
      </c>
      <c r="K69" s="54" t="str">
        <f>+VLOOKUP(F69,Participants!$A$1:$G$802,7,FALSE)</f>
        <v>DEV GIRLS</v>
      </c>
      <c r="L69" s="169">
        <v>49</v>
      </c>
      <c r="M69" s="103"/>
      <c r="N69" s="54">
        <v>5</v>
      </c>
      <c r="O69" s="54">
        <v>0</v>
      </c>
    </row>
    <row r="70" spans="1:17" ht="14.25" customHeight="1">
      <c r="A70" s="104"/>
      <c r="B70" s="105"/>
      <c r="C70" s="105"/>
      <c r="D70" s="106"/>
      <c r="E70" s="106"/>
      <c r="F70" s="102">
        <v>637</v>
      </c>
      <c r="G70" s="103" t="str">
        <f>+VLOOKUP(F70,Participants!$A$1:$F$802,2,FALSE)</f>
        <v>Eloisa Raymund</v>
      </c>
      <c r="H70" s="103" t="str">
        <f>+VLOOKUP(F70,Participants!$A$1:$F$802,4,FALSE)</f>
        <v>SJS</v>
      </c>
      <c r="I70" s="103" t="str">
        <f>+VLOOKUP(F70,Participants!$A$1:$F$802,5,FALSE)</f>
        <v>F</v>
      </c>
      <c r="J70" s="103">
        <f>+VLOOKUP(F70,Participants!$A$1:$F$802,3,FALSE)</f>
        <v>3</v>
      </c>
      <c r="K70" s="54" t="str">
        <f>+VLOOKUP(F70,Participants!$A$1:$G$802,7,FALSE)</f>
        <v>DEV GIRLS</v>
      </c>
      <c r="L70" s="169">
        <v>52</v>
      </c>
      <c r="M70" s="103"/>
      <c r="N70" s="54">
        <v>4</v>
      </c>
      <c r="O70" s="54">
        <v>8</v>
      </c>
    </row>
    <row r="71" spans="1:17" ht="14.25" customHeight="1">
      <c r="A71" s="100"/>
      <c r="B71" s="101"/>
      <c r="C71" s="101"/>
      <c r="D71" s="102"/>
      <c r="E71" s="102"/>
      <c r="F71" s="102">
        <v>941</v>
      </c>
      <c r="G71" s="103" t="str">
        <f>+VLOOKUP(F71,Participants!$A$1:$F$802,2,FALSE)</f>
        <v>Klingensmith Brynn</v>
      </c>
      <c r="H71" s="103" t="str">
        <f>+VLOOKUP(F71,Participants!$A$1:$F$802,4,FALSE)</f>
        <v>CDT</v>
      </c>
      <c r="I71" s="103" t="str">
        <f>+VLOOKUP(F71,Participants!$A$1:$F$802,5,FALSE)</f>
        <v>F</v>
      </c>
      <c r="J71" s="103">
        <f>+VLOOKUP(F71,Participants!$A$1:$F$802,3,FALSE)</f>
        <v>3</v>
      </c>
      <c r="K71" s="54" t="str">
        <f>+VLOOKUP(F71,Participants!$A$1:$G$802,7,FALSE)</f>
        <v>DEV GIRLS</v>
      </c>
      <c r="L71" s="169">
        <v>56</v>
      </c>
      <c r="M71" s="103"/>
      <c r="N71" s="54">
        <v>4</v>
      </c>
      <c r="O71" s="54">
        <v>4</v>
      </c>
    </row>
    <row r="72" spans="1:17" ht="14.25" customHeight="1">
      <c r="A72" s="104"/>
      <c r="B72" s="105"/>
      <c r="C72" s="105"/>
      <c r="D72" s="106"/>
      <c r="E72" s="106"/>
      <c r="F72" s="102">
        <v>912</v>
      </c>
      <c r="G72" s="103" t="str">
        <f>+VLOOKUP(F72,Participants!$A$1:$F$802,2,FALSE)</f>
        <v>Amalia Roehn</v>
      </c>
      <c r="H72" s="103" t="str">
        <f>+VLOOKUP(F72,Participants!$A$1:$F$802,4,FALSE)</f>
        <v>AGS</v>
      </c>
      <c r="I72" s="103" t="str">
        <f>+VLOOKUP(F72,Participants!$A$1:$F$802,5,FALSE)</f>
        <v>F</v>
      </c>
      <c r="J72" s="103">
        <f>+VLOOKUP(F72,Participants!$A$1:$F$802,3,FALSE)</f>
        <v>4</v>
      </c>
      <c r="K72" s="54" t="str">
        <f>+VLOOKUP(F72,Participants!$A$1:$G$802,7,FALSE)</f>
        <v>DEV GIRLS</v>
      </c>
      <c r="L72" s="169">
        <v>62</v>
      </c>
      <c r="M72" s="103"/>
      <c r="N72" s="54">
        <v>3</v>
      </c>
      <c r="O72" s="54">
        <v>7</v>
      </c>
    </row>
    <row r="73" spans="1:17" ht="14.25" customHeight="1">
      <c r="A73" s="100"/>
      <c r="B73" s="101"/>
      <c r="C73" s="101"/>
      <c r="D73" s="102"/>
      <c r="E73" s="102"/>
      <c r="F73" s="162"/>
      <c r="G73" s="159"/>
      <c r="H73" s="159"/>
      <c r="I73" s="159"/>
      <c r="J73" s="159"/>
      <c r="K73" s="147"/>
      <c r="L73" s="163"/>
      <c r="M73" s="159"/>
      <c r="N73" s="151"/>
      <c r="O73" s="164"/>
    </row>
    <row r="74" spans="1:17" ht="14.25" customHeight="1">
      <c r="A74" s="104"/>
      <c r="B74" s="105"/>
      <c r="C74" s="105"/>
      <c r="D74" s="106"/>
      <c r="E74" s="106"/>
      <c r="F74" s="162">
        <v>1317</v>
      </c>
      <c r="G74" s="159" t="str">
        <f>+VLOOKUP(F74,Participants!$A$1:$F$802,2,FALSE)</f>
        <v>Danny McCabe</v>
      </c>
      <c r="H74" s="159" t="str">
        <f>+VLOOKUP(F74,Participants!$A$1:$F$802,4,FALSE)</f>
        <v>BFS</v>
      </c>
      <c r="I74" s="159" t="str">
        <f>+VLOOKUP(F74,Participants!$A$1:$F$802,5,FALSE)</f>
        <v>M</v>
      </c>
      <c r="J74" s="159">
        <f>+VLOOKUP(F74,Participants!$A$1:$F$802,3,FALSE)</f>
        <v>2</v>
      </c>
      <c r="K74" s="147" t="str">
        <f>+VLOOKUP(F74,Participants!$A$1:$G$802,7,FALSE)</f>
        <v>DEV BOYS</v>
      </c>
      <c r="L74" s="169">
        <v>4</v>
      </c>
      <c r="M74" s="159">
        <v>5</v>
      </c>
      <c r="N74" s="151">
        <v>9</v>
      </c>
      <c r="O74" s="164">
        <v>11</v>
      </c>
      <c r="P74">
        <v>1</v>
      </c>
      <c r="Q74" t="s">
        <v>932</v>
      </c>
    </row>
    <row r="75" spans="1:17" ht="14.25" customHeight="1">
      <c r="A75" s="100"/>
      <c r="B75" s="101"/>
      <c r="C75" s="101"/>
      <c r="D75" s="102"/>
      <c r="E75" s="102"/>
      <c r="F75" s="165">
        <v>1315</v>
      </c>
      <c r="G75" s="166" t="str">
        <f>+VLOOKUP(F75,Participants!$A$1:$F$802,2,FALSE)</f>
        <v>Isaac White</v>
      </c>
      <c r="H75" s="166" t="str">
        <f>+VLOOKUP(F75,Participants!$A$1:$F$802,4,FALSE)</f>
        <v>BFS</v>
      </c>
      <c r="I75" s="166" t="str">
        <f>+VLOOKUP(F75,Participants!$A$1:$F$802,5,FALSE)</f>
        <v>M</v>
      </c>
      <c r="J75" s="166">
        <f>+VLOOKUP(F75,Participants!$A$1:$F$802,3,FALSE)</f>
        <v>2</v>
      </c>
      <c r="K75" s="147" t="str">
        <f>+VLOOKUP(F75,Participants!$A$1:$G$802,7,FALSE)</f>
        <v>DEV BOYS</v>
      </c>
      <c r="L75" s="168">
        <v>18</v>
      </c>
      <c r="M75" s="166"/>
      <c r="N75" s="167">
        <v>8</v>
      </c>
      <c r="O75" s="164">
        <v>11</v>
      </c>
      <c r="P75">
        <v>2</v>
      </c>
    </row>
    <row r="76" spans="1:17" ht="14.25" customHeight="1">
      <c r="A76" s="104"/>
      <c r="B76" s="105"/>
      <c r="C76" s="105"/>
      <c r="D76" s="106"/>
      <c r="E76" s="106"/>
      <c r="F76" s="165">
        <v>1196</v>
      </c>
      <c r="G76" s="166" t="str">
        <f>+VLOOKUP(F76,Participants!$A$1:$F$802,2,FALSE)</f>
        <v>Danny Austin</v>
      </c>
      <c r="H76" s="166" t="str">
        <f>+VLOOKUP(F76,Participants!$A$1:$F$802,4,FALSE)</f>
        <v>AAC</v>
      </c>
      <c r="I76" s="166" t="str">
        <f>+VLOOKUP(F76,Participants!$A$1:$F$802,5,FALSE)</f>
        <v>M</v>
      </c>
      <c r="J76" s="166">
        <f>+VLOOKUP(F76,Participants!$A$1:$F$802,3,FALSE)</f>
        <v>2</v>
      </c>
      <c r="K76" s="147" t="str">
        <f>+VLOOKUP(F76,Participants!$A$1:$G$802,7,FALSE)</f>
        <v>DEV BOYS</v>
      </c>
      <c r="L76" s="169">
        <v>23</v>
      </c>
      <c r="M76" s="166"/>
      <c r="N76" s="167">
        <v>8</v>
      </c>
      <c r="O76" s="164">
        <v>7</v>
      </c>
      <c r="P76">
        <v>3</v>
      </c>
    </row>
    <row r="77" spans="1:17" ht="14.25" customHeight="1">
      <c r="A77" s="100"/>
      <c r="B77" s="101"/>
      <c r="C77" s="101"/>
      <c r="D77" s="102"/>
      <c r="E77" s="102"/>
      <c r="F77" s="162">
        <v>1313</v>
      </c>
      <c r="G77" s="159" t="str">
        <f>+VLOOKUP(F77,Participants!$A$1:$F$802,2,FALSE)</f>
        <v>Luke Green</v>
      </c>
      <c r="H77" s="159" t="str">
        <f>+VLOOKUP(F77,Participants!$A$1:$F$802,4,FALSE)</f>
        <v>BFS</v>
      </c>
      <c r="I77" s="159" t="str">
        <f>+VLOOKUP(F77,Participants!$A$1:$F$802,5,FALSE)</f>
        <v>M</v>
      </c>
      <c r="J77" s="159">
        <f>+VLOOKUP(F77,Participants!$A$1:$F$802,3,FALSE)</f>
        <v>2</v>
      </c>
      <c r="K77" s="147" t="str">
        <f>+VLOOKUP(F77,Participants!$A$1:$G$802,7,FALSE)</f>
        <v>DEV BOYS</v>
      </c>
      <c r="L77" s="169">
        <v>26</v>
      </c>
      <c r="M77" s="159"/>
      <c r="N77" s="151">
        <v>8</v>
      </c>
      <c r="O77" s="164">
        <v>5</v>
      </c>
      <c r="P77">
        <v>4</v>
      </c>
    </row>
    <row r="78" spans="1:17" ht="14.25" customHeight="1">
      <c r="A78" s="100"/>
      <c r="B78" s="101"/>
      <c r="C78" s="101"/>
      <c r="D78" s="102"/>
      <c r="E78" s="102"/>
      <c r="F78" s="162">
        <v>1314</v>
      </c>
      <c r="G78" s="159" t="str">
        <f>+VLOOKUP(F78,Participants!$A$1:$F$802,2,FALSE)</f>
        <v>Noah Sarich</v>
      </c>
      <c r="H78" s="159" t="str">
        <f>+VLOOKUP(F78,Participants!$A$1:$F$802,4,FALSE)</f>
        <v>BFS</v>
      </c>
      <c r="I78" s="159" t="str">
        <f>+VLOOKUP(F78,Participants!$A$1:$F$802,5,FALSE)</f>
        <v>M</v>
      </c>
      <c r="J78" s="159">
        <f>+VLOOKUP(F78,Participants!$A$1:$F$802,3,FALSE)</f>
        <v>2</v>
      </c>
      <c r="K78" s="147" t="str">
        <f>+VLOOKUP(F78,Participants!$A$1:$G$802,7,FALSE)</f>
        <v>DEV BOYS</v>
      </c>
      <c r="L78" s="169">
        <v>28</v>
      </c>
      <c r="M78" s="159"/>
      <c r="N78" s="151">
        <v>8</v>
      </c>
      <c r="O78" s="164">
        <v>2</v>
      </c>
      <c r="P78">
        <v>5</v>
      </c>
    </row>
    <row r="79" spans="1:17" ht="14.25" customHeight="1">
      <c r="A79" s="104"/>
      <c r="B79" s="105"/>
      <c r="C79" s="105"/>
      <c r="D79" s="106"/>
      <c r="E79" s="106"/>
      <c r="F79" s="165">
        <v>1311</v>
      </c>
      <c r="G79" s="166" t="str">
        <f>+VLOOKUP(F79,Participants!$A$1:$F$802,2,FALSE)</f>
        <v>Caleb Radzvin</v>
      </c>
      <c r="H79" s="166" t="str">
        <f>+VLOOKUP(F79,Participants!$A$1:$F$802,4,FALSE)</f>
        <v>BFS</v>
      </c>
      <c r="I79" s="166" t="str">
        <f>+VLOOKUP(F79,Participants!$A$1:$F$802,5,FALSE)</f>
        <v>M</v>
      </c>
      <c r="J79" s="166">
        <f>+VLOOKUP(F79,Participants!$A$1:$F$802,3,FALSE)</f>
        <v>2</v>
      </c>
      <c r="K79" s="147" t="str">
        <f>+VLOOKUP(F79,Participants!$A$1:$G$802,7,FALSE)</f>
        <v>DEV BOYS</v>
      </c>
      <c r="L79" s="169">
        <v>30</v>
      </c>
      <c r="M79" s="166"/>
      <c r="N79" s="167">
        <v>8</v>
      </c>
      <c r="O79" s="164">
        <v>0</v>
      </c>
      <c r="P79">
        <v>6</v>
      </c>
    </row>
    <row r="80" spans="1:17" ht="14.25" customHeight="1">
      <c r="A80" s="104"/>
      <c r="B80" s="105"/>
      <c r="C80" s="105"/>
      <c r="D80" s="106"/>
      <c r="E80" s="106"/>
      <c r="F80" s="162">
        <v>954</v>
      </c>
      <c r="G80" s="159" t="str">
        <f>+VLOOKUP(F80,Participants!$A$1:$F$802,2,FALSE)</f>
        <v>Bamberg James</v>
      </c>
      <c r="H80" s="159" t="str">
        <f>+VLOOKUP(F80,Participants!$A$1:$F$802,4,FALSE)</f>
        <v>CDT</v>
      </c>
      <c r="I80" s="159" t="str">
        <f>+VLOOKUP(F80,Participants!$A$1:$F$802,5,FALSE)</f>
        <v>M</v>
      </c>
      <c r="J80" s="159">
        <f>+VLOOKUP(F80,Participants!$A$1:$F$802,3,FALSE)</f>
        <v>2</v>
      </c>
      <c r="K80" s="147" t="str">
        <f>+VLOOKUP(F80,Participants!$A$1:$G$802,7,FALSE)</f>
        <v>DEV BOYS</v>
      </c>
      <c r="L80" s="169">
        <v>33</v>
      </c>
      <c r="M80" s="159"/>
      <c r="N80" s="151">
        <v>7</v>
      </c>
      <c r="O80" s="164">
        <v>10</v>
      </c>
      <c r="P80">
        <v>7</v>
      </c>
    </row>
    <row r="81" spans="1:16" ht="14.25" customHeight="1">
      <c r="A81" s="100"/>
      <c r="B81" s="101"/>
      <c r="C81" s="101"/>
      <c r="D81" s="102"/>
      <c r="E81" s="102"/>
      <c r="F81" s="162">
        <v>151</v>
      </c>
      <c r="G81" s="159" t="str">
        <f>+VLOOKUP(F81,Participants!$A$1:$F$802,2,FALSE)</f>
        <v>Emmett Clark</v>
      </c>
      <c r="H81" s="159" t="str">
        <f>+VLOOKUP(F81,Participants!$A$1:$F$802,4,FALSE)</f>
        <v>NCA</v>
      </c>
      <c r="I81" s="159" t="str">
        <f>+VLOOKUP(F81,Participants!$A$1:$F$802,5,FALSE)</f>
        <v>M</v>
      </c>
      <c r="J81" s="159">
        <f>+VLOOKUP(F81,Participants!$A$1:$F$802,3,FALSE)</f>
        <v>2</v>
      </c>
      <c r="K81" s="147" t="str">
        <f>+VLOOKUP(F81,Participants!$A$1:$G$802,7,FALSE)</f>
        <v>DEV BOYS</v>
      </c>
      <c r="L81" s="169">
        <v>34</v>
      </c>
      <c r="M81" s="159"/>
      <c r="N81" s="151">
        <v>7</v>
      </c>
      <c r="O81" s="164">
        <v>9</v>
      </c>
      <c r="P81">
        <v>8</v>
      </c>
    </row>
    <row r="82" spans="1:16" ht="14.25" customHeight="1">
      <c r="A82" s="104"/>
      <c r="B82" s="105"/>
      <c r="C82" s="105"/>
      <c r="D82" s="106"/>
      <c r="E82" s="106"/>
      <c r="F82" s="165">
        <v>578</v>
      </c>
      <c r="G82" s="166" t="str">
        <f>+VLOOKUP(F82,Participants!$A$1:$F$802,2,FALSE)</f>
        <v>Jacob Goeller</v>
      </c>
      <c r="H82" s="166" t="str">
        <f>+VLOOKUP(F82,Participants!$A$1:$F$802,4,FALSE)</f>
        <v>BTA</v>
      </c>
      <c r="I82" s="166" t="str">
        <f>+VLOOKUP(F82,Participants!$A$1:$F$802,5,FALSE)</f>
        <v>M</v>
      </c>
      <c r="J82" s="166">
        <f>+VLOOKUP(F82,Participants!$A$1:$F$802,3,FALSE)</f>
        <v>2</v>
      </c>
      <c r="K82" s="147" t="str">
        <f>+VLOOKUP(F82,Participants!$A$1:$G$802,7,FALSE)</f>
        <v>DEV BOYS</v>
      </c>
      <c r="L82" s="169">
        <v>41</v>
      </c>
      <c r="M82" s="166"/>
      <c r="N82" s="167">
        <v>7</v>
      </c>
      <c r="O82" s="164">
        <v>3</v>
      </c>
      <c r="P82">
        <v>9</v>
      </c>
    </row>
    <row r="83" spans="1:16" ht="14.25" customHeight="1">
      <c r="A83" s="100"/>
      <c r="B83" s="101"/>
      <c r="C83" s="101"/>
      <c r="D83" s="102"/>
      <c r="E83" s="102"/>
      <c r="F83" s="162">
        <v>583</v>
      </c>
      <c r="G83" s="159" t="str">
        <f>+VLOOKUP(F83,Participants!$A$1:$F$802,2,FALSE)</f>
        <v>Nat Lutz</v>
      </c>
      <c r="H83" s="159" t="str">
        <f>+VLOOKUP(F83,Participants!$A$1:$F$802,4,FALSE)</f>
        <v>BTA</v>
      </c>
      <c r="I83" s="159" t="str">
        <f>+VLOOKUP(F83,Participants!$A$1:$F$802,5,FALSE)</f>
        <v>M</v>
      </c>
      <c r="J83" s="159">
        <f>+VLOOKUP(F83,Participants!$A$1:$F$802,3,FALSE)</f>
        <v>2</v>
      </c>
      <c r="K83" s="147" t="str">
        <f>+VLOOKUP(F83,Participants!$A$1:$G$802,7,FALSE)</f>
        <v>DEV BOYS</v>
      </c>
      <c r="L83" s="169">
        <v>44</v>
      </c>
      <c r="M83" s="159"/>
      <c r="N83" s="151">
        <v>6</v>
      </c>
      <c r="O83" s="164">
        <v>10</v>
      </c>
      <c r="P83">
        <v>10</v>
      </c>
    </row>
    <row r="84" spans="1:16" ht="14.25" customHeight="1">
      <c r="A84" s="104"/>
      <c r="B84" s="105"/>
      <c r="C84" s="105"/>
      <c r="D84" s="106"/>
      <c r="E84" s="106"/>
      <c r="F84" s="165">
        <v>925</v>
      </c>
      <c r="G84" s="166" t="str">
        <f>+VLOOKUP(F84,Participants!$A$1:$F$802,2,FALSE)</f>
        <v>Nathan Wertelet</v>
      </c>
      <c r="H84" s="166" t="str">
        <f>+VLOOKUP(F84,Participants!$A$1:$F$802,4,FALSE)</f>
        <v>AGS</v>
      </c>
      <c r="I84" s="166" t="str">
        <f>+VLOOKUP(F84,Participants!$A$1:$F$802,5,FALSE)</f>
        <v>M</v>
      </c>
      <c r="J84" s="166">
        <f>+VLOOKUP(F84,Participants!$A$1:$F$802,3,FALSE)</f>
        <v>2</v>
      </c>
      <c r="K84" s="147" t="str">
        <f>+VLOOKUP(F84,Participants!$A$1:$G$802,7,FALSE)</f>
        <v>DEV BOYS</v>
      </c>
      <c r="L84" s="169">
        <v>45</v>
      </c>
      <c r="M84" s="166"/>
      <c r="N84" s="167">
        <v>6</v>
      </c>
      <c r="O84" s="164">
        <v>10</v>
      </c>
      <c r="P84">
        <v>11</v>
      </c>
    </row>
    <row r="85" spans="1:16" ht="14.25" customHeight="1">
      <c r="A85" s="100"/>
      <c r="B85" s="101"/>
      <c r="C85" s="101"/>
      <c r="D85" s="102"/>
      <c r="E85" s="102"/>
      <c r="F85" s="165">
        <v>1446</v>
      </c>
      <c r="G85" s="166" t="str">
        <f>+VLOOKUP(F85,Participants!$A$1:$F$802,2,FALSE)</f>
        <v>Patrick Egan</v>
      </c>
      <c r="H85" s="166" t="str">
        <f>+VLOOKUP(F85,Participants!$A$1:$F$802,4,FALSE)</f>
        <v>SSPP</v>
      </c>
      <c r="I85" s="166" t="str">
        <f>+VLOOKUP(F85,Participants!$A$1:$F$802,5,FALSE)</f>
        <v>M</v>
      </c>
      <c r="J85" s="166">
        <v>0</v>
      </c>
      <c r="K85" s="147" t="str">
        <f>+VLOOKUP(F85,Participants!$A$1:$G$802,7,FALSE)</f>
        <v>DEV BOYS</v>
      </c>
      <c r="L85" s="169">
        <v>49</v>
      </c>
      <c r="M85" s="166"/>
      <c r="N85" s="167">
        <v>6</v>
      </c>
      <c r="O85" s="164">
        <v>7</v>
      </c>
      <c r="P85">
        <v>12</v>
      </c>
    </row>
    <row r="86" spans="1:16" ht="14.25" customHeight="1">
      <c r="A86" s="104"/>
      <c r="B86" s="105"/>
      <c r="C86" s="105"/>
      <c r="D86" s="106"/>
      <c r="E86" s="106"/>
      <c r="F86" s="162">
        <v>973</v>
      </c>
      <c r="G86" s="159" t="str">
        <f>+VLOOKUP(F86,Participants!$A$1:$F$802,2,FALSE)</f>
        <v>Patrick Sean</v>
      </c>
      <c r="H86" s="159" t="str">
        <f>+VLOOKUP(F86,Participants!$A$1:$F$802,4,FALSE)</f>
        <v>CDT</v>
      </c>
      <c r="I86" s="159" t="str">
        <f>+VLOOKUP(F86,Participants!$A$1:$F$802,5,FALSE)</f>
        <v>M</v>
      </c>
      <c r="J86" s="159">
        <f>+VLOOKUP(F86,Participants!$A$1:$F$802,3,FALSE)</f>
        <v>1</v>
      </c>
      <c r="K86" s="147" t="str">
        <f>+VLOOKUP(F86,Participants!$A$1:$G$802,7,FALSE)</f>
        <v>DEV BOYS</v>
      </c>
      <c r="L86" s="169">
        <v>52</v>
      </c>
      <c r="M86" s="159"/>
      <c r="N86" s="151">
        <v>6</v>
      </c>
      <c r="O86" s="164">
        <v>6</v>
      </c>
      <c r="P86">
        <v>13</v>
      </c>
    </row>
    <row r="87" spans="1:16" ht="14.25" customHeight="1">
      <c r="A87" s="100"/>
      <c r="B87" s="101"/>
      <c r="C87" s="101"/>
      <c r="D87" s="102"/>
      <c r="E87" s="102"/>
      <c r="F87" s="162">
        <v>659</v>
      </c>
      <c r="G87" s="159" t="str">
        <f>+VLOOKUP(F87,Participants!$A$1:$F$802,2,FALSE)</f>
        <v>Max Smith</v>
      </c>
      <c r="H87" s="159" t="str">
        <f>+VLOOKUP(F87,Participants!$A$1:$F$802,4,FALSE)</f>
        <v>SJS</v>
      </c>
      <c r="I87" s="159" t="str">
        <f>+VLOOKUP(F87,Participants!$A$1:$F$802,5,FALSE)</f>
        <v>M</v>
      </c>
      <c r="J87" s="159">
        <f>+VLOOKUP(F87,Participants!$A$1:$F$802,3,FALSE)</f>
        <v>0</v>
      </c>
      <c r="K87" s="147" t="str">
        <f>+VLOOKUP(F87,Participants!$A$1:$G$802,7,FALSE)</f>
        <v>DEV BOYS</v>
      </c>
      <c r="L87" s="169">
        <v>53</v>
      </c>
      <c r="M87" s="159"/>
      <c r="N87" s="151">
        <v>6</v>
      </c>
      <c r="O87" s="164">
        <v>5</v>
      </c>
      <c r="P87">
        <v>14</v>
      </c>
    </row>
    <row r="88" spans="1:16" ht="14.25" customHeight="1">
      <c r="A88" s="104"/>
      <c r="B88" s="105"/>
      <c r="C88" s="105"/>
      <c r="D88" s="106"/>
      <c r="E88" s="106"/>
      <c r="F88" s="162">
        <v>951</v>
      </c>
      <c r="G88" s="159" t="str">
        <f>+VLOOKUP(F88,Participants!$A$1:$F$802,2,FALSE)</f>
        <v>Redd Jacob</v>
      </c>
      <c r="H88" s="159" t="str">
        <f>+VLOOKUP(F88,Participants!$A$1:$F$802,4,FALSE)</f>
        <v>CDT</v>
      </c>
      <c r="I88" s="159" t="str">
        <f>+VLOOKUP(F88,Participants!$A$1:$F$802,5,FALSE)</f>
        <v>M</v>
      </c>
      <c r="J88" s="159">
        <f>+VLOOKUP(F88,Participants!$A$1:$F$802,3,FALSE)</f>
        <v>1</v>
      </c>
      <c r="K88" s="147" t="str">
        <f>+VLOOKUP(F88,Participants!$A$1:$G$802,7,FALSE)</f>
        <v>DEV BOYS</v>
      </c>
      <c r="L88" s="169">
        <v>54</v>
      </c>
      <c r="M88" s="159"/>
      <c r="N88" s="151">
        <v>6</v>
      </c>
      <c r="O88" s="164">
        <v>4</v>
      </c>
      <c r="P88">
        <v>15</v>
      </c>
    </row>
    <row r="89" spans="1:16" ht="14.25" customHeight="1">
      <c r="A89" s="100"/>
      <c r="B89" s="101"/>
      <c r="C89" s="101"/>
      <c r="D89" s="102"/>
      <c r="E89" s="102"/>
      <c r="F89" s="162">
        <v>973</v>
      </c>
      <c r="G89" s="159" t="str">
        <f>+VLOOKUP(F89,Participants!$A$1:$F$802,2,FALSE)</f>
        <v>Patrick Sean</v>
      </c>
      <c r="H89" s="159" t="str">
        <f>+VLOOKUP(F89,Participants!$A$1:$F$802,4,FALSE)</f>
        <v>CDT</v>
      </c>
      <c r="I89" s="159" t="str">
        <f>+VLOOKUP(F89,Participants!$A$1:$F$802,5,FALSE)</f>
        <v>M</v>
      </c>
      <c r="J89" s="159">
        <f>+VLOOKUP(F89,Participants!$A$1:$F$802,3,FALSE)</f>
        <v>1</v>
      </c>
      <c r="K89" s="147" t="str">
        <f>+VLOOKUP(F89,Participants!$A$1:$G$802,7,FALSE)</f>
        <v>DEV BOYS</v>
      </c>
      <c r="L89" s="169">
        <v>55</v>
      </c>
      <c r="M89" s="159"/>
      <c r="N89" s="151">
        <v>6</v>
      </c>
      <c r="O89" s="164">
        <v>4</v>
      </c>
      <c r="P89">
        <v>16</v>
      </c>
    </row>
    <row r="90" spans="1:16" ht="14.25" customHeight="1">
      <c r="A90" s="104"/>
      <c r="B90" s="105"/>
      <c r="C90" s="105"/>
      <c r="D90" s="106"/>
      <c r="E90" s="106"/>
      <c r="F90" s="165">
        <v>958</v>
      </c>
      <c r="G90" s="166" t="str">
        <f>+VLOOKUP(F90,Participants!$A$1:$F$802,2,FALSE)</f>
        <v>Lewis Liam</v>
      </c>
      <c r="H90" s="166" t="str">
        <f>+VLOOKUP(F90,Participants!$A$1:$F$802,4,FALSE)</f>
        <v>CDT</v>
      </c>
      <c r="I90" s="166" t="str">
        <f>+VLOOKUP(F90,Participants!$A$1:$F$802,5,FALSE)</f>
        <v>M</v>
      </c>
      <c r="J90" s="166">
        <f>+VLOOKUP(F90,Participants!$A$1:$F$802,3,FALSE)</f>
        <v>1</v>
      </c>
      <c r="K90" s="147" t="str">
        <f>+VLOOKUP(F90,Participants!$A$1:$G$802,7,FALSE)</f>
        <v>DEV BOYS</v>
      </c>
      <c r="L90" s="169">
        <v>56</v>
      </c>
      <c r="M90" s="166"/>
      <c r="N90" s="167">
        <v>6</v>
      </c>
      <c r="O90" s="164">
        <v>4</v>
      </c>
      <c r="P90">
        <v>17</v>
      </c>
    </row>
    <row r="91" spans="1:16" ht="14.25" customHeight="1">
      <c r="A91" s="100"/>
      <c r="B91" s="101"/>
      <c r="C91" s="101"/>
      <c r="D91" s="102"/>
      <c r="E91" s="102"/>
      <c r="F91" s="162">
        <v>585</v>
      </c>
      <c r="G91" s="159" t="str">
        <f>+VLOOKUP(F91,Participants!$A$1:$F$802,2,FALSE)</f>
        <v>Logan Schaub</v>
      </c>
      <c r="H91" s="159" t="str">
        <f>+VLOOKUP(F91,Participants!$A$1:$F$802,4,FALSE)</f>
        <v>BTA</v>
      </c>
      <c r="I91" s="159" t="str">
        <f>+VLOOKUP(F91,Participants!$A$1:$F$802,5,FALSE)</f>
        <v>M</v>
      </c>
      <c r="J91" s="159">
        <f>+VLOOKUP(F91,Participants!$A$1:$F$802,3,FALSE)</f>
        <v>2</v>
      </c>
      <c r="K91" s="147" t="str">
        <f>+VLOOKUP(F91,Participants!$A$1:$G$802,7,FALSE)</f>
        <v>DEV BOYS</v>
      </c>
      <c r="L91" s="169">
        <v>58</v>
      </c>
      <c r="M91" s="159"/>
      <c r="N91" s="151">
        <v>6</v>
      </c>
      <c r="O91" s="164">
        <v>3</v>
      </c>
      <c r="P91">
        <v>18</v>
      </c>
    </row>
    <row r="92" spans="1:16" ht="14.25" customHeight="1">
      <c r="A92" s="104"/>
      <c r="B92" s="105"/>
      <c r="C92" s="105"/>
      <c r="D92" s="106"/>
      <c r="E92" s="106"/>
      <c r="F92" s="165">
        <v>831</v>
      </c>
      <c r="G92" s="166" t="str">
        <f>+VLOOKUP(F92,Participants!$A$1:$F$802,2,FALSE)</f>
        <v>Luke Lariviere</v>
      </c>
      <c r="H92" s="166" t="str">
        <f>+VLOOKUP(F92,Participants!$A$1:$F$802,4,FALSE)</f>
        <v>GRE</v>
      </c>
      <c r="I92" s="166" t="str">
        <f>+VLOOKUP(F92,Participants!$A$1:$F$802,5,FALSE)</f>
        <v>M</v>
      </c>
      <c r="J92" s="166">
        <f>+VLOOKUP(F92,Participants!$A$1:$F$802,3,FALSE)</f>
        <v>2</v>
      </c>
      <c r="K92" s="147" t="str">
        <f>+VLOOKUP(F92,Participants!$A$1:$G$802,7,FALSE)</f>
        <v>DEV BOYS</v>
      </c>
      <c r="L92" s="169">
        <v>60</v>
      </c>
      <c r="M92" s="166"/>
      <c r="N92" s="167">
        <v>6</v>
      </c>
      <c r="O92" s="164">
        <v>2</v>
      </c>
      <c r="P92">
        <v>19</v>
      </c>
    </row>
    <row r="93" spans="1:16" ht="14.25" customHeight="1">
      <c r="A93" s="100"/>
      <c r="B93" s="101"/>
      <c r="C93" s="101"/>
      <c r="D93" s="102"/>
      <c r="E93" s="102"/>
      <c r="F93" s="162">
        <v>1461</v>
      </c>
      <c r="G93" s="159" t="str">
        <f>+VLOOKUP(F93,Participants!$A$1:$F$802,2,FALSE)</f>
        <v>Nathan Summers</v>
      </c>
      <c r="H93" s="159" t="str">
        <f>+VLOOKUP(F93,Participants!$A$1:$F$802,4,FALSE)</f>
        <v>SSPP</v>
      </c>
      <c r="I93" s="159" t="str">
        <f>+VLOOKUP(F93,Participants!$A$1:$F$802,5,FALSE)</f>
        <v>M</v>
      </c>
      <c r="J93" s="159">
        <f>+VLOOKUP(F93,Participants!$A$1:$F$802,3,FALSE)</f>
        <v>1</v>
      </c>
      <c r="K93" s="147" t="str">
        <f>+VLOOKUP(F93,Participants!$A$1:$G$802,7,FALSE)</f>
        <v>DEV BOYS</v>
      </c>
      <c r="L93" s="169">
        <v>62</v>
      </c>
      <c r="M93" s="159"/>
      <c r="N93" s="151">
        <v>5</v>
      </c>
      <c r="O93" s="164">
        <v>10</v>
      </c>
      <c r="P93">
        <v>20</v>
      </c>
    </row>
    <row r="94" spans="1:16" ht="14.25" customHeight="1">
      <c r="A94" s="104"/>
      <c r="B94" s="105"/>
      <c r="C94" s="105"/>
      <c r="D94" s="106"/>
      <c r="E94" s="106"/>
      <c r="F94" s="165">
        <v>839</v>
      </c>
      <c r="G94" s="166" t="str">
        <f>+VLOOKUP(F94,Participants!$A$1:$F$802,2,FALSE)</f>
        <v>Nico Sposito</v>
      </c>
      <c r="H94" s="166" t="str">
        <f>+VLOOKUP(F94,Participants!$A$1:$F$802,4,FALSE)</f>
        <v>GRE</v>
      </c>
      <c r="I94" s="166" t="str">
        <f>+VLOOKUP(F94,Participants!$A$1:$F$802,5,FALSE)</f>
        <v>M</v>
      </c>
      <c r="J94" s="166">
        <f>+VLOOKUP(F94,Participants!$A$1:$F$802,3,FALSE)</f>
        <v>2</v>
      </c>
      <c r="K94" s="147" t="str">
        <f>+VLOOKUP(F94,Participants!$A$1:$G$802,7,FALSE)</f>
        <v>DEV BOYS</v>
      </c>
      <c r="L94" s="169">
        <v>63</v>
      </c>
      <c r="M94" s="166"/>
      <c r="N94" s="167">
        <v>5</v>
      </c>
      <c r="O94" s="164">
        <v>9</v>
      </c>
      <c r="P94">
        <v>21</v>
      </c>
    </row>
    <row r="95" spans="1:16" ht="14.25" customHeight="1">
      <c r="A95" s="100"/>
      <c r="B95" s="101"/>
      <c r="C95" s="101"/>
      <c r="D95" s="102"/>
      <c r="E95" s="102"/>
      <c r="F95" s="165">
        <v>144</v>
      </c>
      <c r="G95" s="166" t="str">
        <f>+VLOOKUP(F95,Participants!$A$1:$F$802,2,FALSE)</f>
        <v>Leopold Laneve</v>
      </c>
      <c r="H95" s="166" t="str">
        <f>+VLOOKUP(F95,Participants!$A$1:$F$802,4,FALSE)</f>
        <v>NCA</v>
      </c>
      <c r="I95" s="166" t="str">
        <f>+VLOOKUP(F95,Participants!$A$1:$F$802,5,FALSE)</f>
        <v>M</v>
      </c>
      <c r="J95" s="166">
        <v>0</v>
      </c>
      <c r="K95" s="147" t="str">
        <f>+VLOOKUP(F95,Participants!$A$1:$G$802,7,FALSE)</f>
        <v>DEV BOYS</v>
      </c>
      <c r="L95" s="169">
        <v>66</v>
      </c>
      <c r="M95" s="166"/>
      <c r="N95" s="167">
        <v>4</v>
      </c>
      <c r="O95" s="164">
        <v>11</v>
      </c>
      <c r="P95">
        <v>22</v>
      </c>
    </row>
    <row r="96" spans="1:16" ht="14.25" customHeight="1">
      <c r="A96" s="104"/>
      <c r="B96" s="105"/>
      <c r="C96" s="105"/>
      <c r="D96" s="106"/>
      <c r="E96" s="106"/>
      <c r="F96" s="165">
        <v>948</v>
      </c>
      <c r="G96" s="166" t="str">
        <f>+VLOOKUP(F96,Participants!$A$1:$F$802,2,FALSE)</f>
        <v>Sickenberger Gavin</v>
      </c>
      <c r="H96" s="166" t="str">
        <f>+VLOOKUP(F96,Participants!$A$1:$F$802,4,FALSE)</f>
        <v>CDT</v>
      </c>
      <c r="I96" s="166" t="str">
        <f>+VLOOKUP(F96,Participants!$A$1:$F$802,5,FALSE)</f>
        <v>M</v>
      </c>
      <c r="J96" s="166">
        <f>+VLOOKUP(F96,Participants!$A$1:$F$802,3,FALSE)</f>
        <v>1</v>
      </c>
      <c r="K96" s="147" t="str">
        <f>+VLOOKUP(F96,Participants!$A$1:$G$802,7,FALSE)</f>
        <v>DEV BOYS</v>
      </c>
      <c r="L96" s="169">
        <v>67</v>
      </c>
      <c r="M96" s="166"/>
      <c r="N96" s="167">
        <v>4</v>
      </c>
      <c r="O96" s="164">
        <v>9</v>
      </c>
      <c r="P96">
        <v>23</v>
      </c>
    </row>
    <row r="97" spans="1:17" ht="14.25" customHeight="1">
      <c r="A97" s="100"/>
      <c r="B97" s="101"/>
      <c r="C97" s="101"/>
      <c r="D97" s="102"/>
      <c r="E97" s="102"/>
      <c r="F97" s="165">
        <v>1312</v>
      </c>
      <c r="G97" s="166" t="str">
        <f>+VLOOKUP(F97,Participants!$A$1:$F$802,2,FALSE)</f>
        <v>Bennett Solarczyk</v>
      </c>
      <c r="H97" s="166" t="str">
        <f>+VLOOKUP(F97,Participants!$A$1:$F$802,4,FALSE)</f>
        <v>BFS</v>
      </c>
      <c r="I97" s="166" t="str">
        <f>+VLOOKUP(F97,Participants!$A$1:$F$802,5,FALSE)</f>
        <v>M</v>
      </c>
      <c r="J97" s="166">
        <f>+VLOOKUP(F97,Participants!$A$1:$F$802,3,FALSE)</f>
        <v>2</v>
      </c>
      <c r="K97" s="147" t="str">
        <f>+VLOOKUP(F97,Participants!$A$1:$G$802,7,FALSE)</f>
        <v>DEV BOYS</v>
      </c>
      <c r="L97" s="169">
        <v>68</v>
      </c>
      <c r="M97" s="166"/>
      <c r="N97" s="167">
        <v>4</v>
      </c>
      <c r="O97" s="164">
        <v>8</v>
      </c>
      <c r="P97">
        <v>24</v>
      </c>
    </row>
    <row r="98" spans="1:17" ht="14.25" customHeight="1">
      <c r="A98" s="104"/>
      <c r="B98" s="105"/>
      <c r="C98" s="105"/>
      <c r="D98" s="106"/>
      <c r="E98" s="106"/>
      <c r="F98" s="162">
        <v>830</v>
      </c>
      <c r="G98" s="159" t="str">
        <f>+VLOOKUP(F98,Participants!$A$1:$F$802,2,FALSE)</f>
        <v>Logan Jacobs</v>
      </c>
      <c r="H98" s="159" t="str">
        <f>+VLOOKUP(F98,Participants!$A$1:$F$802,4,FALSE)</f>
        <v>GRE</v>
      </c>
      <c r="I98" s="159" t="str">
        <f>+VLOOKUP(F98,Participants!$A$1:$F$802,5,FALSE)</f>
        <v>M</v>
      </c>
      <c r="J98" s="159">
        <f>+VLOOKUP(F98,Participants!$A$1:$F$802,3,FALSE)</f>
        <v>2</v>
      </c>
      <c r="K98" s="147" t="str">
        <f>+VLOOKUP(F98,Participants!$A$1:$G$802,7,FALSE)</f>
        <v>DEV BOYS</v>
      </c>
      <c r="L98" s="169">
        <v>69</v>
      </c>
      <c r="M98" s="159"/>
      <c r="N98" s="151">
        <v>4</v>
      </c>
      <c r="O98" s="164">
        <v>7</v>
      </c>
      <c r="P98">
        <v>25</v>
      </c>
    </row>
    <row r="99" spans="1:17" ht="14.25" customHeight="1">
      <c r="A99" s="100"/>
      <c r="B99" s="101"/>
      <c r="C99" s="101"/>
      <c r="D99" s="102"/>
      <c r="E99" s="102"/>
      <c r="F99" s="162">
        <v>146</v>
      </c>
      <c r="G99" s="159" t="str">
        <f>+VLOOKUP(F99,Participants!$A$1:$F$802,2,FALSE)</f>
        <v>Jason Shelpman</v>
      </c>
      <c r="H99" s="159" t="str">
        <f>+VLOOKUP(F99,Participants!$A$1:$F$802,4,FALSE)</f>
        <v>NCA</v>
      </c>
      <c r="I99" s="159" t="str">
        <f>+VLOOKUP(F99,Participants!$A$1:$F$802,5,FALSE)</f>
        <v>M</v>
      </c>
      <c r="J99" s="159">
        <v>0</v>
      </c>
      <c r="K99" s="147" t="str">
        <f>+VLOOKUP(F99,Participants!$A$1:$G$802,7,FALSE)</f>
        <v>DEV BOYS</v>
      </c>
      <c r="L99" s="169">
        <v>70</v>
      </c>
      <c r="M99" s="159"/>
      <c r="N99" s="151">
        <v>4</v>
      </c>
      <c r="O99" s="164">
        <v>5</v>
      </c>
      <c r="P99">
        <v>26</v>
      </c>
    </row>
    <row r="100" spans="1:17" ht="14.25" customHeight="1">
      <c r="A100" s="104"/>
      <c r="B100" s="105"/>
      <c r="C100" s="105"/>
      <c r="D100" s="106"/>
      <c r="E100" s="106"/>
      <c r="F100" s="162">
        <v>147</v>
      </c>
      <c r="G100" s="159" t="str">
        <f>+VLOOKUP(F100,Participants!$A$1:$F$802,2,FALSE)</f>
        <v>Jamal Smith</v>
      </c>
      <c r="H100" s="159" t="str">
        <f>+VLOOKUP(F100,Participants!$A$1:$F$802,4,FALSE)</f>
        <v>NCA</v>
      </c>
      <c r="I100" s="159" t="str">
        <f>+VLOOKUP(F100,Participants!$A$1:$F$802,5,FALSE)</f>
        <v>M</v>
      </c>
      <c r="J100" s="159">
        <v>0</v>
      </c>
      <c r="K100" s="147" t="str">
        <f>+VLOOKUP(F100,Participants!$A$1:$G$802,7,FALSE)</f>
        <v>DEV BOYS</v>
      </c>
      <c r="L100" s="169">
        <v>71</v>
      </c>
      <c r="M100" s="159"/>
      <c r="N100" s="151">
        <v>4</v>
      </c>
      <c r="O100" s="164">
        <v>2</v>
      </c>
      <c r="P100">
        <v>27</v>
      </c>
    </row>
    <row r="101" spans="1:17" ht="14.25" customHeight="1">
      <c r="A101" s="100"/>
      <c r="B101" s="101"/>
      <c r="C101" s="101"/>
      <c r="D101" s="102"/>
      <c r="E101" s="102"/>
      <c r="F101" s="165">
        <v>1224</v>
      </c>
      <c r="G101" s="166" t="str">
        <f>+VLOOKUP(F101,Participants!$A$1:$F$802,2,FALSE)</f>
        <v>William Mlecko</v>
      </c>
      <c r="H101" s="166" t="str">
        <f>+VLOOKUP(F101,Participants!$A$1:$F$802,4,FALSE)</f>
        <v>AAC</v>
      </c>
      <c r="I101" s="166" t="str">
        <f>+VLOOKUP(F101,Participants!$A$1:$F$802,5,FALSE)</f>
        <v>M</v>
      </c>
      <c r="J101" s="166">
        <f>+VLOOKUP(F101,Participants!$A$1:$F$802,3,FALSE)</f>
        <v>2</v>
      </c>
      <c r="K101" s="147" t="str">
        <f>+VLOOKUP(F101,Participants!$A$1:$G$802,7,FALSE)</f>
        <v>DEV BOYS</v>
      </c>
      <c r="L101" s="169">
        <v>72</v>
      </c>
      <c r="M101" s="166"/>
      <c r="N101" s="167">
        <v>3</v>
      </c>
      <c r="O101" s="164">
        <v>10</v>
      </c>
      <c r="P101">
        <v>28</v>
      </c>
    </row>
    <row r="102" spans="1:17" ht="14.25" customHeight="1">
      <c r="A102" s="104"/>
      <c r="B102" s="105"/>
      <c r="C102" s="105"/>
      <c r="D102" s="106"/>
      <c r="E102" s="106"/>
      <c r="F102" s="162">
        <v>142</v>
      </c>
      <c r="G102" s="159" t="str">
        <f>+VLOOKUP(F102,Participants!$A$1:$F$802,2,FALSE)</f>
        <v>Jackson Harper</v>
      </c>
      <c r="H102" s="159" t="str">
        <f>+VLOOKUP(F102,Participants!$A$1:$F$802,4,FALSE)</f>
        <v>NCA</v>
      </c>
      <c r="I102" s="159" t="str">
        <f>+VLOOKUP(F102,Participants!$A$1:$F$802,5,FALSE)</f>
        <v>M</v>
      </c>
      <c r="J102" s="159">
        <v>0</v>
      </c>
      <c r="K102" s="147" t="str">
        <f>+VLOOKUP(F102,Participants!$A$1:$G$802,7,FALSE)</f>
        <v>DEV BOYS</v>
      </c>
      <c r="L102" s="169">
        <v>74</v>
      </c>
      <c r="M102" s="159"/>
      <c r="N102" s="151">
        <v>3</v>
      </c>
      <c r="O102" s="164">
        <v>7</v>
      </c>
      <c r="P102">
        <v>29</v>
      </c>
    </row>
    <row r="103" spans="1:17" ht="14.25" customHeight="1">
      <c r="A103" s="100"/>
      <c r="B103" s="101"/>
      <c r="C103" s="101"/>
      <c r="D103" s="102"/>
      <c r="E103" s="102"/>
      <c r="F103" s="165">
        <v>145</v>
      </c>
      <c r="G103" s="166" t="str">
        <f>+VLOOKUP(F103,Participants!$A$1:$F$802,2,FALSE)</f>
        <v>Gabriel Pease</v>
      </c>
      <c r="H103" s="166" t="str">
        <f>+VLOOKUP(F103,Participants!$A$1:$F$802,4,FALSE)</f>
        <v>NCA</v>
      </c>
      <c r="I103" s="166" t="str">
        <f>+VLOOKUP(F103,Participants!$A$1:$F$802,5,FALSE)</f>
        <v>M</v>
      </c>
      <c r="J103" s="166">
        <v>0</v>
      </c>
      <c r="K103" s="147" t="str">
        <f>+VLOOKUP(F103,Participants!$A$1:$G$802,7,FALSE)</f>
        <v>DEV BOYS</v>
      </c>
      <c r="L103" s="169">
        <v>75</v>
      </c>
      <c r="M103" s="166"/>
      <c r="N103" s="167">
        <v>3</v>
      </c>
      <c r="O103" s="164">
        <v>4</v>
      </c>
      <c r="P103">
        <v>30</v>
      </c>
    </row>
    <row r="104" spans="1:17" ht="14.25" customHeight="1">
      <c r="A104" s="104"/>
      <c r="B104" s="105"/>
      <c r="C104" s="105"/>
      <c r="D104" s="106"/>
      <c r="E104" s="106"/>
      <c r="F104" s="165">
        <v>938</v>
      </c>
      <c r="G104" s="166" t="str">
        <f>+VLOOKUP(F104,Participants!$A$1:$F$802,2,FALSE)</f>
        <v>Yeasted Andrew</v>
      </c>
      <c r="H104" s="166" t="str">
        <f>+VLOOKUP(F104,Participants!$A$1:$F$802,4,FALSE)</f>
        <v>CDT</v>
      </c>
      <c r="I104" s="166" t="str">
        <f>+VLOOKUP(F104,Participants!$A$1:$F$802,5,FALSE)</f>
        <v>M</v>
      </c>
      <c r="J104" s="166">
        <f>+VLOOKUP(F104,Participants!$A$1:$F$802,3,FALSE)</f>
        <v>1</v>
      </c>
      <c r="K104" s="147" t="str">
        <f>+VLOOKUP(F104,Participants!$A$1:$G$802,7,FALSE)</f>
        <v>DEV BOYS</v>
      </c>
      <c r="L104" s="169">
        <v>76</v>
      </c>
      <c r="M104" s="166"/>
      <c r="N104" s="167">
        <v>2</v>
      </c>
      <c r="O104" s="164">
        <v>6</v>
      </c>
      <c r="P104">
        <v>31</v>
      </c>
    </row>
    <row r="105" spans="1:17" ht="14.25" customHeight="1">
      <c r="A105" s="104"/>
      <c r="B105" s="105"/>
      <c r="C105" s="105"/>
      <c r="D105" s="106"/>
      <c r="E105" s="106"/>
      <c r="F105" s="165"/>
      <c r="G105" s="166"/>
      <c r="H105" s="166"/>
      <c r="I105" s="166"/>
      <c r="J105" s="166"/>
      <c r="K105" s="147"/>
      <c r="L105" s="168"/>
      <c r="M105" s="166"/>
      <c r="N105" s="167"/>
      <c r="O105" s="164"/>
    </row>
    <row r="106" spans="1:17" ht="14.25" customHeight="1">
      <c r="A106" s="100"/>
      <c r="B106" s="101"/>
      <c r="C106" s="101"/>
      <c r="D106" s="102"/>
      <c r="E106" s="102"/>
      <c r="F106" s="102">
        <v>717</v>
      </c>
      <c r="G106" s="103" t="str">
        <f>+VLOOKUP(F106,Participants!$A$1:$F$802,2,FALSE)</f>
        <v>Robbie Singer</v>
      </c>
      <c r="H106" s="103" t="str">
        <f>+VLOOKUP(F106,Participants!$A$1:$F$802,4,FALSE)</f>
        <v>KIL</v>
      </c>
      <c r="I106" s="103" t="str">
        <f>+VLOOKUP(F106,Participants!$A$1:$F$802,5,FALSE)</f>
        <v>M</v>
      </c>
      <c r="J106" s="103">
        <f>+VLOOKUP(F106,Participants!$A$1:$F$802,3,FALSE)</f>
        <v>4</v>
      </c>
      <c r="K106" s="54" t="str">
        <f>+VLOOKUP(F106,Participants!$A$1:$G$802,7,FALSE)</f>
        <v>DEV BOYS</v>
      </c>
      <c r="L106" s="169">
        <v>1</v>
      </c>
      <c r="M106" s="103">
        <v>10</v>
      </c>
      <c r="N106" s="54">
        <v>11</v>
      </c>
      <c r="O106" s="54">
        <v>6</v>
      </c>
    </row>
    <row r="107" spans="1:17" ht="14.25" customHeight="1">
      <c r="A107" s="104"/>
      <c r="B107" s="105"/>
      <c r="C107" s="105"/>
      <c r="D107" s="106"/>
      <c r="E107" s="106"/>
      <c r="F107" s="102">
        <v>711</v>
      </c>
      <c r="G107" s="103" t="str">
        <f>+VLOOKUP(F107,Participants!$A$1:$F$802,2,FALSE)</f>
        <v>Christopher Braun</v>
      </c>
      <c r="H107" s="103" t="str">
        <f>+VLOOKUP(F107,Participants!$A$1:$F$802,4,FALSE)</f>
        <v>KIL</v>
      </c>
      <c r="I107" s="103" t="str">
        <f>+VLOOKUP(F107,Participants!$A$1:$F$802,5,FALSE)</f>
        <v>M</v>
      </c>
      <c r="J107" s="103">
        <f>+VLOOKUP(F107,Participants!$A$1:$F$802,3,FALSE)</f>
        <v>4</v>
      </c>
      <c r="K107" s="54" t="str">
        <f>+VLOOKUP(F107,Participants!$A$1:$G$802,7,FALSE)</f>
        <v>DEV BOYS</v>
      </c>
      <c r="L107" s="169">
        <v>2</v>
      </c>
      <c r="M107" s="103">
        <v>8</v>
      </c>
      <c r="N107" s="54">
        <v>10</v>
      </c>
      <c r="O107" s="54">
        <v>8</v>
      </c>
    </row>
    <row r="108" spans="1:17" ht="14.25" customHeight="1">
      <c r="A108" s="100"/>
      <c r="B108" s="101"/>
      <c r="C108" s="101"/>
      <c r="D108" s="102"/>
      <c r="E108" s="102"/>
      <c r="F108" s="102">
        <v>844</v>
      </c>
      <c r="G108" s="103" t="str">
        <f>+VLOOKUP(F108,Participants!$A$1:$F$802,2,FALSE)</f>
        <v>Brady Valentine</v>
      </c>
      <c r="H108" s="103" t="str">
        <f>+VLOOKUP(F108,Participants!$A$1:$F$802,4,FALSE)</f>
        <v>GRE</v>
      </c>
      <c r="I108" s="103" t="str">
        <f>+VLOOKUP(F108,Participants!$A$1:$F$802,5,FALSE)</f>
        <v>M</v>
      </c>
      <c r="J108" s="103">
        <f>+VLOOKUP(F108,Participants!$A$1:$F$802,3,FALSE)</f>
        <v>4</v>
      </c>
      <c r="K108" s="54" t="str">
        <f>+VLOOKUP(F108,Participants!$A$1:$G$802,7,FALSE)</f>
        <v>DEV BOYS</v>
      </c>
      <c r="L108" s="169">
        <v>3</v>
      </c>
      <c r="M108" s="103">
        <v>6</v>
      </c>
      <c r="N108" s="54">
        <v>10</v>
      </c>
      <c r="O108" s="54">
        <v>0</v>
      </c>
    </row>
    <row r="109" spans="1:17" ht="14.25" customHeight="1">
      <c r="A109" s="104"/>
      <c r="B109" s="105"/>
      <c r="C109" s="105"/>
      <c r="D109" s="106"/>
      <c r="E109" s="106"/>
      <c r="F109" s="102">
        <v>478</v>
      </c>
      <c r="G109" s="103" t="str">
        <f>+VLOOKUP(F109,Participants!$A$1:$F$802,2,FALSE)</f>
        <v>Anthony Edwards</v>
      </c>
      <c r="H109" s="103" t="str">
        <f>+VLOOKUP(F109,Participants!$A$1:$F$802,4,FALSE)</f>
        <v>BCS</v>
      </c>
      <c r="I109" s="103" t="str">
        <f>+VLOOKUP(F109,Participants!$A$1:$F$802,5,FALSE)</f>
        <v>M</v>
      </c>
      <c r="J109" s="103">
        <f>+VLOOKUP(F109,Participants!$A$1:$F$802,3,FALSE)</f>
        <v>4</v>
      </c>
      <c r="K109" s="54" t="str">
        <f>+VLOOKUP(F109,Participants!$A$1:$G$802,7,FALSE)</f>
        <v>DEV BOYS</v>
      </c>
      <c r="L109" s="169">
        <v>5</v>
      </c>
      <c r="M109" s="103">
        <v>4</v>
      </c>
      <c r="N109" s="54">
        <v>9</v>
      </c>
      <c r="O109" s="54">
        <v>11</v>
      </c>
      <c r="Q109" t="s">
        <v>933</v>
      </c>
    </row>
    <row r="110" spans="1:17" ht="14.25" customHeight="1">
      <c r="A110" s="100"/>
      <c r="B110" s="101"/>
      <c r="C110" s="101"/>
      <c r="D110" s="102"/>
      <c r="E110" s="102"/>
      <c r="F110" s="102">
        <v>1324</v>
      </c>
      <c r="G110" s="103" t="str">
        <f>+VLOOKUP(F110,Participants!$A$1:$F$802,2,FALSE)</f>
        <v>Liam Greene</v>
      </c>
      <c r="H110" s="103" t="str">
        <f>+VLOOKUP(F110,Participants!$A$1:$F$802,4,FALSE)</f>
        <v>BFS</v>
      </c>
      <c r="I110" s="103" t="str">
        <f>+VLOOKUP(F110,Participants!$A$1:$F$802,5,FALSE)</f>
        <v>M</v>
      </c>
      <c r="J110" s="103">
        <f>+VLOOKUP(F110,Participants!$A$1:$F$802,3,FALSE)</f>
        <v>4</v>
      </c>
      <c r="K110" s="54" t="str">
        <f>+VLOOKUP(F110,Participants!$A$1:$G$802,7,FALSE)</f>
        <v>DEV BOYS</v>
      </c>
      <c r="L110" s="169">
        <v>6</v>
      </c>
      <c r="M110" s="103">
        <v>3</v>
      </c>
      <c r="N110" s="54">
        <v>9</v>
      </c>
      <c r="O110" s="54">
        <v>11</v>
      </c>
      <c r="Q110" t="s">
        <v>934</v>
      </c>
    </row>
    <row r="111" spans="1:17" ht="14.25" customHeight="1">
      <c r="A111" s="104"/>
      <c r="B111" s="105"/>
      <c r="C111" s="105"/>
      <c r="D111" s="106"/>
      <c r="E111" s="106"/>
      <c r="F111" s="102">
        <v>222</v>
      </c>
      <c r="G111" s="103" t="str">
        <f>+VLOOKUP(F111,Participants!$A$1:$F$802,2,FALSE)</f>
        <v>Daniel O'Donnell</v>
      </c>
      <c r="H111" s="103" t="str">
        <f>+VLOOKUP(F111,Participants!$A$1:$F$802,4,FALSE)</f>
        <v>HCA</v>
      </c>
      <c r="I111" s="103" t="str">
        <f>+VLOOKUP(F111,Participants!$A$1:$F$802,5,FALSE)</f>
        <v>M</v>
      </c>
      <c r="J111" s="103">
        <f>+VLOOKUP(F111,Participants!$A$1:$F$802,3,FALSE)</f>
        <v>4</v>
      </c>
      <c r="K111" s="54" t="str">
        <f>+VLOOKUP(F111,Participants!$A$1:$G$802,7,FALSE)</f>
        <v>DEV BOYS</v>
      </c>
      <c r="L111" s="169">
        <v>7</v>
      </c>
      <c r="M111" s="103">
        <v>2</v>
      </c>
      <c r="N111" s="54">
        <v>9</v>
      </c>
      <c r="O111" s="54">
        <v>7</v>
      </c>
    </row>
    <row r="112" spans="1:17" ht="14.25" customHeight="1">
      <c r="A112" s="100"/>
      <c r="B112" s="101"/>
      <c r="C112" s="101"/>
      <c r="D112" s="102"/>
      <c r="E112" s="102"/>
      <c r="F112" s="102">
        <v>470</v>
      </c>
      <c r="G112" s="103" t="str">
        <f>+VLOOKUP(F112,Participants!$A$1:$F$802,2,FALSE)</f>
        <v>Karrik Gibson</v>
      </c>
      <c r="H112" s="103" t="str">
        <f>+VLOOKUP(F112,Participants!$A$1:$F$802,4,FALSE)</f>
        <v>BCS</v>
      </c>
      <c r="I112" s="103" t="str">
        <f>+VLOOKUP(F112,Participants!$A$1:$F$802,5,FALSE)</f>
        <v>M</v>
      </c>
      <c r="J112" s="103">
        <f>+VLOOKUP(F112,Participants!$A$1:$F$802,3,FALSE)</f>
        <v>3</v>
      </c>
      <c r="K112" s="54" t="str">
        <f>+VLOOKUP(F112,Participants!$A$1:$G$802,7,FALSE)</f>
        <v>DEV BOYS</v>
      </c>
      <c r="L112" s="169">
        <v>8</v>
      </c>
      <c r="M112" s="103">
        <v>1</v>
      </c>
      <c r="N112" s="54">
        <v>9</v>
      </c>
      <c r="O112" s="54">
        <v>6</v>
      </c>
      <c r="Q112" t="s">
        <v>935</v>
      </c>
    </row>
    <row r="113" spans="1:15" ht="14.25" customHeight="1">
      <c r="A113" s="104"/>
      <c r="B113" s="105"/>
      <c r="C113" s="105"/>
      <c r="D113" s="106"/>
      <c r="E113" s="106"/>
      <c r="F113" s="102">
        <v>1205</v>
      </c>
      <c r="G113" s="103" t="str">
        <f>+VLOOKUP(F113,Participants!$A$1:$F$802,2,FALSE)</f>
        <v>Teddy Burchill</v>
      </c>
      <c r="H113" s="103" t="str">
        <f>+VLOOKUP(F113,Participants!$A$1:$F$802,4,FALSE)</f>
        <v>AAC</v>
      </c>
      <c r="I113" s="103" t="str">
        <f>+VLOOKUP(F113,Participants!$A$1:$F$802,5,FALSE)</f>
        <v>M</v>
      </c>
      <c r="J113" s="103">
        <f>+VLOOKUP(F113,Participants!$A$1:$F$802,3,FALSE)</f>
        <v>4</v>
      </c>
      <c r="K113" s="54" t="str">
        <f>+VLOOKUP(F113,Participants!$A$1:$G$802,7,FALSE)</f>
        <v>DEV BOYS</v>
      </c>
      <c r="L113" s="169">
        <v>9</v>
      </c>
      <c r="M113" s="103"/>
      <c r="N113" s="54">
        <v>9</v>
      </c>
      <c r="O113" s="54">
        <v>6</v>
      </c>
    </row>
    <row r="114" spans="1:15" ht="14.25" customHeight="1">
      <c r="A114" s="100"/>
      <c r="B114" s="101"/>
      <c r="C114" s="101"/>
      <c r="D114" s="102"/>
      <c r="E114" s="102"/>
      <c r="F114" s="102">
        <v>234</v>
      </c>
      <c r="G114" s="103" t="str">
        <f>+VLOOKUP(F114,Participants!$A$1:$F$802,2,FALSE)</f>
        <v>Matthew Diamond</v>
      </c>
      <c r="H114" s="103" t="str">
        <f>+VLOOKUP(F114,Participants!$A$1:$F$802,4,FALSE)</f>
        <v>HCA</v>
      </c>
      <c r="I114" s="103" t="str">
        <f>+VLOOKUP(F114,Participants!$A$1:$F$802,5,FALSE)</f>
        <v>M</v>
      </c>
      <c r="J114" s="103">
        <f>+VLOOKUP(F114,Participants!$A$1:$F$802,3,FALSE)</f>
        <v>3</v>
      </c>
      <c r="K114" s="54" t="str">
        <f>+VLOOKUP(F114,Participants!$A$1:$G$802,7,FALSE)</f>
        <v>DEV BOYS</v>
      </c>
      <c r="L114" s="169">
        <v>10</v>
      </c>
      <c r="M114" s="103"/>
      <c r="N114" s="54">
        <v>9</v>
      </c>
      <c r="O114" s="54">
        <v>5</v>
      </c>
    </row>
    <row r="115" spans="1:15" ht="14.25" customHeight="1">
      <c r="A115" s="104"/>
      <c r="B115" s="105"/>
      <c r="C115" s="105"/>
      <c r="D115" s="106"/>
      <c r="E115" s="106"/>
      <c r="F115" s="102">
        <v>223</v>
      </c>
      <c r="G115" s="103" t="str">
        <f>+VLOOKUP(F115,Participants!$A$1:$F$802,2,FALSE)</f>
        <v>Dante Spagnolo</v>
      </c>
      <c r="H115" s="103" t="str">
        <f>+VLOOKUP(F115,Participants!$A$1:$F$802,4,FALSE)</f>
        <v>HCA</v>
      </c>
      <c r="I115" s="103" t="str">
        <f>+VLOOKUP(F115,Participants!$A$1:$F$802,5,FALSE)</f>
        <v>M</v>
      </c>
      <c r="J115" s="103">
        <f>+VLOOKUP(F115,Participants!$A$1:$F$802,3,FALSE)</f>
        <v>4</v>
      </c>
      <c r="K115" s="54" t="str">
        <f>+VLOOKUP(F115,Participants!$A$1:$G$802,7,FALSE)</f>
        <v>DEV BOYS</v>
      </c>
      <c r="L115" s="169">
        <v>11</v>
      </c>
      <c r="M115" s="103"/>
      <c r="N115" s="54">
        <v>9</v>
      </c>
      <c r="O115" s="54">
        <v>5</v>
      </c>
    </row>
    <row r="116" spans="1:15" ht="14.25" customHeight="1">
      <c r="A116" s="100"/>
      <c r="B116" s="101"/>
      <c r="C116" s="101"/>
      <c r="D116" s="102"/>
      <c r="E116" s="102"/>
      <c r="F116" s="102">
        <v>834</v>
      </c>
      <c r="G116" s="103" t="str">
        <f>+VLOOKUP(F116,Participants!$A$1:$F$802,2,FALSE)</f>
        <v>Lucas Porter</v>
      </c>
      <c r="H116" s="103" t="str">
        <f>+VLOOKUP(F116,Participants!$A$1:$F$802,4,FALSE)</f>
        <v>GRE</v>
      </c>
      <c r="I116" s="103" t="str">
        <f>+VLOOKUP(F116,Participants!$A$1:$F$802,5,FALSE)</f>
        <v>M</v>
      </c>
      <c r="J116" s="103">
        <f>+VLOOKUP(F116,Participants!$A$1:$F$802,3,FALSE)</f>
        <v>4</v>
      </c>
      <c r="K116" s="54" t="str">
        <f>+VLOOKUP(F116,Participants!$A$1:$G$802,7,FALSE)</f>
        <v>DEV BOYS</v>
      </c>
      <c r="L116" s="169">
        <v>12</v>
      </c>
      <c r="M116" s="103"/>
      <c r="N116" s="54">
        <v>9</v>
      </c>
      <c r="O116" s="54">
        <v>3</v>
      </c>
    </row>
    <row r="117" spans="1:15" ht="14.25" customHeight="1">
      <c r="A117" s="104"/>
      <c r="B117" s="105"/>
      <c r="C117" s="105"/>
      <c r="D117" s="106"/>
      <c r="E117" s="106"/>
      <c r="F117" s="102">
        <v>829</v>
      </c>
      <c r="G117" s="103" t="str">
        <f>+VLOOKUP(F117,Participants!$A$1:$F$802,2,FALSE)</f>
        <v>Thomas Heisel</v>
      </c>
      <c r="H117" s="103" t="str">
        <f>+VLOOKUP(F117,Participants!$A$1:$F$802,4,FALSE)</f>
        <v>GRE</v>
      </c>
      <c r="I117" s="103" t="str">
        <f>+VLOOKUP(F117,Participants!$A$1:$F$802,5,FALSE)</f>
        <v>M</v>
      </c>
      <c r="J117" s="103">
        <f>+VLOOKUP(F117,Participants!$A$1:$F$802,3,FALSE)</f>
        <v>4</v>
      </c>
      <c r="K117" s="54" t="str">
        <f>+VLOOKUP(F117,Participants!$A$1:$G$802,7,FALSE)</f>
        <v>DEV BOYS</v>
      </c>
      <c r="L117" s="169">
        <v>13</v>
      </c>
      <c r="M117" s="103"/>
      <c r="N117" s="54">
        <v>9</v>
      </c>
      <c r="O117" s="54">
        <v>3</v>
      </c>
    </row>
    <row r="118" spans="1:15" ht="14.25" customHeight="1">
      <c r="A118" s="100"/>
      <c r="B118" s="101"/>
      <c r="C118" s="101"/>
      <c r="D118" s="102"/>
      <c r="E118" s="102"/>
      <c r="F118" s="102">
        <v>719</v>
      </c>
      <c r="G118" s="103" t="str">
        <f>+VLOOKUP(F118,Participants!$A$1:$F$802,2,FALSE)</f>
        <v>Henry Stall</v>
      </c>
      <c r="H118" s="103" t="str">
        <f>+VLOOKUP(F118,Participants!$A$1:$F$802,4,FALSE)</f>
        <v>KIL</v>
      </c>
      <c r="I118" s="103" t="str">
        <f>+VLOOKUP(F118,Participants!$A$1:$F$802,5,FALSE)</f>
        <v>M</v>
      </c>
      <c r="J118" s="103">
        <f>+VLOOKUP(F118,Participants!$A$1:$F$802,3,FALSE)</f>
        <v>3</v>
      </c>
      <c r="K118" s="54" t="str">
        <f>+VLOOKUP(F118,Participants!$A$1:$G$802,7,FALSE)</f>
        <v>DEV BOYS</v>
      </c>
      <c r="L118" s="169">
        <v>14</v>
      </c>
      <c r="M118" s="103"/>
      <c r="N118" s="54">
        <v>9</v>
      </c>
      <c r="O118" s="54">
        <v>1</v>
      </c>
    </row>
    <row r="119" spans="1:15" ht="14.25" customHeight="1">
      <c r="A119" s="104"/>
      <c r="B119" s="105"/>
      <c r="C119" s="105"/>
      <c r="D119" s="106"/>
      <c r="E119" s="106"/>
      <c r="F119" s="102">
        <v>718</v>
      </c>
      <c r="G119" s="103" t="str">
        <f>+VLOOKUP(F119,Participants!$A$1:$F$802,2,FALSE)</f>
        <v>Liam Straub</v>
      </c>
      <c r="H119" s="103" t="str">
        <f>+VLOOKUP(F119,Participants!$A$1:$F$802,4,FALSE)</f>
        <v>KIL</v>
      </c>
      <c r="I119" s="103" t="str">
        <f>+VLOOKUP(F119,Participants!$A$1:$F$802,5,FALSE)</f>
        <v>M</v>
      </c>
      <c r="J119" s="103">
        <f>+VLOOKUP(F119,Participants!$A$1:$F$802,3,FALSE)</f>
        <v>4</v>
      </c>
      <c r="K119" s="54" t="str">
        <f>+VLOOKUP(F119,Participants!$A$1:$G$802,7,FALSE)</f>
        <v>DEV BOYS</v>
      </c>
      <c r="L119" s="169">
        <v>15</v>
      </c>
      <c r="M119" s="103"/>
      <c r="N119" s="54">
        <v>9</v>
      </c>
      <c r="O119" s="54">
        <v>1</v>
      </c>
    </row>
    <row r="120" spans="1:15" ht="14.25" customHeight="1">
      <c r="A120" s="100"/>
      <c r="B120" s="101"/>
      <c r="C120" s="101"/>
      <c r="D120" s="102"/>
      <c r="E120" s="102"/>
      <c r="F120" s="102">
        <v>1198</v>
      </c>
      <c r="G120" s="103" t="str">
        <f>+VLOOKUP(F120,Participants!$A$1:$F$802,2,FALSE)</f>
        <v>John Henry Austin</v>
      </c>
      <c r="H120" s="103" t="str">
        <f>+VLOOKUP(F120,Participants!$A$1:$F$802,4,FALSE)</f>
        <v>AAC</v>
      </c>
      <c r="I120" s="103" t="str">
        <f>+VLOOKUP(F120,Participants!$A$1:$F$802,5,FALSE)</f>
        <v>M</v>
      </c>
      <c r="J120" s="103">
        <f>+VLOOKUP(F120,Participants!$A$1:$F$802,3,FALSE)</f>
        <v>4</v>
      </c>
      <c r="K120" s="54" t="str">
        <f>+VLOOKUP(F120,Participants!$A$1:$G$802,7,FALSE)</f>
        <v>DEV BOYS</v>
      </c>
      <c r="L120" s="169">
        <v>16</v>
      </c>
      <c r="M120" s="103"/>
      <c r="N120" s="54">
        <v>9</v>
      </c>
      <c r="O120" s="54">
        <v>0</v>
      </c>
    </row>
    <row r="121" spans="1:15" ht="14.25" customHeight="1">
      <c r="A121" s="104"/>
      <c r="B121" s="105"/>
      <c r="C121" s="105"/>
      <c r="D121" s="106"/>
      <c r="E121" s="106"/>
      <c r="F121" s="102">
        <v>226</v>
      </c>
      <c r="G121" s="103" t="str">
        <f>+VLOOKUP(F121,Participants!$A$1:$F$802,2,FALSE)</f>
        <v>Jack Mahoney</v>
      </c>
      <c r="H121" s="103" t="str">
        <f>+VLOOKUP(F121,Participants!$A$1:$F$802,4,FALSE)</f>
        <v>HCA</v>
      </c>
      <c r="I121" s="103" t="str">
        <f>+VLOOKUP(F121,Participants!$A$1:$F$802,5,FALSE)</f>
        <v>M</v>
      </c>
      <c r="J121" s="103">
        <f>+VLOOKUP(F121,Participants!$A$1:$F$802,3,FALSE)</f>
        <v>4</v>
      </c>
      <c r="K121" s="54" t="str">
        <f>+VLOOKUP(F121,Participants!$A$1:$G$802,7,FALSE)</f>
        <v>DEV BOYS</v>
      </c>
      <c r="L121" s="169">
        <v>17</v>
      </c>
      <c r="M121" s="103"/>
      <c r="N121" s="54">
        <v>9</v>
      </c>
      <c r="O121" s="54">
        <v>0</v>
      </c>
    </row>
    <row r="122" spans="1:15" ht="14.25" customHeight="1">
      <c r="A122" s="100"/>
      <c r="B122" s="101"/>
      <c r="C122" s="101"/>
      <c r="D122" s="102"/>
      <c r="E122" s="102"/>
      <c r="F122" s="102">
        <v>1453</v>
      </c>
      <c r="G122" s="103" t="str">
        <f>+VLOOKUP(F122,Participants!$A$1:$F$802,2,FALSE)</f>
        <v>Benny Votilla</v>
      </c>
      <c r="H122" s="103" t="str">
        <f>+VLOOKUP(F122,Participants!$A$1:$F$802,4,FALSE)</f>
        <v>SSPP</v>
      </c>
      <c r="I122" s="103" t="str">
        <f>+VLOOKUP(F122,Participants!$A$1:$F$802,5,FALSE)</f>
        <v>M</v>
      </c>
      <c r="J122" s="103">
        <f>+VLOOKUP(F122,Participants!$A$1:$F$802,3,FALSE)</f>
        <v>4</v>
      </c>
      <c r="K122" s="54" t="str">
        <f>+VLOOKUP(F122,Participants!$A$1:$G$802,7,FALSE)</f>
        <v>DEV BOYS</v>
      </c>
      <c r="L122" s="169">
        <v>19</v>
      </c>
      <c r="M122" s="103"/>
      <c r="N122" s="54">
        <v>8</v>
      </c>
      <c r="O122" s="54">
        <v>11</v>
      </c>
    </row>
    <row r="123" spans="1:15" ht="14.25" customHeight="1">
      <c r="A123" s="104"/>
      <c r="B123" s="105"/>
      <c r="C123" s="105"/>
      <c r="D123" s="106"/>
      <c r="E123" s="106"/>
      <c r="F123" s="102">
        <v>1320</v>
      </c>
      <c r="G123" s="103" t="str">
        <f>+VLOOKUP(F123,Participants!$A$1:$F$802,2,FALSE)</f>
        <v>Ethan Foster</v>
      </c>
      <c r="H123" s="103" t="str">
        <f>+VLOOKUP(F123,Participants!$A$1:$F$802,4,FALSE)</f>
        <v>BFS</v>
      </c>
      <c r="I123" s="103" t="str">
        <f>+VLOOKUP(F123,Participants!$A$1:$F$802,5,FALSE)</f>
        <v>M</v>
      </c>
      <c r="J123" s="103">
        <f>+VLOOKUP(F123,Participants!$A$1:$F$802,3,FALSE)</f>
        <v>3</v>
      </c>
      <c r="K123" s="54" t="str">
        <f>+VLOOKUP(F123,Participants!$A$1:$G$802,7,FALSE)</f>
        <v>DEV BOYS</v>
      </c>
      <c r="L123" s="169">
        <v>20</v>
      </c>
      <c r="M123" s="103"/>
      <c r="N123" s="54">
        <v>8</v>
      </c>
      <c r="O123" s="54">
        <v>10</v>
      </c>
    </row>
    <row r="124" spans="1:15" ht="14.25" customHeight="1">
      <c r="A124" s="100"/>
      <c r="B124" s="101"/>
      <c r="C124" s="101"/>
      <c r="D124" s="102"/>
      <c r="E124" s="102"/>
      <c r="F124" s="102">
        <v>714</v>
      </c>
      <c r="G124" s="103" t="str">
        <f>+VLOOKUP(F124,Participants!$A$1:$F$802,2,FALSE)</f>
        <v>Henry Bernacki</v>
      </c>
      <c r="H124" s="103" t="str">
        <f>+VLOOKUP(F124,Participants!$A$1:$F$802,4,FALSE)</f>
        <v>KIL</v>
      </c>
      <c r="I124" s="103" t="str">
        <f>+VLOOKUP(F124,Participants!$A$1:$F$802,5,FALSE)</f>
        <v>M</v>
      </c>
      <c r="J124" s="103">
        <f>+VLOOKUP(F124,Participants!$A$1:$F$802,3,FALSE)</f>
        <v>3</v>
      </c>
      <c r="K124" s="54" t="str">
        <f>+VLOOKUP(F124,Participants!$A$1:$G$802,7,FALSE)</f>
        <v>DEV BOYS</v>
      </c>
      <c r="L124" s="169">
        <v>21</v>
      </c>
      <c r="M124" s="103"/>
      <c r="N124" s="54">
        <v>8</v>
      </c>
      <c r="O124" s="54">
        <v>9</v>
      </c>
    </row>
    <row r="125" spans="1:15" ht="14.25" customHeight="1">
      <c r="A125" s="104"/>
      <c r="B125" s="105"/>
      <c r="C125" s="105"/>
      <c r="D125" s="106"/>
      <c r="E125" s="106"/>
      <c r="F125" s="102">
        <v>835</v>
      </c>
      <c r="G125" s="103" t="str">
        <f>+VLOOKUP(F125,Participants!$A$1:$F$802,2,FALSE)</f>
        <v>Jerry Porter</v>
      </c>
      <c r="H125" s="103" t="str">
        <f>+VLOOKUP(F125,Participants!$A$1:$F$802,4,FALSE)</f>
        <v>GRE</v>
      </c>
      <c r="I125" s="103" t="str">
        <f>+VLOOKUP(F125,Participants!$A$1:$F$802,5,FALSE)</f>
        <v>M</v>
      </c>
      <c r="J125" s="103">
        <f>+VLOOKUP(F125,Participants!$A$1:$F$802,3,FALSE)</f>
        <v>3</v>
      </c>
      <c r="K125" s="54" t="str">
        <f>+VLOOKUP(F125,Participants!$A$1:$G$802,7,FALSE)</f>
        <v>DEV BOYS</v>
      </c>
      <c r="L125" s="169">
        <v>22</v>
      </c>
      <c r="M125" s="103"/>
      <c r="N125" s="54">
        <v>8</v>
      </c>
      <c r="O125" s="54">
        <v>8</v>
      </c>
    </row>
    <row r="126" spans="1:15" ht="14.25" customHeight="1">
      <c r="A126" s="100"/>
      <c r="B126" s="101"/>
      <c r="C126" s="101"/>
      <c r="D126" s="102"/>
      <c r="E126" s="102"/>
      <c r="F126" s="102">
        <v>923</v>
      </c>
      <c r="G126" s="103" t="str">
        <f>+VLOOKUP(F126,Participants!$A$1:$F$802,2,FALSE)</f>
        <v>Luke Staudenmeier</v>
      </c>
      <c r="H126" s="103" t="str">
        <f>+VLOOKUP(F126,Participants!$A$1:$F$802,4,FALSE)</f>
        <v>AGS</v>
      </c>
      <c r="I126" s="103" t="str">
        <f>+VLOOKUP(F126,Participants!$A$1:$F$802,5,FALSE)</f>
        <v>M</v>
      </c>
      <c r="J126" s="103">
        <f>+VLOOKUP(F126,Participants!$A$1:$F$802,3,FALSE)</f>
        <v>4</v>
      </c>
      <c r="K126" s="54" t="str">
        <f>+VLOOKUP(F126,Participants!$A$1:$G$802,7,FALSE)</f>
        <v>DEV BOYS</v>
      </c>
      <c r="L126" s="169">
        <v>24</v>
      </c>
      <c r="M126" s="103"/>
      <c r="N126" s="54">
        <v>8</v>
      </c>
      <c r="O126" s="54">
        <v>7</v>
      </c>
    </row>
    <row r="127" spans="1:15" ht="14.25" customHeight="1">
      <c r="A127" s="104"/>
      <c r="B127" s="105"/>
      <c r="C127" s="105"/>
      <c r="D127" s="106"/>
      <c r="E127" s="106"/>
      <c r="F127" s="102">
        <v>228</v>
      </c>
      <c r="G127" s="103" t="str">
        <f>+VLOOKUP(F127,Participants!$A$1:$F$802,2,FALSE)</f>
        <v>Joey Aguglia</v>
      </c>
      <c r="H127" s="103" t="str">
        <f>+VLOOKUP(F127,Participants!$A$1:$F$802,4,FALSE)</f>
        <v>HCA</v>
      </c>
      <c r="I127" s="103" t="str">
        <f>+VLOOKUP(F127,Participants!$A$1:$F$802,5,FALSE)</f>
        <v>M</v>
      </c>
      <c r="J127" s="103">
        <f>+VLOOKUP(F127,Participants!$A$1:$F$802,3,FALSE)</f>
        <v>4</v>
      </c>
      <c r="K127" s="54" t="str">
        <f>+VLOOKUP(F127,Participants!$A$1:$G$802,7,FALSE)</f>
        <v>DEV BOYS</v>
      </c>
      <c r="L127" s="169">
        <v>25</v>
      </c>
      <c r="M127" s="103"/>
      <c r="N127" s="54">
        <v>8</v>
      </c>
      <c r="O127" s="54">
        <v>7</v>
      </c>
    </row>
    <row r="128" spans="1:15" ht="14.25" customHeight="1">
      <c r="A128" s="100"/>
      <c r="B128" s="101"/>
      <c r="C128" s="101"/>
      <c r="D128" s="102"/>
      <c r="E128" s="102"/>
      <c r="F128" s="102">
        <v>1228</v>
      </c>
      <c r="G128" s="103" t="str">
        <f>+VLOOKUP(F128,Participants!$A$1:$F$802,2,FALSE)</f>
        <v>Leo Predis</v>
      </c>
      <c r="H128" s="103" t="str">
        <f>+VLOOKUP(F128,Participants!$A$1:$F$802,4,FALSE)</f>
        <v>AAC</v>
      </c>
      <c r="I128" s="103" t="str">
        <f>+VLOOKUP(F128,Participants!$A$1:$F$802,5,FALSE)</f>
        <v>M</v>
      </c>
      <c r="J128" s="103">
        <f>+VLOOKUP(F128,Participants!$A$1:$F$802,3,FALSE)</f>
        <v>3</v>
      </c>
      <c r="K128" s="54" t="str">
        <f>+VLOOKUP(F128,Participants!$A$1:$G$802,7,FALSE)</f>
        <v>DEV BOYS</v>
      </c>
      <c r="L128" s="169">
        <v>27</v>
      </c>
      <c r="M128" s="103"/>
      <c r="N128" s="54">
        <v>8</v>
      </c>
      <c r="O128" s="54">
        <v>5</v>
      </c>
    </row>
    <row r="129" spans="1:15" ht="14.25" customHeight="1">
      <c r="A129" s="104"/>
      <c r="B129" s="105"/>
      <c r="C129" s="105"/>
      <c r="D129" s="106"/>
      <c r="E129" s="106"/>
      <c r="F129" s="102">
        <v>474</v>
      </c>
      <c r="G129" s="103" t="str">
        <f>+VLOOKUP(F129,Participants!$A$1:$F$802,2,FALSE)</f>
        <v>Silas Boyle</v>
      </c>
      <c r="H129" s="103" t="str">
        <f>+VLOOKUP(F129,Participants!$A$1:$F$802,4,FALSE)</f>
        <v>BCS</v>
      </c>
      <c r="I129" s="103" t="str">
        <f>+VLOOKUP(F129,Participants!$A$1:$F$802,5,FALSE)</f>
        <v>M</v>
      </c>
      <c r="J129" s="103">
        <f>+VLOOKUP(F129,Participants!$A$1:$F$802,3,FALSE)</f>
        <v>4</v>
      </c>
      <c r="K129" s="54" t="str">
        <f>+VLOOKUP(F129,Participants!$A$1:$G$802,7,FALSE)</f>
        <v>DEV BOYS</v>
      </c>
      <c r="L129" s="169">
        <v>29</v>
      </c>
      <c r="M129" s="103"/>
      <c r="N129" s="54">
        <v>8</v>
      </c>
      <c r="O129" s="54">
        <v>2</v>
      </c>
    </row>
    <row r="130" spans="1:15" ht="14.25" customHeight="1">
      <c r="A130" s="100"/>
      <c r="B130" s="101"/>
      <c r="C130" s="101"/>
      <c r="D130" s="102"/>
      <c r="E130" s="102"/>
      <c r="F130" s="102">
        <v>1321</v>
      </c>
      <c r="G130" s="103" t="str">
        <f>+VLOOKUP(F130,Participants!$A$1:$F$802,2,FALSE)</f>
        <v>Michael Ramaley</v>
      </c>
      <c r="H130" s="103" t="str">
        <f>+VLOOKUP(F130,Participants!$A$1:$F$802,4,FALSE)</f>
        <v>BFS</v>
      </c>
      <c r="I130" s="103" t="str">
        <f>+VLOOKUP(F130,Participants!$A$1:$F$802,5,FALSE)</f>
        <v>M</v>
      </c>
      <c r="J130" s="103">
        <f>+VLOOKUP(F130,Participants!$A$1:$F$802,3,FALSE)</f>
        <v>3</v>
      </c>
      <c r="K130" s="54" t="str">
        <f>+VLOOKUP(F130,Participants!$A$1:$G$802,7,FALSE)</f>
        <v>DEV BOYS</v>
      </c>
      <c r="L130" s="169">
        <v>31</v>
      </c>
      <c r="M130" s="103"/>
      <c r="N130" s="54">
        <v>8</v>
      </c>
      <c r="O130" s="54">
        <v>0</v>
      </c>
    </row>
    <row r="131" spans="1:15" ht="14.25" customHeight="1">
      <c r="A131" s="104"/>
      <c r="B131" s="105"/>
      <c r="C131" s="105"/>
      <c r="D131" s="106"/>
      <c r="E131" s="106"/>
      <c r="F131" s="102">
        <v>724</v>
      </c>
      <c r="G131" s="103" t="str">
        <f>+VLOOKUP(F131,Participants!$A$1:$F$802,2,FALSE)</f>
        <v>Blake DiLoreto</v>
      </c>
      <c r="H131" s="103" t="str">
        <f>+VLOOKUP(F131,Participants!$A$1:$F$802,4,FALSE)</f>
        <v>KIL</v>
      </c>
      <c r="I131" s="103" t="str">
        <f>+VLOOKUP(F131,Participants!$A$1:$F$802,5,FALSE)</f>
        <v>M</v>
      </c>
      <c r="J131" s="103">
        <f>+VLOOKUP(F131,Participants!$A$1:$F$802,3,FALSE)</f>
        <v>4</v>
      </c>
      <c r="K131" s="54" t="str">
        <f>+VLOOKUP(F131,Participants!$A$1:$G$802,7,FALSE)</f>
        <v>DEV BOYS</v>
      </c>
      <c r="L131" s="169">
        <v>32</v>
      </c>
      <c r="M131" s="103"/>
      <c r="N131" s="54">
        <v>7</v>
      </c>
      <c r="O131" s="54">
        <v>11</v>
      </c>
    </row>
    <row r="132" spans="1:15" ht="14.25" customHeight="1">
      <c r="A132" s="100"/>
      <c r="B132" s="101"/>
      <c r="C132" s="101"/>
      <c r="D132" s="102"/>
      <c r="E132" s="102"/>
      <c r="F132" s="102">
        <v>703</v>
      </c>
      <c r="G132" s="103" t="str">
        <f>+VLOOKUP(F132,Participants!$A$1:$F$802,2,FALSE)</f>
        <v>Brendan Menz</v>
      </c>
      <c r="H132" s="103" t="str">
        <f>+VLOOKUP(F132,Participants!$A$1:$F$802,4,FALSE)</f>
        <v>KIL</v>
      </c>
      <c r="I132" s="103" t="str">
        <f>+VLOOKUP(F132,Participants!$A$1:$F$802,5,FALSE)</f>
        <v>M</v>
      </c>
      <c r="J132" s="103">
        <f>+VLOOKUP(F132,Participants!$A$1:$F$802,3,FALSE)</f>
        <v>3</v>
      </c>
      <c r="K132" s="54" t="str">
        <f>+VLOOKUP(F132,Participants!$A$1:$G$802,7,FALSE)</f>
        <v>DEV BOYS</v>
      </c>
      <c r="L132" s="169">
        <v>35</v>
      </c>
      <c r="M132" s="103"/>
      <c r="N132" s="54">
        <v>7</v>
      </c>
      <c r="O132" s="54">
        <v>9</v>
      </c>
    </row>
    <row r="133" spans="1:15" ht="14.25" customHeight="1">
      <c r="A133" s="104"/>
      <c r="B133" s="105"/>
      <c r="C133" s="105"/>
      <c r="D133" s="106"/>
      <c r="E133" s="106"/>
      <c r="F133" s="102">
        <v>704</v>
      </c>
      <c r="G133" s="103" t="str">
        <f>+VLOOKUP(F133,Participants!$A$1:$F$802,2,FALSE)</f>
        <v>Sam DiChiazza</v>
      </c>
      <c r="H133" s="103" t="str">
        <f>+VLOOKUP(F133,Participants!$A$1:$F$802,4,FALSE)</f>
        <v>KIL</v>
      </c>
      <c r="I133" s="103" t="str">
        <f>+VLOOKUP(F133,Participants!$A$1:$F$802,5,FALSE)</f>
        <v>M</v>
      </c>
      <c r="J133" s="103">
        <f>+VLOOKUP(F133,Participants!$A$1:$F$802,3,FALSE)</f>
        <v>3</v>
      </c>
      <c r="K133" s="54" t="str">
        <f>+VLOOKUP(F133,Participants!$A$1:$G$802,7,FALSE)</f>
        <v>DEV BOYS</v>
      </c>
      <c r="L133" s="169">
        <v>36</v>
      </c>
      <c r="M133" s="103"/>
      <c r="N133" s="54">
        <v>7</v>
      </c>
      <c r="O133" s="54">
        <v>9</v>
      </c>
    </row>
    <row r="134" spans="1:15" ht="14.25" customHeight="1">
      <c r="A134" s="100"/>
      <c r="B134" s="101"/>
      <c r="C134" s="101"/>
      <c r="D134" s="102"/>
      <c r="E134" s="102"/>
      <c r="F134" s="102">
        <v>721</v>
      </c>
      <c r="G134" s="103" t="str">
        <f>+VLOOKUP(F134,Participants!$A$1:$F$802,2,FALSE)</f>
        <v>Rowan Lacina</v>
      </c>
      <c r="H134" s="103" t="str">
        <f>+VLOOKUP(F134,Participants!$A$1:$F$802,4,FALSE)</f>
        <v>KIL</v>
      </c>
      <c r="I134" s="103" t="str">
        <f>+VLOOKUP(F134,Participants!$A$1:$F$802,5,FALSE)</f>
        <v>M</v>
      </c>
      <c r="J134" s="103">
        <f>+VLOOKUP(F134,Participants!$A$1:$F$802,3,FALSE)</f>
        <v>4</v>
      </c>
      <c r="K134" s="54" t="str">
        <f>+VLOOKUP(F134,Participants!$A$1:$G$802,7,FALSE)</f>
        <v>DEV BOYS</v>
      </c>
      <c r="L134" s="169">
        <v>37</v>
      </c>
      <c r="M134" s="103"/>
      <c r="N134" s="54">
        <v>7</v>
      </c>
      <c r="O134" s="54">
        <v>9</v>
      </c>
    </row>
    <row r="135" spans="1:15" ht="14.25" customHeight="1">
      <c r="A135" s="104"/>
      <c r="B135" s="105"/>
      <c r="C135" s="105"/>
      <c r="D135" s="106"/>
      <c r="E135" s="106"/>
      <c r="F135" s="102">
        <v>727</v>
      </c>
      <c r="G135" s="103" t="str">
        <f>+VLOOKUP(F135,Participants!$A$1:$F$802,2,FALSE)</f>
        <v>Edward Plastino</v>
      </c>
      <c r="H135" s="103" t="str">
        <f>+VLOOKUP(F135,Participants!$A$1:$F$802,4,FALSE)</f>
        <v>KIL</v>
      </c>
      <c r="I135" s="103" t="str">
        <f>+VLOOKUP(F135,Participants!$A$1:$F$802,5,FALSE)</f>
        <v>M</v>
      </c>
      <c r="J135" s="103">
        <f>+VLOOKUP(F135,Participants!$A$1:$F$802,3,FALSE)</f>
        <v>4</v>
      </c>
      <c r="K135" s="54" t="str">
        <f>+VLOOKUP(F135,Participants!$A$1:$G$802,7,FALSE)</f>
        <v>DEV BOYS</v>
      </c>
      <c r="L135" s="169">
        <v>38</v>
      </c>
      <c r="M135" s="103"/>
      <c r="N135" s="54">
        <v>7</v>
      </c>
      <c r="O135" s="54">
        <v>8</v>
      </c>
    </row>
    <row r="136" spans="1:15" ht="14.25" customHeight="1">
      <c r="A136" s="100"/>
      <c r="B136" s="101"/>
      <c r="C136" s="101"/>
      <c r="D136" s="102"/>
      <c r="E136" s="102"/>
      <c r="F136" s="102">
        <v>970</v>
      </c>
      <c r="G136" s="103" t="str">
        <f>+VLOOKUP(F136,Participants!$A$1:$F$802,2,FALSE)</f>
        <v>Murray Patrick</v>
      </c>
      <c r="H136" s="103" t="str">
        <f>+VLOOKUP(F136,Participants!$A$1:$F$802,4,FALSE)</f>
        <v>CDT</v>
      </c>
      <c r="I136" s="103" t="str">
        <f>+VLOOKUP(F136,Participants!$A$1:$F$802,5,FALSE)</f>
        <v>M</v>
      </c>
      <c r="J136" s="103">
        <f>+VLOOKUP(F136,Participants!$A$1:$F$802,3,FALSE)</f>
        <v>3</v>
      </c>
      <c r="K136" s="54" t="str">
        <f>+VLOOKUP(F136,Participants!$A$1:$G$802,7,FALSE)</f>
        <v>DEV BOYS</v>
      </c>
      <c r="L136" s="169">
        <v>39</v>
      </c>
      <c r="M136" s="103"/>
      <c r="N136" s="54">
        <v>7</v>
      </c>
      <c r="O136" s="54">
        <v>7</v>
      </c>
    </row>
    <row r="137" spans="1:15" ht="14.25" customHeight="1">
      <c r="A137" s="104"/>
      <c r="B137" s="105"/>
      <c r="C137" s="105"/>
      <c r="D137" s="106"/>
      <c r="E137" s="106"/>
      <c r="F137" s="102">
        <v>638</v>
      </c>
      <c r="G137" s="103" t="str">
        <f>+VLOOKUP(F137,Participants!$A$1:$F$802,2,FALSE)</f>
        <v>Thomas Feczko</v>
      </c>
      <c r="H137" s="103" t="str">
        <f>+VLOOKUP(F137,Participants!$A$1:$F$802,4,FALSE)</f>
        <v>SJS</v>
      </c>
      <c r="I137" s="103" t="str">
        <f>+VLOOKUP(F137,Participants!$A$1:$F$802,5,FALSE)</f>
        <v>M</v>
      </c>
      <c r="J137" s="103">
        <f>+VLOOKUP(F137,Participants!$A$1:$F$802,3,FALSE)</f>
        <v>4</v>
      </c>
      <c r="K137" s="54" t="str">
        <f>+VLOOKUP(F137,Participants!$A$1:$G$802,7,FALSE)</f>
        <v>DEV BOYS</v>
      </c>
      <c r="L137" s="169">
        <v>40</v>
      </c>
      <c r="M137" s="103"/>
      <c r="N137" s="54">
        <v>7</v>
      </c>
      <c r="O137" s="54">
        <v>5</v>
      </c>
    </row>
    <row r="138" spans="1:15" ht="14.25" customHeight="1">
      <c r="A138" s="100"/>
      <c r="B138" s="101"/>
      <c r="C138" s="101"/>
      <c r="D138" s="102"/>
      <c r="E138" s="102"/>
      <c r="F138" s="102">
        <v>587</v>
      </c>
      <c r="G138" s="103" t="str">
        <f>+VLOOKUP(F138,Participants!$A$1:$F$802,2,FALSE)</f>
        <v>Ryan Chase</v>
      </c>
      <c r="H138" s="103" t="str">
        <f>+VLOOKUP(F138,Participants!$A$1:$F$802,4,FALSE)</f>
        <v>BTA</v>
      </c>
      <c r="I138" s="103" t="str">
        <f>+VLOOKUP(F138,Participants!$A$1:$F$802,5,FALSE)</f>
        <v>M</v>
      </c>
      <c r="J138" s="103">
        <f>+VLOOKUP(F138,Participants!$A$1:$F$802,3,FALSE)</f>
        <v>3</v>
      </c>
      <c r="K138" s="54" t="str">
        <f>+VLOOKUP(F138,Participants!$A$1:$G$802,7,FALSE)</f>
        <v>DEV BOYS</v>
      </c>
      <c r="L138" s="169">
        <v>42</v>
      </c>
      <c r="M138" s="103"/>
      <c r="N138" s="54">
        <v>7</v>
      </c>
      <c r="O138" s="54">
        <v>0</v>
      </c>
    </row>
    <row r="139" spans="1:15" ht="14.25" customHeight="1">
      <c r="A139" s="104"/>
      <c r="B139" s="105"/>
      <c r="C139" s="105"/>
      <c r="D139" s="106"/>
      <c r="E139" s="106"/>
      <c r="F139" s="102">
        <v>715</v>
      </c>
      <c r="G139" s="103" t="str">
        <f>+VLOOKUP(F139,Participants!$A$1:$F$802,2,FALSE)</f>
        <v>Grant Rosenow</v>
      </c>
      <c r="H139" s="103" t="str">
        <f>+VLOOKUP(F139,Participants!$A$1:$F$802,4,FALSE)</f>
        <v>KIL</v>
      </c>
      <c r="I139" s="103" t="str">
        <f>+VLOOKUP(F139,Participants!$A$1:$F$802,5,FALSE)</f>
        <v>M</v>
      </c>
      <c r="J139" s="103">
        <f>+VLOOKUP(F139,Participants!$A$1:$F$802,3,FALSE)</f>
        <v>4</v>
      </c>
      <c r="K139" s="54" t="str">
        <f>+VLOOKUP(F139,Participants!$A$1:$G$802,7,FALSE)</f>
        <v>DEV BOYS</v>
      </c>
      <c r="L139" s="169">
        <v>43</v>
      </c>
      <c r="M139" s="103"/>
      <c r="N139" s="54">
        <v>7</v>
      </c>
      <c r="O139" s="54">
        <v>0</v>
      </c>
    </row>
    <row r="140" spans="1:15" ht="14.25" customHeight="1">
      <c r="A140" s="100"/>
      <c r="B140" s="101"/>
      <c r="C140" s="101"/>
      <c r="D140" s="102"/>
      <c r="E140" s="102"/>
      <c r="F140" s="102">
        <v>861</v>
      </c>
      <c r="G140" s="103" t="str">
        <f>+VLOOKUP(F140,Participants!$A$1:$F$802,2,FALSE)</f>
        <v>Levi Buchanan</v>
      </c>
      <c r="H140" s="103" t="str">
        <f>+VLOOKUP(F140,Participants!$A$1:$F$802,4,FALSE)</f>
        <v>GRE</v>
      </c>
      <c r="I140" s="103" t="str">
        <f>+VLOOKUP(F140,Participants!$A$1:$F$802,5,FALSE)</f>
        <v>M</v>
      </c>
      <c r="J140" s="103">
        <f>+VLOOKUP(F140,Participants!$A$1:$F$802,3,FALSE)</f>
        <v>3</v>
      </c>
      <c r="K140" s="54" t="str">
        <f>+VLOOKUP(F140,Participants!$A$1:$G$802,7,FALSE)</f>
        <v>DEV BOYS</v>
      </c>
      <c r="L140" s="169">
        <v>46</v>
      </c>
      <c r="M140" s="103"/>
      <c r="N140" s="54">
        <v>6</v>
      </c>
      <c r="O140" s="54">
        <v>9</v>
      </c>
    </row>
    <row r="141" spans="1:15" ht="14.25" customHeight="1">
      <c r="A141" s="104"/>
      <c r="B141" s="105"/>
      <c r="C141" s="105"/>
      <c r="D141" s="106"/>
      <c r="E141" s="106"/>
      <c r="F141" s="102">
        <v>479</v>
      </c>
      <c r="G141" s="103" t="str">
        <f>+VLOOKUP(F141,Participants!$A$1:$F$802,2,FALSE)</f>
        <v>Gavin Graff</v>
      </c>
      <c r="H141" s="103" t="str">
        <f>+VLOOKUP(F141,Participants!$A$1:$F$802,4,FALSE)</f>
        <v>BCS</v>
      </c>
      <c r="I141" s="103" t="str">
        <f>+VLOOKUP(F141,Participants!$A$1:$F$802,5,FALSE)</f>
        <v>M</v>
      </c>
      <c r="J141" s="103">
        <f>+VLOOKUP(F141,Participants!$A$1:$F$802,3,FALSE)</f>
        <v>4</v>
      </c>
      <c r="K141" s="54" t="str">
        <f>+VLOOKUP(F141,Participants!$A$1:$G$802,7,FALSE)</f>
        <v>DEV BOYS</v>
      </c>
      <c r="L141" s="169">
        <v>47</v>
      </c>
      <c r="M141" s="103"/>
      <c r="N141" s="54">
        <v>6</v>
      </c>
      <c r="O141" s="54">
        <v>9</v>
      </c>
    </row>
    <row r="142" spans="1:15" ht="14.25" customHeight="1">
      <c r="A142" s="100"/>
      <c r="B142" s="101"/>
      <c r="C142" s="101"/>
      <c r="D142" s="102"/>
      <c r="E142" s="102"/>
      <c r="F142" s="102">
        <v>471</v>
      </c>
      <c r="G142" s="103" t="str">
        <f>+VLOOKUP(F142,Participants!$A$1:$F$802,2,FALSE)</f>
        <v>Matthew Dudley</v>
      </c>
      <c r="H142" s="103" t="str">
        <f>+VLOOKUP(F142,Participants!$A$1:$F$802,4,FALSE)</f>
        <v>BCS</v>
      </c>
      <c r="I142" s="103" t="str">
        <f>+VLOOKUP(F142,Participants!$A$1:$F$802,5,FALSE)</f>
        <v>M</v>
      </c>
      <c r="J142" s="103">
        <f>+VLOOKUP(F142,Participants!$A$1:$F$802,3,FALSE)</f>
        <v>3</v>
      </c>
      <c r="K142" s="54" t="str">
        <f>+VLOOKUP(F142,Participants!$A$1:$G$802,7,FALSE)</f>
        <v>DEV BOYS</v>
      </c>
      <c r="L142" s="169">
        <v>48</v>
      </c>
      <c r="M142" s="103"/>
      <c r="N142" s="54">
        <v>6</v>
      </c>
      <c r="O142" s="54">
        <v>8</v>
      </c>
    </row>
    <row r="143" spans="1:15" ht="14.25" customHeight="1">
      <c r="A143" s="104"/>
      <c r="B143" s="105"/>
      <c r="C143" s="105"/>
      <c r="D143" s="106"/>
      <c r="E143" s="106"/>
      <c r="F143" s="102">
        <v>471</v>
      </c>
      <c r="G143" s="103" t="str">
        <f>+VLOOKUP(F143,Participants!$A$1:$F$802,2,FALSE)</f>
        <v>Matthew Dudley</v>
      </c>
      <c r="H143" s="103" t="str">
        <f>+VLOOKUP(F143,Participants!$A$1:$F$802,4,FALSE)</f>
        <v>BCS</v>
      </c>
      <c r="I143" s="103" t="str">
        <f>+VLOOKUP(F143,Participants!$A$1:$F$802,5,FALSE)</f>
        <v>M</v>
      </c>
      <c r="J143" s="103">
        <f>+VLOOKUP(F143,Participants!$A$1:$F$802,3,FALSE)</f>
        <v>3</v>
      </c>
      <c r="K143" s="54" t="str">
        <f>+VLOOKUP(F143,Participants!$A$1:$G$802,7,FALSE)</f>
        <v>DEV BOYS</v>
      </c>
      <c r="L143" s="169">
        <v>50</v>
      </c>
      <c r="M143" s="103"/>
      <c r="N143" s="54">
        <v>6</v>
      </c>
      <c r="O143" s="54">
        <v>7</v>
      </c>
    </row>
    <row r="144" spans="1:15" ht="14.25" customHeight="1">
      <c r="A144" s="100"/>
      <c r="B144" s="101"/>
      <c r="C144" s="101"/>
      <c r="D144" s="102"/>
      <c r="E144" s="102"/>
      <c r="F144" s="102">
        <v>596</v>
      </c>
      <c r="G144" s="103" t="str">
        <f>+VLOOKUP(F144,Participants!$A$1:$F$802,2,FALSE)</f>
        <v>Aiden Long</v>
      </c>
      <c r="H144" s="103" t="str">
        <f>+VLOOKUP(F144,Participants!$A$1:$F$802,4,FALSE)</f>
        <v>BTA</v>
      </c>
      <c r="I144" s="103" t="str">
        <f>+VLOOKUP(F144,Participants!$A$1:$F$802,5,FALSE)</f>
        <v>M</v>
      </c>
      <c r="J144" s="103">
        <f>+VLOOKUP(F144,Participants!$A$1:$F$802,3,FALSE)</f>
        <v>4</v>
      </c>
      <c r="K144" s="54" t="str">
        <f>+VLOOKUP(F144,Participants!$A$1:$G$802,7,FALSE)</f>
        <v>DEV BOYS</v>
      </c>
      <c r="L144" s="169">
        <v>51</v>
      </c>
      <c r="M144" s="103"/>
      <c r="N144" s="54">
        <v>6</v>
      </c>
      <c r="O144" s="54">
        <v>7</v>
      </c>
    </row>
    <row r="145" spans="1:24" ht="14.25" customHeight="1">
      <c r="A145" s="104"/>
      <c r="B145" s="105"/>
      <c r="C145" s="105"/>
      <c r="D145" s="106"/>
      <c r="E145" s="106"/>
      <c r="F145" s="102">
        <v>924</v>
      </c>
      <c r="G145" s="103" t="str">
        <f>+VLOOKUP(F145,Participants!$A$1:$F$802,2,FALSE)</f>
        <v>Zayden Trump</v>
      </c>
      <c r="H145" s="103" t="str">
        <f>+VLOOKUP(F145,Participants!$A$1:$F$802,4,FALSE)</f>
        <v>AGS</v>
      </c>
      <c r="I145" s="103" t="str">
        <f>+VLOOKUP(F145,Participants!$A$1:$F$802,5,FALSE)</f>
        <v>M</v>
      </c>
      <c r="J145" s="103">
        <f>+VLOOKUP(F145,Participants!$A$1:$F$802,3,FALSE)</f>
        <v>3</v>
      </c>
      <c r="K145" s="54" t="str">
        <f>+VLOOKUP(F145,Participants!$A$1:$G$802,7,FALSE)</f>
        <v>DEV BOYS</v>
      </c>
      <c r="L145" s="169">
        <v>57</v>
      </c>
      <c r="M145" s="103"/>
      <c r="N145" s="54">
        <v>6</v>
      </c>
      <c r="O145" s="54">
        <v>4</v>
      </c>
    </row>
    <row r="146" spans="1:24" ht="14.25" customHeight="1">
      <c r="A146" s="100"/>
      <c r="B146" s="101"/>
      <c r="C146" s="101"/>
      <c r="D146" s="102"/>
      <c r="E146" s="102"/>
      <c r="F146" s="102">
        <v>922</v>
      </c>
      <c r="G146" s="103" t="str">
        <f>+VLOOKUP(F146,Participants!$A$1:$F$802,2,FALSE)</f>
        <v>David Laepple</v>
      </c>
      <c r="H146" s="103" t="str">
        <f>+VLOOKUP(F146,Participants!$A$1:$F$802,4,FALSE)</f>
        <v>AGS</v>
      </c>
      <c r="I146" s="103" t="str">
        <f>+VLOOKUP(F146,Participants!$A$1:$F$802,5,FALSE)</f>
        <v>M</v>
      </c>
      <c r="J146" s="103">
        <f>+VLOOKUP(F146,Participants!$A$1:$F$802,3,FALSE)</f>
        <v>3</v>
      </c>
      <c r="K146" s="54" t="str">
        <f>+VLOOKUP(F146,Participants!$A$1:$G$802,7,FALSE)</f>
        <v>DEV BOYS</v>
      </c>
      <c r="L146" s="169">
        <v>59</v>
      </c>
      <c r="M146" s="103"/>
      <c r="N146" s="54">
        <v>6</v>
      </c>
      <c r="O146" s="54">
        <v>3</v>
      </c>
    </row>
    <row r="147" spans="1:24" ht="14.25" customHeight="1">
      <c r="A147" s="104"/>
      <c r="B147" s="105"/>
      <c r="C147" s="105"/>
      <c r="D147" s="106"/>
      <c r="E147" s="106"/>
      <c r="F147" s="102">
        <v>162</v>
      </c>
      <c r="G147" s="103" t="str">
        <f>+VLOOKUP(F147,Participants!$A$1:$F$802,2,FALSE)</f>
        <v>Ewan Sullivan</v>
      </c>
      <c r="H147" s="103" t="str">
        <f>+VLOOKUP(F147,Participants!$A$1:$F$802,4,FALSE)</f>
        <v>NCA</v>
      </c>
      <c r="I147" s="103" t="str">
        <f>+VLOOKUP(F147,Participants!$A$1:$F$802,5,FALSE)</f>
        <v>M</v>
      </c>
      <c r="J147" s="103">
        <f>+VLOOKUP(F147,Participants!$A$1:$F$802,3,FALSE)</f>
        <v>3</v>
      </c>
      <c r="K147" s="54" t="str">
        <f>+VLOOKUP(F147,Participants!$A$1:$G$802,7,FALSE)</f>
        <v>DEV BOYS</v>
      </c>
      <c r="L147" s="169">
        <v>61</v>
      </c>
      <c r="M147" s="103"/>
      <c r="N147" s="54">
        <v>5</v>
      </c>
      <c r="O147" s="54">
        <v>11</v>
      </c>
    </row>
    <row r="148" spans="1:24" ht="14.25" customHeight="1">
      <c r="A148" s="100"/>
      <c r="B148" s="101"/>
      <c r="C148" s="101"/>
      <c r="D148" s="102"/>
      <c r="E148" s="102"/>
      <c r="F148" s="102">
        <v>157</v>
      </c>
      <c r="G148" s="103" t="str">
        <f>+VLOOKUP(F148,Participants!$A$1:$F$802,2,FALSE)</f>
        <v>Brayden Harper</v>
      </c>
      <c r="H148" s="103" t="str">
        <f>+VLOOKUP(F148,Participants!$A$1:$F$802,4,FALSE)</f>
        <v>NCA</v>
      </c>
      <c r="I148" s="103" t="str">
        <f>+VLOOKUP(F148,Participants!$A$1:$F$802,5,FALSE)</f>
        <v>M</v>
      </c>
      <c r="J148" s="103">
        <f>+VLOOKUP(F148,Participants!$A$1:$F$802,3,FALSE)</f>
        <v>3</v>
      </c>
      <c r="K148" s="54" t="str">
        <f>+VLOOKUP(F148,Participants!$A$1:$G$802,7,FALSE)</f>
        <v>DEV BOYS</v>
      </c>
      <c r="L148" s="169">
        <v>64</v>
      </c>
      <c r="M148" s="103"/>
      <c r="N148" s="54">
        <v>5</v>
      </c>
      <c r="O148" s="54">
        <v>9</v>
      </c>
    </row>
    <row r="149" spans="1:24" ht="14.25" customHeight="1">
      <c r="A149" s="104"/>
      <c r="B149" s="105"/>
      <c r="C149" s="105"/>
      <c r="D149" s="106"/>
      <c r="E149" s="106"/>
      <c r="F149" s="102">
        <v>920</v>
      </c>
      <c r="G149" s="103" t="str">
        <f>+VLOOKUP(F149,Participants!$A$1:$F$802,2,FALSE)</f>
        <v>Theodore Hess</v>
      </c>
      <c r="H149" s="103" t="str">
        <f>+VLOOKUP(F149,Participants!$A$1:$F$802,4,FALSE)</f>
        <v>AGS</v>
      </c>
      <c r="I149" s="103" t="str">
        <f>+VLOOKUP(F149,Participants!$A$1:$F$802,5,FALSE)</f>
        <v>M</v>
      </c>
      <c r="J149" s="103">
        <f>+VLOOKUP(F149,Participants!$A$1:$F$802,3,FALSE)</f>
        <v>3</v>
      </c>
      <c r="K149" s="54" t="str">
        <f>+VLOOKUP(F149,Participants!$A$1:$G$802,7,FALSE)</f>
        <v>DEV BOYS</v>
      </c>
      <c r="L149" s="169">
        <v>65</v>
      </c>
      <c r="M149" s="103"/>
      <c r="N149" s="54">
        <v>5</v>
      </c>
      <c r="O149" s="54">
        <v>2</v>
      </c>
    </row>
    <row r="150" spans="1:24" ht="14.25" customHeight="1">
      <c r="A150" s="100"/>
      <c r="B150" s="101"/>
      <c r="C150" s="101"/>
      <c r="D150" s="102"/>
      <c r="E150" s="102"/>
      <c r="F150" s="102">
        <v>926</v>
      </c>
      <c r="G150" s="103" t="str">
        <f>+VLOOKUP(F150,Participants!$A$1:$F$802,2,FALSE)</f>
        <v>Gabriel Winterhalter</v>
      </c>
      <c r="H150" s="103" t="str">
        <f>+VLOOKUP(F150,Participants!$A$1:$F$802,4,FALSE)</f>
        <v>AGS</v>
      </c>
      <c r="I150" s="103" t="str">
        <f>+VLOOKUP(F150,Participants!$A$1:$F$802,5,FALSE)</f>
        <v>M</v>
      </c>
      <c r="J150" s="103">
        <f>+VLOOKUP(F150,Participants!$A$1:$F$802,3,FALSE)</f>
        <v>3</v>
      </c>
      <c r="K150" s="54" t="str">
        <f>+VLOOKUP(F150,Participants!$A$1:$G$802,7,FALSE)</f>
        <v>DEV BOYS</v>
      </c>
      <c r="L150" s="169">
        <v>73</v>
      </c>
      <c r="M150" s="103"/>
      <c r="N150" s="54">
        <v>3</v>
      </c>
      <c r="O150" s="54">
        <v>9</v>
      </c>
    </row>
    <row r="151" spans="1:24" ht="14.25" customHeight="1">
      <c r="A151" s="110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</row>
    <row r="152" spans="1:24" ht="14.25" customHeight="1">
      <c r="A152" s="110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</row>
    <row r="153" spans="1:24" ht="14.25" customHeight="1">
      <c r="A153" s="110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</row>
    <row r="154" spans="1:24" ht="14.25" customHeight="1">
      <c r="A154" s="117"/>
      <c r="B154" s="60" t="s">
        <v>8</v>
      </c>
      <c r="C154" s="60" t="s">
        <v>16</v>
      </c>
      <c r="D154" s="60" t="s">
        <v>19</v>
      </c>
      <c r="E154" s="61" t="s">
        <v>24</v>
      </c>
      <c r="F154" s="60" t="s">
        <v>27</v>
      </c>
      <c r="G154" s="60" t="s">
        <v>30</v>
      </c>
      <c r="H154" s="60" t="s">
        <v>33</v>
      </c>
      <c r="I154" s="60" t="s">
        <v>36</v>
      </c>
      <c r="J154" s="60" t="s">
        <v>42</v>
      </c>
      <c r="K154" s="60" t="s">
        <v>45</v>
      </c>
      <c r="L154" s="60" t="s">
        <v>48</v>
      </c>
      <c r="M154" s="60" t="s">
        <v>51</v>
      </c>
      <c r="N154" s="60" t="s">
        <v>54</v>
      </c>
      <c r="O154" s="60" t="s">
        <v>57</v>
      </c>
      <c r="P154" s="60" t="s">
        <v>60</v>
      </c>
      <c r="Q154" s="60" t="s">
        <v>66</v>
      </c>
      <c r="R154" s="60" t="s">
        <v>11</v>
      </c>
      <c r="S154" s="60" t="s">
        <v>71</v>
      </c>
      <c r="T154" s="60" t="s">
        <v>74</v>
      </c>
      <c r="U154" s="60" t="s">
        <v>77</v>
      </c>
      <c r="V154" s="60" t="s">
        <v>80</v>
      </c>
      <c r="W154" s="60" t="s">
        <v>83</v>
      </c>
      <c r="X154" s="60" t="s">
        <v>682</v>
      </c>
    </row>
    <row r="155" spans="1:24" ht="14.25" customHeight="1">
      <c r="A155" s="117"/>
    </row>
    <row r="156" spans="1:24" ht="14.25" customHeight="1">
      <c r="A156" s="117" t="s">
        <v>14</v>
      </c>
      <c r="B156" s="62">
        <f t="shared" ref="B156:K157" si="0">+SUMIFS($M$2:$M$150,$K$2:$K$150,$A156,$H$2:$H$150,B$154)</f>
        <v>9</v>
      </c>
      <c r="C156" s="62">
        <f t="shared" si="0"/>
        <v>0</v>
      </c>
      <c r="D156" s="62">
        <f t="shared" si="0"/>
        <v>0</v>
      </c>
      <c r="E156" s="62">
        <f t="shared" si="0"/>
        <v>0</v>
      </c>
      <c r="F156" s="62">
        <f t="shared" si="0"/>
        <v>10</v>
      </c>
      <c r="G156" s="62">
        <f t="shared" si="0"/>
        <v>0</v>
      </c>
      <c r="H156" s="62">
        <f t="shared" si="0"/>
        <v>0</v>
      </c>
      <c r="I156" s="62">
        <f t="shared" si="0"/>
        <v>0</v>
      </c>
      <c r="J156" s="62">
        <f t="shared" si="0"/>
        <v>0</v>
      </c>
      <c r="K156" s="62">
        <f t="shared" si="0"/>
        <v>0</v>
      </c>
      <c r="L156" s="62">
        <v>0</v>
      </c>
      <c r="M156" s="62">
        <f t="shared" ref="M156:O157" si="1">+SUMIFS($M$2:$M$150,$K$2:$K$150,$A156,$H$2:$H$150,M$154)</f>
        <v>0</v>
      </c>
      <c r="N156" s="62">
        <f t="shared" si="1"/>
        <v>20</v>
      </c>
      <c r="O156" s="62">
        <f t="shared" si="1"/>
        <v>0</v>
      </c>
      <c r="P156" s="62">
        <v>0</v>
      </c>
      <c r="Q156" s="62">
        <f t="shared" ref="Q156:W157" si="2">+SUMIFS($M$2:$M$150,$K$2:$K$150,$A156,$H$2:$H$150,Q$154)</f>
        <v>0</v>
      </c>
      <c r="R156" s="62">
        <f t="shared" si="2"/>
        <v>0</v>
      </c>
      <c r="S156" s="62">
        <f t="shared" si="2"/>
        <v>0</v>
      </c>
      <c r="T156" s="62">
        <f t="shared" si="2"/>
        <v>0</v>
      </c>
      <c r="U156" s="62">
        <f t="shared" si="2"/>
        <v>0</v>
      </c>
      <c r="V156" s="62">
        <f t="shared" si="2"/>
        <v>0</v>
      </c>
      <c r="W156" s="62">
        <f t="shared" si="2"/>
        <v>0</v>
      </c>
      <c r="X156" s="62">
        <f t="shared" ref="X156:X157" si="3">SUM(B156:W156)</f>
        <v>39</v>
      </c>
    </row>
    <row r="157" spans="1:24" ht="14.25" customHeight="1">
      <c r="A157" s="117" t="s">
        <v>22</v>
      </c>
      <c r="B157" s="62">
        <f t="shared" si="0"/>
        <v>0</v>
      </c>
      <c r="C157" s="62">
        <f t="shared" si="0"/>
        <v>0</v>
      </c>
      <c r="D157" s="62">
        <f t="shared" si="0"/>
        <v>0</v>
      </c>
      <c r="E157" s="62">
        <f t="shared" si="0"/>
        <v>5</v>
      </c>
      <c r="F157" s="62">
        <f t="shared" si="0"/>
        <v>8</v>
      </c>
      <c r="G157" s="62">
        <f t="shared" si="0"/>
        <v>0</v>
      </c>
      <c r="H157" s="62">
        <f t="shared" si="0"/>
        <v>0</v>
      </c>
      <c r="I157" s="62">
        <f t="shared" si="0"/>
        <v>0</v>
      </c>
      <c r="J157" s="62">
        <f t="shared" si="0"/>
        <v>6</v>
      </c>
      <c r="K157" s="62">
        <f t="shared" si="0"/>
        <v>0</v>
      </c>
      <c r="L157" s="62">
        <v>0</v>
      </c>
      <c r="M157" s="62">
        <f t="shared" si="1"/>
        <v>0</v>
      </c>
      <c r="N157" s="62">
        <f t="shared" si="1"/>
        <v>18</v>
      </c>
      <c r="O157" s="62">
        <f t="shared" si="1"/>
        <v>2</v>
      </c>
      <c r="P157" s="62">
        <v>0</v>
      </c>
      <c r="Q157" s="62">
        <f t="shared" si="2"/>
        <v>0</v>
      </c>
      <c r="R157" s="62">
        <f t="shared" si="2"/>
        <v>0</v>
      </c>
      <c r="S157" s="62">
        <f t="shared" si="2"/>
        <v>0</v>
      </c>
      <c r="T157" s="62">
        <f t="shared" si="2"/>
        <v>0</v>
      </c>
      <c r="U157" s="62">
        <f t="shared" si="2"/>
        <v>0</v>
      </c>
      <c r="V157" s="62">
        <f t="shared" si="2"/>
        <v>0</v>
      </c>
      <c r="W157" s="62">
        <f t="shared" si="2"/>
        <v>0</v>
      </c>
      <c r="X157" s="62">
        <f t="shared" si="3"/>
        <v>39</v>
      </c>
    </row>
    <row r="158" spans="1:24" ht="14.25" customHeight="1">
      <c r="A158" s="110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</row>
    <row r="159" spans="1:24" ht="14.25" customHeight="1">
      <c r="A159" s="110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</row>
    <row r="160" spans="1:24" ht="14.25" customHeight="1">
      <c r="A160" s="110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</row>
    <row r="161" spans="1:13" ht="14.25" customHeight="1">
      <c r="A161" s="110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</row>
    <row r="162" spans="1:13" ht="14.25" customHeight="1">
      <c r="A162" s="110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</row>
    <row r="163" spans="1:13" ht="14.25" customHeight="1">
      <c r="A163" s="110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</row>
    <row r="164" spans="1:13" ht="14.25" customHeight="1">
      <c r="A164" s="110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</row>
    <row r="165" spans="1:13" ht="14.25" customHeight="1">
      <c r="A165" s="110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</row>
    <row r="166" spans="1:13" ht="14.25" customHeight="1">
      <c r="A166" s="110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</row>
    <row r="167" spans="1:13" ht="14.25" customHeight="1">
      <c r="A167" s="110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</row>
    <row r="168" spans="1:13" ht="14.25" customHeight="1">
      <c r="A168" s="110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</row>
    <row r="169" spans="1:13" ht="14.25" customHeight="1">
      <c r="A169" s="110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</row>
    <row r="170" spans="1:13" ht="14.25" customHeight="1">
      <c r="A170" s="110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</row>
    <row r="171" spans="1:13" ht="14.25" customHeight="1">
      <c r="A171" s="110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</row>
    <row r="172" spans="1:13" ht="14.25" customHeight="1">
      <c r="A172" s="110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</row>
    <row r="173" spans="1:13" ht="14.25" customHeight="1">
      <c r="A173" s="110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</row>
    <row r="174" spans="1:13" ht="14.25" customHeight="1">
      <c r="A174" s="110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</row>
    <row r="175" spans="1:13" ht="14.25" customHeight="1">
      <c r="A175" s="110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</row>
    <row r="176" spans="1:13" ht="14.25" customHeight="1">
      <c r="A176" s="110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</row>
    <row r="177" spans="1:13" ht="14.25" customHeight="1">
      <c r="A177" s="110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</row>
    <row r="178" spans="1:13" ht="14.25" customHeight="1">
      <c r="A178" s="110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</row>
    <row r="179" spans="1:13" ht="14.25" customHeight="1">
      <c r="A179" s="110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</row>
    <row r="180" spans="1:13" ht="14.25" customHeight="1">
      <c r="A180" s="110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</row>
    <row r="181" spans="1:13" ht="14.25" customHeight="1">
      <c r="A181" s="110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</row>
    <row r="182" spans="1:13" ht="14.25" customHeight="1">
      <c r="A182" s="110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</row>
    <row r="183" spans="1:13" ht="14.25" customHeight="1">
      <c r="A183" s="110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</row>
    <row r="184" spans="1:13" ht="14.25" customHeight="1">
      <c r="A184" s="110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</row>
    <row r="185" spans="1:13" ht="14.25" customHeight="1">
      <c r="A185" s="110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</row>
    <row r="186" spans="1:13" ht="14.25" customHeight="1">
      <c r="A186" s="110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</row>
    <row r="187" spans="1:13" ht="14.25" customHeight="1">
      <c r="A187" s="110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</row>
    <row r="188" spans="1:13" ht="14.25" customHeight="1">
      <c r="A188" s="110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</row>
    <row r="189" spans="1:13" ht="14.25" customHeight="1">
      <c r="A189" s="110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</row>
    <row r="190" spans="1:13" ht="14.25" customHeight="1">
      <c r="A190" s="110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</row>
    <row r="191" spans="1:13" ht="14.25" customHeight="1">
      <c r="A191" s="110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</row>
    <row r="192" spans="1:13" ht="14.25" customHeight="1">
      <c r="A192" s="110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</row>
    <row r="193" spans="1:13" ht="14.25" customHeight="1">
      <c r="A193" s="110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</row>
    <row r="194" spans="1:13" ht="14.25" customHeight="1">
      <c r="A194" s="110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</row>
    <row r="195" spans="1:13" ht="14.25" customHeight="1">
      <c r="A195" s="110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</row>
    <row r="196" spans="1:13" ht="14.25" customHeight="1">
      <c r="A196" s="110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</row>
    <row r="197" spans="1:13" ht="14.25" customHeight="1">
      <c r="A197" s="110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</row>
    <row r="198" spans="1:13" ht="14.25" customHeight="1">
      <c r="A198" s="110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</row>
    <row r="199" spans="1:13" ht="14.25" customHeight="1">
      <c r="A199" s="110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</row>
    <row r="200" spans="1:13" ht="14.25" customHeight="1">
      <c r="A200" s="110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</row>
    <row r="201" spans="1:13" ht="14.25" customHeight="1">
      <c r="A201" s="110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</row>
    <row r="202" spans="1:13" ht="14.25" customHeight="1">
      <c r="A202" s="110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</row>
    <row r="203" spans="1:13" ht="14.25" customHeight="1">
      <c r="A203" s="110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</row>
    <row r="204" spans="1:13" ht="14.25" customHeight="1">
      <c r="A204" s="110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</row>
    <row r="205" spans="1:13" ht="14.25" customHeight="1">
      <c r="A205" s="110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</row>
    <row r="206" spans="1:13" ht="14.25" customHeight="1">
      <c r="A206" s="110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</row>
    <row r="207" spans="1:13" ht="14.25" customHeight="1">
      <c r="A207" s="110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</row>
    <row r="208" spans="1:13" ht="14.25" customHeight="1">
      <c r="A208" s="110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</row>
    <row r="209" spans="1:13" ht="14.25" customHeight="1">
      <c r="A209" s="110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</row>
    <row r="210" spans="1:13" ht="14.25" customHeight="1">
      <c r="A210" s="110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</row>
    <row r="211" spans="1:13" ht="14.25" customHeight="1">
      <c r="A211" s="110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</row>
    <row r="212" spans="1:13" ht="14.25" customHeight="1">
      <c r="A212" s="110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</row>
    <row r="213" spans="1:13" ht="14.25" customHeight="1">
      <c r="A213" s="110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</row>
    <row r="214" spans="1:13" ht="14.25" customHeight="1">
      <c r="A214" s="110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</row>
    <row r="215" spans="1:13" ht="14.25" customHeight="1">
      <c r="A215" s="110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</row>
    <row r="216" spans="1:13" ht="14.25" customHeight="1">
      <c r="A216" s="110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</row>
    <row r="217" spans="1:13" ht="14.25" customHeight="1">
      <c r="A217" s="110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</row>
    <row r="218" spans="1:13" ht="14.25" customHeight="1">
      <c r="A218" s="110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</row>
    <row r="219" spans="1:13" ht="14.25" customHeight="1">
      <c r="A219" s="110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</row>
    <row r="220" spans="1:13" ht="14.25" customHeight="1">
      <c r="A220" s="110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</row>
    <row r="221" spans="1:13" ht="14.25" customHeight="1">
      <c r="A221" s="110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</row>
    <row r="222" spans="1:13" ht="14.25" customHeight="1">
      <c r="A222" s="110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</row>
    <row r="223" spans="1:13" ht="14.25" customHeight="1">
      <c r="A223" s="110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</row>
    <row r="224" spans="1:13" ht="14.25" customHeight="1">
      <c r="A224" s="110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</row>
    <row r="225" spans="1:13" ht="14.25" customHeight="1">
      <c r="A225" s="110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</row>
    <row r="226" spans="1:13" ht="14.25" customHeight="1">
      <c r="A226" s="110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</row>
    <row r="227" spans="1:13" ht="14.25" customHeight="1">
      <c r="A227" s="110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</row>
    <row r="228" spans="1:13" ht="14.25" customHeight="1">
      <c r="A228" s="110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</row>
    <row r="229" spans="1:13" ht="14.25" customHeight="1">
      <c r="A229" s="110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</row>
    <row r="230" spans="1:13" ht="14.25" customHeight="1">
      <c r="A230" s="110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</row>
    <row r="231" spans="1:13" ht="14.25" customHeight="1">
      <c r="A231" s="110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</row>
    <row r="232" spans="1:13" ht="14.25" customHeight="1">
      <c r="A232" s="110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</row>
    <row r="233" spans="1:13" ht="14.25" customHeight="1">
      <c r="A233" s="110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</row>
    <row r="234" spans="1:13" ht="14.25" customHeight="1">
      <c r="A234" s="110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</row>
    <row r="235" spans="1:13" ht="14.25" customHeight="1">
      <c r="A235" s="110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</row>
    <row r="236" spans="1:13" ht="14.25" customHeight="1">
      <c r="A236" s="110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</row>
    <row r="237" spans="1:13" ht="14.25" customHeight="1">
      <c r="A237" s="110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</row>
    <row r="238" spans="1:13" ht="14.25" customHeight="1">
      <c r="A238" s="110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</row>
    <row r="239" spans="1:13" ht="14.25" customHeight="1">
      <c r="A239" s="110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</row>
    <row r="240" spans="1:13" ht="14.25" customHeight="1">
      <c r="A240" s="110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</row>
    <row r="241" spans="1:13" ht="14.25" customHeight="1">
      <c r="A241" s="110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</row>
    <row r="242" spans="1:13" ht="14.25" customHeight="1">
      <c r="A242" s="110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</row>
    <row r="243" spans="1:13" ht="14.25" customHeight="1">
      <c r="A243" s="110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</row>
    <row r="244" spans="1:13" ht="14.25" customHeight="1">
      <c r="A244" s="110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</row>
    <row r="245" spans="1:13" ht="14.25" customHeight="1">
      <c r="A245" s="110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</row>
    <row r="246" spans="1:13" ht="14.25" customHeight="1">
      <c r="A246" s="110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</row>
    <row r="247" spans="1:13" ht="14.25" customHeight="1">
      <c r="A247" s="110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</row>
    <row r="248" spans="1:13" ht="14.25" customHeight="1">
      <c r="A248" s="110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</row>
    <row r="249" spans="1:13" ht="14.25" customHeight="1">
      <c r="A249" s="110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</row>
    <row r="250" spans="1:13" ht="14.25" customHeight="1">
      <c r="A250" s="110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</row>
    <row r="251" spans="1:13" ht="14.25" customHeight="1">
      <c r="A251" s="110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</row>
    <row r="252" spans="1:13" ht="14.25" customHeight="1">
      <c r="A252" s="110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</row>
    <row r="253" spans="1:13" ht="14.25" customHeight="1">
      <c r="A253" s="110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</row>
    <row r="254" spans="1:13" ht="14.25" customHeight="1">
      <c r="A254" s="110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</row>
    <row r="255" spans="1:13" ht="14.25" customHeight="1">
      <c r="A255" s="110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</row>
    <row r="256" spans="1:13" ht="14.25" customHeight="1">
      <c r="A256" s="110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</row>
    <row r="257" spans="1:13" ht="14.25" customHeight="1">
      <c r="A257" s="110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</row>
    <row r="258" spans="1:13" ht="14.25" customHeight="1">
      <c r="A258" s="110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</row>
    <row r="259" spans="1:13" ht="14.25" customHeight="1">
      <c r="A259" s="110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</row>
    <row r="260" spans="1:13" ht="14.25" customHeight="1">
      <c r="A260" s="110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</row>
    <row r="261" spans="1:13" ht="14.25" customHeight="1">
      <c r="A261" s="110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</row>
    <row r="262" spans="1:13" ht="14.25" customHeight="1">
      <c r="A262" s="110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</row>
    <row r="263" spans="1:13" ht="14.25" customHeight="1">
      <c r="A263" s="110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</row>
    <row r="264" spans="1:13" ht="14.25" customHeight="1">
      <c r="A264" s="110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</row>
    <row r="265" spans="1:13" ht="14.25" customHeight="1">
      <c r="A265" s="110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</row>
    <row r="266" spans="1:13" ht="14.25" customHeight="1">
      <c r="A266" s="110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</row>
    <row r="267" spans="1:13" ht="14.25" customHeight="1">
      <c r="A267" s="110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</row>
    <row r="268" spans="1:13" ht="14.25" customHeight="1">
      <c r="A268" s="110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</row>
    <row r="269" spans="1:13" ht="14.25" customHeight="1">
      <c r="A269" s="110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</row>
    <row r="270" spans="1:13" ht="14.25" customHeight="1">
      <c r="A270" s="110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</row>
    <row r="271" spans="1:13" ht="14.25" customHeight="1">
      <c r="A271" s="110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</row>
    <row r="272" spans="1:13" ht="14.25" customHeight="1">
      <c r="A272" s="110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</row>
    <row r="273" spans="1:13" ht="14.25" customHeight="1">
      <c r="A273" s="110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</row>
    <row r="274" spans="1:13" ht="14.25" customHeight="1">
      <c r="A274" s="110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</row>
    <row r="275" spans="1:13" ht="14.25" customHeight="1">
      <c r="A275" s="110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</row>
    <row r="276" spans="1:13" ht="14.25" customHeight="1">
      <c r="A276" s="110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</row>
    <row r="277" spans="1:13" ht="14.25" customHeight="1">
      <c r="A277" s="110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</row>
    <row r="278" spans="1:13" ht="14.25" customHeight="1">
      <c r="A278" s="110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</row>
    <row r="279" spans="1:13" ht="14.25" customHeight="1">
      <c r="A279" s="110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</row>
    <row r="280" spans="1:13" ht="14.25" customHeight="1">
      <c r="A280" s="110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</row>
    <row r="281" spans="1:13" ht="14.25" customHeight="1">
      <c r="A281" s="110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</row>
    <row r="282" spans="1:13" ht="14.25" customHeight="1">
      <c r="A282" s="110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</row>
    <row r="283" spans="1:13" ht="14.25" customHeight="1">
      <c r="A283" s="110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</row>
    <row r="284" spans="1:13" ht="14.25" customHeight="1">
      <c r="A284" s="110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</row>
    <row r="285" spans="1:13" ht="14.25" customHeight="1">
      <c r="A285" s="110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</row>
    <row r="286" spans="1:13" ht="14.25" customHeight="1">
      <c r="A286" s="110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</row>
    <row r="287" spans="1:13" ht="14.25" customHeight="1">
      <c r="A287" s="110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</row>
    <row r="288" spans="1:13" ht="14.25" customHeight="1">
      <c r="A288" s="110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</row>
    <row r="289" spans="1:13" ht="14.25" customHeight="1">
      <c r="A289" s="110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</row>
    <row r="290" spans="1:13" ht="14.25" customHeight="1">
      <c r="A290" s="110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</row>
    <row r="291" spans="1:13" ht="14.25" customHeight="1">
      <c r="A291" s="110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</row>
    <row r="292" spans="1:13" ht="14.25" customHeight="1">
      <c r="A292" s="110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</row>
    <row r="293" spans="1:13" ht="14.25" customHeight="1">
      <c r="A293" s="110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</row>
    <row r="294" spans="1:13" ht="14.25" customHeight="1">
      <c r="A294" s="110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</row>
    <row r="295" spans="1:13" ht="14.25" customHeight="1">
      <c r="A295" s="110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</row>
    <row r="296" spans="1:13" ht="14.25" customHeight="1">
      <c r="A296" s="110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</row>
    <row r="297" spans="1:13" ht="14.25" customHeight="1">
      <c r="A297" s="110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</row>
    <row r="298" spans="1:13" ht="14.25" customHeight="1">
      <c r="A298" s="110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</row>
    <row r="299" spans="1:13" ht="14.25" customHeight="1">
      <c r="A299" s="110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</row>
    <row r="300" spans="1:13" ht="14.25" customHeight="1">
      <c r="A300" s="110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</row>
    <row r="301" spans="1:13" ht="14.25" customHeight="1">
      <c r="A301" s="110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</row>
    <row r="302" spans="1:13" ht="14.25" customHeight="1">
      <c r="A302" s="110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</row>
    <row r="303" spans="1:13" ht="14.25" customHeight="1">
      <c r="A303" s="110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</row>
    <row r="304" spans="1:13" ht="14.25" customHeight="1">
      <c r="A304" s="110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</row>
    <row r="305" spans="1:13" ht="14.25" customHeight="1">
      <c r="A305" s="110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</row>
    <row r="306" spans="1:13" ht="14.25" customHeight="1">
      <c r="A306" s="110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</row>
    <row r="307" spans="1:13" ht="14.25" customHeight="1">
      <c r="A307" s="110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</row>
    <row r="308" spans="1:13" ht="14.25" customHeight="1">
      <c r="A308" s="110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</row>
    <row r="309" spans="1:13" ht="14.25" customHeight="1">
      <c r="A309" s="110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</row>
    <row r="310" spans="1:13" ht="14.25" customHeight="1">
      <c r="A310" s="110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</row>
    <row r="311" spans="1:13" ht="14.25" customHeight="1">
      <c r="A311" s="110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</row>
    <row r="312" spans="1:13" ht="14.25" customHeight="1">
      <c r="A312" s="110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</row>
    <row r="313" spans="1:13" ht="14.25" customHeight="1">
      <c r="A313" s="110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</row>
    <row r="314" spans="1:13" ht="14.25" customHeight="1">
      <c r="A314" s="110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</row>
    <row r="315" spans="1:13" ht="14.25" customHeight="1">
      <c r="A315" s="110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</row>
    <row r="316" spans="1:13" ht="14.25" customHeight="1">
      <c r="A316" s="110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</row>
    <row r="317" spans="1:13" ht="14.25" customHeight="1">
      <c r="A317" s="110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</row>
    <row r="318" spans="1:13" ht="14.25" customHeight="1">
      <c r="A318" s="110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</row>
    <row r="319" spans="1:13" ht="14.25" customHeight="1">
      <c r="A319" s="110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</row>
    <row r="320" spans="1:13" ht="14.25" customHeight="1">
      <c r="A320" s="110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</row>
    <row r="321" spans="1:13" ht="14.25" customHeight="1">
      <c r="A321" s="110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</row>
    <row r="322" spans="1:13" ht="14.25" customHeight="1">
      <c r="A322" s="110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</row>
    <row r="323" spans="1:13" ht="14.25" customHeight="1">
      <c r="A323" s="110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</row>
    <row r="324" spans="1:13" ht="14.25" customHeight="1">
      <c r="A324" s="110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</row>
    <row r="325" spans="1:13" ht="14.25" customHeight="1">
      <c r="A325" s="110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</row>
    <row r="326" spans="1:13" ht="14.25" customHeight="1">
      <c r="A326" s="110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</row>
    <row r="327" spans="1:13" ht="14.25" customHeight="1">
      <c r="A327" s="110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</row>
    <row r="328" spans="1:13" ht="14.25" customHeight="1">
      <c r="A328" s="110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</row>
    <row r="329" spans="1:13" ht="14.25" customHeight="1">
      <c r="A329" s="110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</row>
    <row r="330" spans="1:13" ht="14.25" customHeight="1">
      <c r="A330" s="110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</row>
    <row r="331" spans="1:13" ht="14.25" customHeight="1">
      <c r="A331" s="110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</row>
    <row r="332" spans="1:13" ht="14.25" customHeight="1">
      <c r="A332" s="110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</row>
    <row r="333" spans="1:13" ht="14.25" customHeight="1">
      <c r="A333" s="110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</row>
    <row r="334" spans="1:13" ht="14.25" customHeight="1">
      <c r="A334" s="110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</row>
    <row r="335" spans="1:13" ht="14.25" customHeight="1">
      <c r="A335" s="110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</row>
    <row r="336" spans="1:13" ht="14.25" customHeight="1">
      <c r="A336" s="110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</row>
    <row r="337" spans="1:13" ht="14.25" customHeight="1">
      <c r="A337" s="110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</row>
    <row r="338" spans="1:13" ht="14.25" customHeight="1">
      <c r="A338" s="110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</row>
    <row r="339" spans="1:13" ht="14.25" customHeight="1">
      <c r="A339" s="110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</row>
    <row r="340" spans="1:13" ht="14.25" customHeight="1">
      <c r="A340" s="110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</row>
    <row r="341" spans="1:13" ht="14.25" customHeight="1">
      <c r="A341" s="110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</row>
    <row r="342" spans="1:13" ht="14.25" customHeight="1">
      <c r="A342" s="110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</row>
    <row r="343" spans="1:13" ht="14.25" customHeight="1">
      <c r="A343" s="110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</row>
    <row r="344" spans="1:13" ht="14.25" customHeight="1">
      <c r="A344" s="110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</row>
    <row r="345" spans="1:13" ht="14.25" customHeight="1">
      <c r="A345" s="110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</row>
    <row r="346" spans="1:13" ht="14.25" customHeight="1">
      <c r="A346" s="110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</row>
    <row r="347" spans="1:13" ht="14.25" customHeight="1">
      <c r="A347" s="110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</row>
    <row r="348" spans="1:13" ht="14.25" customHeight="1">
      <c r="A348" s="110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</row>
    <row r="349" spans="1:13" ht="14.25" customHeight="1">
      <c r="A349" s="110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</row>
    <row r="350" spans="1:13" ht="14.25" customHeight="1">
      <c r="A350" s="110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</row>
    <row r="351" spans="1:13" ht="14.25" customHeight="1">
      <c r="A351" s="110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</row>
    <row r="352" spans="1:13" ht="14.25" customHeight="1">
      <c r="A352" s="110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</row>
    <row r="353" spans="1:13" ht="14.25" customHeight="1">
      <c r="A353" s="110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</row>
    <row r="354" spans="1:13" ht="14.25" customHeight="1">
      <c r="A354" s="110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</row>
    <row r="355" spans="1:13" ht="14.25" customHeight="1">
      <c r="A355" s="110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</row>
    <row r="356" spans="1:13" ht="14.25" customHeight="1">
      <c r="A356" s="110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</row>
    <row r="357" spans="1:13" ht="15.75" customHeight="1"/>
    <row r="358" spans="1:13" ht="15.75" customHeight="1"/>
    <row r="359" spans="1:13" ht="15.75" customHeight="1"/>
    <row r="360" spans="1:13" ht="15.75" customHeight="1"/>
    <row r="361" spans="1:13" ht="15.75" customHeight="1"/>
    <row r="362" spans="1:13" ht="15.75" customHeight="1"/>
    <row r="363" spans="1:13" ht="15.75" customHeight="1"/>
    <row r="364" spans="1:13" ht="15.75" customHeight="1"/>
    <row r="365" spans="1:13" ht="15.75" customHeight="1"/>
    <row r="366" spans="1:13" ht="15.75" customHeight="1"/>
    <row r="367" spans="1:13" ht="15.75" customHeight="1"/>
    <row r="368" spans="1:13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</sheetData>
  <sortState xmlns:xlrd2="http://schemas.microsoft.com/office/spreadsheetml/2017/richdata2" ref="F74:R150">
    <sortCondition ref="P74:P150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pane ySplit="1" topLeftCell="A2" activePane="bottomLeft" state="frozen"/>
      <selection pane="bottomLeft" activeCell="H13" sqref="H13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>
      <c r="A1" s="69"/>
      <c r="B1" s="60" t="s">
        <v>8</v>
      </c>
      <c r="C1" s="60" t="s">
        <v>16</v>
      </c>
      <c r="D1" s="60" t="s">
        <v>19</v>
      </c>
      <c r="E1" s="61" t="s">
        <v>24</v>
      </c>
      <c r="F1" s="60" t="s">
        <v>27</v>
      </c>
      <c r="G1" s="60" t="s">
        <v>30</v>
      </c>
      <c r="H1" s="60" t="s">
        <v>33</v>
      </c>
      <c r="I1" s="60" t="s">
        <v>36</v>
      </c>
      <c r="J1" s="60" t="s">
        <v>42</v>
      </c>
      <c r="K1" s="60" t="s">
        <v>45</v>
      </c>
      <c r="L1" s="60" t="s">
        <v>48</v>
      </c>
      <c r="M1" s="60" t="s">
        <v>51</v>
      </c>
      <c r="N1" s="60" t="s">
        <v>54</v>
      </c>
      <c r="O1" s="60" t="s">
        <v>57</v>
      </c>
      <c r="P1" s="60" t="s">
        <v>60</v>
      </c>
      <c r="Q1" s="60" t="s">
        <v>66</v>
      </c>
      <c r="R1" s="60" t="s">
        <v>11</v>
      </c>
      <c r="S1" s="60" t="s">
        <v>71</v>
      </c>
      <c r="T1" s="60" t="s">
        <v>74</v>
      </c>
      <c r="U1" s="60" t="s">
        <v>77</v>
      </c>
      <c r="V1" s="60" t="s">
        <v>80</v>
      </c>
      <c r="W1" s="60" t="s">
        <v>83</v>
      </c>
      <c r="X1" s="60" t="s">
        <v>682</v>
      </c>
      <c r="Y1" s="69"/>
      <c r="Z1" s="69"/>
    </row>
    <row r="2" spans="1:26" ht="14.25" customHeight="1">
      <c r="A2" s="58" t="s">
        <v>737</v>
      </c>
      <c r="B2" s="62">
        <f>+'100- All'!B157</f>
        <v>18</v>
      </c>
      <c r="C2" s="62">
        <f>+'100- All'!C157</f>
        <v>6</v>
      </c>
      <c r="D2" s="62">
        <f>+'100- All'!D157</f>
        <v>0</v>
      </c>
      <c r="E2" s="62">
        <f>+'100- All'!E157</f>
        <v>0</v>
      </c>
      <c r="F2" s="62">
        <f>+'100- All'!F157</f>
        <v>0</v>
      </c>
      <c r="G2" s="62">
        <f>+'100- All'!G157</f>
        <v>6</v>
      </c>
      <c r="H2" s="62">
        <f>+'100- All'!H157</f>
        <v>0</v>
      </c>
      <c r="I2" s="62">
        <f>+'100- All'!I157</f>
        <v>0</v>
      </c>
      <c r="J2" s="62">
        <f>+'100- All'!J157</f>
        <v>0</v>
      </c>
      <c r="K2" s="62">
        <f>+'100- All'!K157</f>
        <v>0</v>
      </c>
      <c r="L2" s="62">
        <f>+'100- All'!L157</f>
        <v>2</v>
      </c>
      <c r="M2" s="62">
        <f>+'100- All'!M157</f>
        <v>0</v>
      </c>
      <c r="N2" s="62">
        <f>+'100- All'!N157</f>
        <v>3</v>
      </c>
      <c r="O2" s="62">
        <f>+'100- All'!O157</f>
        <v>0</v>
      </c>
      <c r="P2" s="62">
        <f>+'100- All'!P157</f>
        <v>0</v>
      </c>
      <c r="Q2" s="62">
        <f>+'100- All'!Q157</f>
        <v>0</v>
      </c>
      <c r="R2" s="62">
        <f>+'100- All'!R157</f>
        <v>4</v>
      </c>
      <c r="S2" s="62">
        <f>+'100- All'!S157</f>
        <v>0</v>
      </c>
      <c r="T2" s="62">
        <f>+'100- All'!T157</f>
        <v>0</v>
      </c>
      <c r="U2" s="62">
        <f>+'100- All'!U157</f>
        <v>0</v>
      </c>
      <c r="V2" s="62">
        <f>+'100- All'!V157</f>
        <v>0</v>
      </c>
      <c r="W2" s="62">
        <f>+'100- All'!W157</f>
        <v>0</v>
      </c>
      <c r="X2" s="62">
        <f t="shared" ref="X2:X9" si="0">SUM(B2:W2)</f>
        <v>39</v>
      </c>
      <c r="Y2" s="62" t="s">
        <v>738</v>
      </c>
    </row>
    <row r="3" spans="1:26" ht="14.25" customHeight="1">
      <c r="A3" s="62" t="s">
        <v>739</v>
      </c>
      <c r="B3" s="62">
        <f>+'200 - All'!B120</f>
        <v>15</v>
      </c>
      <c r="C3" s="62">
        <f>+'200 - All'!C120</f>
        <v>7</v>
      </c>
      <c r="D3" s="62">
        <f>+'200 - All'!D120</f>
        <v>0</v>
      </c>
      <c r="E3" s="62">
        <f>+'200 - All'!E120</f>
        <v>0</v>
      </c>
      <c r="F3" s="62">
        <f>+'200 - All'!F120</f>
        <v>0</v>
      </c>
      <c r="G3" s="62">
        <f>+'200 - All'!G120</f>
        <v>4</v>
      </c>
      <c r="H3" s="62">
        <f>+'200 - All'!H120</f>
        <v>0</v>
      </c>
      <c r="I3" s="62">
        <f>+'200 - All'!I120</f>
        <v>0</v>
      </c>
      <c r="J3" s="62">
        <f>+'200 - All'!J120</f>
        <v>0</v>
      </c>
      <c r="K3" s="62">
        <f>+'200 - All'!K120</f>
        <v>0</v>
      </c>
      <c r="L3" s="62">
        <f>+'200 - All'!L120</f>
        <v>0</v>
      </c>
      <c r="M3" s="62">
        <f>+'200 - All'!M120</f>
        <v>0</v>
      </c>
      <c r="N3" s="62">
        <f>+'200 - All'!N120</f>
        <v>5</v>
      </c>
      <c r="O3" s="62">
        <f>+'200 - All'!O120</f>
        <v>8</v>
      </c>
      <c r="P3" s="62">
        <f>+'200 - All'!P120</f>
        <v>0</v>
      </c>
      <c r="Q3" s="62">
        <f>+'200 - All'!Q120</f>
        <v>0</v>
      </c>
      <c r="R3" s="62">
        <f>+'200 - All'!R120</f>
        <v>0</v>
      </c>
      <c r="S3" s="62">
        <f>+'200 - All'!S120</f>
        <v>0</v>
      </c>
      <c r="T3" s="62">
        <f>+'200 - All'!T120</f>
        <v>0</v>
      </c>
      <c r="U3" s="62">
        <f>+'200 - All'!U120</f>
        <v>0</v>
      </c>
      <c r="V3" s="62">
        <f>+'200 - All'!V120</f>
        <v>0</v>
      </c>
      <c r="W3" s="62">
        <f>+'200 - All'!W120</f>
        <v>0</v>
      </c>
      <c r="X3" s="62">
        <f t="shared" si="0"/>
        <v>39</v>
      </c>
    </row>
    <row r="4" spans="1:26" ht="14.25" customHeight="1">
      <c r="A4" s="62" t="s">
        <v>740</v>
      </c>
      <c r="B4" s="62">
        <f>+'400 - All'!B99</f>
        <v>14</v>
      </c>
      <c r="C4" s="62">
        <f>+'400 - All'!C99</f>
        <v>6</v>
      </c>
      <c r="D4" s="62">
        <f>+'400 - All'!D99</f>
        <v>0</v>
      </c>
      <c r="E4" s="62">
        <f>+'400 - All'!E99</f>
        <v>0</v>
      </c>
      <c r="F4" s="62">
        <f>+'400 - All'!F99</f>
        <v>0</v>
      </c>
      <c r="G4" s="62">
        <f>+'400 - All'!G99</f>
        <v>0</v>
      </c>
      <c r="H4" s="62">
        <f>+'400 - All'!H99</f>
        <v>0</v>
      </c>
      <c r="I4" s="62">
        <f>+'400 - All'!I99</f>
        <v>0</v>
      </c>
      <c r="J4" s="62">
        <f>+'400 - All'!J99</f>
        <v>3</v>
      </c>
      <c r="K4" s="62">
        <f>+'400 - All'!K99</f>
        <v>0</v>
      </c>
      <c r="L4" s="62">
        <f>+'400 - All'!L99</f>
        <v>0</v>
      </c>
      <c r="M4" s="62">
        <f>+'400 - All'!M99</f>
        <v>0</v>
      </c>
      <c r="N4" s="62">
        <f>+'400 - All'!N99</f>
        <v>15</v>
      </c>
      <c r="O4" s="62">
        <f>+'400 - All'!O99</f>
        <v>1</v>
      </c>
      <c r="P4" s="62">
        <f>+'400 - All'!P99</f>
        <v>0</v>
      </c>
      <c r="Q4" s="62">
        <f>+'400 - All'!Q99</f>
        <v>0</v>
      </c>
      <c r="R4" s="62">
        <f>+'400 - All'!R99</f>
        <v>0</v>
      </c>
      <c r="S4" s="62">
        <f>+'400 - All'!S99</f>
        <v>0</v>
      </c>
      <c r="T4" s="62">
        <f>+'400 - All'!T99</f>
        <v>0</v>
      </c>
      <c r="U4" s="62">
        <f>+'400 - All'!U99</f>
        <v>0</v>
      </c>
      <c r="V4" s="62">
        <f>+'400 - All'!V99</f>
        <v>0</v>
      </c>
      <c r="W4" s="62">
        <f>+'400 - All'!W99</f>
        <v>0</v>
      </c>
      <c r="X4" s="62">
        <f t="shared" si="0"/>
        <v>39</v>
      </c>
    </row>
    <row r="5" spans="1:26" ht="14.25" customHeight="1">
      <c r="A5" s="62" t="s">
        <v>741</v>
      </c>
      <c r="B5" s="62">
        <f>+'800 - ALL'!B41</f>
        <v>0</v>
      </c>
      <c r="C5" s="62">
        <f>+'800 - ALL'!C41</f>
        <v>0</v>
      </c>
      <c r="D5" s="62">
        <f>+'800 - ALL'!D41</f>
        <v>0</v>
      </c>
      <c r="E5" s="62">
        <f>+'800 - ALL'!E41</f>
        <v>0</v>
      </c>
      <c r="F5" s="62">
        <f>+'800 - ALL'!F41</f>
        <v>14</v>
      </c>
      <c r="G5" s="62">
        <f>+'800 - ALL'!G41</f>
        <v>0</v>
      </c>
      <c r="H5" s="62">
        <f>+'800 - ALL'!H41</f>
        <v>7</v>
      </c>
      <c r="I5" s="62">
        <f>+'800 - ALL'!I41</f>
        <v>0</v>
      </c>
      <c r="J5" s="62">
        <f>+'800 - ALL'!J41</f>
        <v>0</v>
      </c>
      <c r="K5" s="62">
        <f>+'800 - ALL'!K41</f>
        <v>0</v>
      </c>
      <c r="L5" s="62">
        <f>+'800 - ALL'!L41</f>
        <v>0</v>
      </c>
      <c r="M5" s="62">
        <f>+'800 - ALL'!M41</f>
        <v>0</v>
      </c>
      <c r="N5" s="62">
        <f>+'800 - ALL'!N41</f>
        <v>18</v>
      </c>
      <c r="O5" s="62">
        <f>+'800 - ALL'!O41</f>
        <v>0</v>
      </c>
      <c r="P5" s="62">
        <f>+'800 - ALL'!P41</f>
        <v>0</v>
      </c>
      <c r="Q5" s="62">
        <f>+'800 - ALL'!Q41</f>
        <v>0</v>
      </c>
      <c r="R5" s="62">
        <f>+'800 - ALL'!R41</f>
        <v>0</v>
      </c>
      <c r="S5" s="62">
        <f>+'800 - ALL'!S41</f>
        <v>0</v>
      </c>
      <c r="T5" s="62">
        <f>+'800 - ALL'!T41</f>
        <v>0</v>
      </c>
      <c r="U5" s="62">
        <f>+'800 - ALL'!U41</f>
        <v>0</v>
      </c>
      <c r="V5" s="62">
        <f>+'800 - ALL'!V41</f>
        <v>0</v>
      </c>
      <c r="W5" s="62">
        <f>+'800 - ALL'!W41</f>
        <v>0</v>
      </c>
      <c r="X5" s="62">
        <f t="shared" si="0"/>
        <v>39</v>
      </c>
    </row>
    <row r="6" spans="1:26" ht="14.25" customHeight="1">
      <c r="A6" s="62" t="s">
        <v>742</v>
      </c>
      <c r="B6" s="62">
        <f>+'1600mm - ALL'!B26</f>
        <v>0</v>
      </c>
      <c r="C6" s="62">
        <f>+'1600mm - ALL'!C26</f>
        <v>0</v>
      </c>
      <c r="D6" s="62">
        <f>+'1600mm - ALL'!D26</f>
        <v>0</v>
      </c>
      <c r="E6" s="62">
        <f>+'1600mm - ALL'!E26</f>
        <v>0</v>
      </c>
      <c r="F6" s="62">
        <f>+'1600mm - ALL'!F26</f>
        <v>12</v>
      </c>
      <c r="G6" s="62">
        <f>+'1600mm - ALL'!G26</f>
        <v>0</v>
      </c>
      <c r="H6" s="62">
        <f>+'1600mm - ALL'!H26</f>
        <v>5</v>
      </c>
      <c r="I6" s="62">
        <f>+'1600mm - ALL'!I26</f>
        <v>0</v>
      </c>
      <c r="J6" s="62">
        <f>+'1600mm - ALL'!J26</f>
        <v>0</v>
      </c>
      <c r="K6" s="62">
        <f>+'1600mm - ALL'!K26</f>
        <v>0</v>
      </c>
      <c r="L6" s="62">
        <f>+'1600mm - ALL'!L26</f>
        <v>0</v>
      </c>
      <c r="M6" s="62">
        <f>+'1600mm - ALL'!M26</f>
        <v>0</v>
      </c>
      <c r="N6" s="62">
        <f>+'1600mm - ALL'!N26</f>
        <v>16</v>
      </c>
      <c r="O6" s="62">
        <f>+'1600mm - ALL'!O26</f>
        <v>0</v>
      </c>
      <c r="P6" s="62">
        <f>+'1600mm - ALL'!P26</f>
        <v>0</v>
      </c>
      <c r="Q6" s="62">
        <f>+'1600mm - ALL'!Q26</f>
        <v>0</v>
      </c>
      <c r="R6" s="62">
        <f>+'1600mm - ALL'!R26</f>
        <v>0</v>
      </c>
      <c r="S6" s="62">
        <f>+'1600mm - ALL'!S26</f>
        <v>0</v>
      </c>
      <c r="T6" s="62">
        <f>+'1600mm - ALL'!T26</f>
        <v>0</v>
      </c>
      <c r="U6" s="62">
        <f>+'1600mm - ALL'!U26</f>
        <v>0</v>
      </c>
      <c r="V6" s="62">
        <f>+'1600mm - ALL'!V26</f>
        <v>0</v>
      </c>
      <c r="W6" s="62">
        <f>+'1600mm - ALL'!W26</f>
        <v>0</v>
      </c>
      <c r="X6" s="62">
        <f t="shared" si="0"/>
        <v>33</v>
      </c>
    </row>
    <row r="7" spans="1:26" ht="14.25" customHeight="1">
      <c r="A7" s="62" t="s">
        <v>743</v>
      </c>
      <c r="B7" s="62">
        <f>+'4x100 - ALL'!B35</f>
        <v>0</v>
      </c>
      <c r="C7" s="62">
        <f>+'4x100 - ALL'!C35</f>
        <v>11</v>
      </c>
      <c r="D7" s="62">
        <f>+'4x100 - ALL'!D35</f>
        <v>0</v>
      </c>
      <c r="E7" s="62">
        <f>+'4x100 - ALL'!E35</f>
        <v>0</v>
      </c>
      <c r="F7" s="62">
        <f>+'4x100 - ALL'!F35</f>
        <v>5</v>
      </c>
      <c r="G7" s="62">
        <f>+'4x100 - ALL'!G35</f>
        <v>6</v>
      </c>
      <c r="H7" s="62">
        <f>+'4x100 - ALL'!H35</f>
        <v>4</v>
      </c>
      <c r="I7" s="62">
        <f>+'4x100 - ALL'!I35</f>
        <v>0</v>
      </c>
      <c r="J7" s="62">
        <f>+'4x100 - ALL'!J35</f>
        <v>1</v>
      </c>
      <c r="K7" s="62">
        <f>+'4x100 - ALL'!K35</f>
        <v>0</v>
      </c>
      <c r="L7" s="62">
        <f>+'4x100 - ALL'!L35</f>
        <v>2</v>
      </c>
      <c r="M7" s="62">
        <f>+'4x100 - ALL'!M35</f>
        <v>0</v>
      </c>
      <c r="N7" s="62">
        <f>+'4x100 - ALL'!N35</f>
        <v>10</v>
      </c>
      <c r="O7" s="62">
        <f>+'4x100 - ALL'!O35</f>
        <v>0</v>
      </c>
      <c r="P7" s="62">
        <f>+'4x100 - ALL'!P35</f>
        <v>0</v>
      </c>
      <c r="Q7" s="62">
        <f>+'4x100 - ALL'!Q35</f>
        <v>0</v>
      </c>
      <c r="R7" s="62">
        <f>+'4x100 - ALL'!R35</f>
        <v>0</v>
      </c>
      <c r="S7" s="62">
        <f>+'4x100 - ALL'!S35</f>
        <v>0</v>
      </c>
      <c r="T7" s="62">
        <f>+'4x100 - ALL'!T35</f>
        <v>0</v>
      </c>
      <c r="U7" s="62">
        <f>+'4x100 - ALL'!U35</f>
        <v>0</v>
      </c>
      <c r="V7" s="62">
        <f>+'4x100 - ALL'!V35</f>
        <v>0</v>
      </c>
      <c r="W7" s="62">
        <f>+'4x100 - ALL'!W35</f>
        <v>0</v>
      </c>
      <c r="X7" s="62">
        <f t="shared" si="0"/>
        <v>39</v>
      </c>
    </row>
    <row r="8" spans="1:26" ht="14.25" customHeight="1">
      <c r="A8" s="62" t="s">
        <v>744</v>
      </c>
      <c r="B8" s="62">
        <f>+'Turbo Jav'!B102</f>
        <v>0</v>
      </c>
      <c r="C8" s="62">
        <f>+'Turbo Jav'!C102</f>
        <v>14</v>
      </c>
      <c r="D8" s="62">
        <f>+'Turbo Jav'!D102</f>
        <v>0</v>
      </c>
      <c r="E8" s="62">
        <f>+'Turbo Jav'!E102</f>
        <v>0</v>
      </c>
      <c r="F8" s="62">
        <f>+'Turbo Jav'!F102</f>
        <v>7</v>
      </c>
      <c r="G8" s="62">
        <f>+'Turbo Jav'!G102</f>
        <v>0</v>
      </c>
      <c r="H8" s="62">
        <f>+'Turbo Jav'!H102</f>
        <v>0</v>
      </c>
      <c r="I8" s="62">
        <f>+'Turbo Jav'!I102</f>
        <v>0</v>
      </c>
      <c r="J8" s="62">
        <f>+'Turbo Jav'!J102</f>
        <v>0</v>
      </c>
      <c r="K8" s="62">
        <f>+'Turbo Jav'!K102</f>
        <v>0</v>
      </c>
      <c r="L8" s="62">
        <f>+'Turbo Jav'!L102</f>
        <v>0</v>
      </c>
      <c r="M8" s="62">
        <f>+'Turbo Jav'!M102</f>
        <v>0</v>
      </c>
      <c r="N8" s="62">
        <f>+'Turbo Jav'!N102</f>
        <v>18</v>
      </c>
      <c r="O8" s="62">
        <f>+'Turbo Jav'!O102</f>
        <v>0</v>
      </c>
      <c r="P8" s="62">
        <f>+'Turbo Jav'!P102</f>
        <v>0</v>
      </c>
      <c r="Q8" s="62">
        <f>+'Turbo Jav'!Q102</f>
        <v>0</v>
      </c>
      <c r="R8" s="62">
        <f>+'Turbo Jav'!R102</f>
        <v>0</v>
      </c>
      <c r="S8" s="62">
        <f>+'Turbo Jav'!S102</f>
        <v>0</v>
      </c>
      <c r="T8" s="62">
        <f>+'Turbo Jav'!T102</f>
        <v>0</v>
      </c>
      <c r="U8" s="62">
        <f>+'Turbo Jav'!U102</f>
        <v>0</v>
      </c>
      <c r="V8" s="62">
        <f>+'Turbo Jav'!V102</f>
        <v>0</v>
      </c>
      <c r="W8" s="62">
        <f>+'Turbo Jav'!W102</f>
        <v>0</v>
      </c>
      <c r="X8" s="62">
        <f t="shared" si="0"/>
        <v>39</v>
      </c>
    </row>
    <row r="9" spans="1:26" ht="14.25" customHeight="1">
      <c r="A9" s="62" t="s">
        <v>745</v>
      </c>
      <c r="B9" s="62">
        <f>+'LONG JUMP'!B156</f>
        <v>9</v>
      </c>
      <c r="C9" s="62">
        <f>+'LONG JUMP'!C156</f>
        <v>0</v>
      </c>
      <c r="D9" s="62">
        <f>+'LONG JUMP'!D156</f>
        <v>0</v>
      </c>
      <c r="E9" s="62">
        <f>+'LONG JUMP'!E156</f>
        <v>0</v>
      </c>
      <c r="F9" s="62">
        <f>+'LONG JUMP'!F156</f>
        <v>10</v>
      </c>
      <c r="G9" s="62">
        <f>+'LONG JUMP'!G156</f>
        <v>0</v>
      </c>
      <c r="H9" s="62">
        <f>+'LONG JUMP'!H156</f>
        <v>0</v>
      </c>
      <c r="I9" s="62">
        <f>+'LONG JUMP'!I156</f>
        <v>0</v>
      </c>
      <c r="J9" s="62">
        <f>+'LONG JUMP'!J156</f>
        <v>0</v>
      </c>
      <c r="K9" s="62">
        <f>+'LONG JUMP'!K156</f>
        <v>0</v>
      </c>
      <c r="L9" s="62">
        <f>+'LONG JUMP'!L156</f>
        <v>0</v>
      </c>
      <c r="M9" s="62">
        <f>+'LONG JUMP'!M156</f>
        <v>0</v>
      </c>
      <c r="N9" s="62">
        <f>+'LONG JUMP'!N156</f>
        <v>20</v>
      </c>
      <c r="O9" s="62">
        <f>+'LONG JUMP'!O156</f>
        <v>0</v>
      </c>
      <c r="P9" s="62">
        <f>+'LONG JUMP'!P156</f>
        <v>0</v>
      </c>
      <c r="Q9" s="62">
        <f>+'LONG JUMP'!Q156</f>
        <v>0</v>
      </c>
      <c r="R9" s="62">
        <f>+'LONG JUMP'!R156</f>
        <v>0</v>
      </c>
      <c r="S9" s="62">
        <f>+'LONG JUMP'!S156</f>
        <v>0</v>
      </c>
      <c r="T9" s="62">
        <f>+'LONG JUMP'!T156</f>
        <v>0</v>
      </c>
      <c r="U9" s="62">
        <f>+'LONG JUMP'!U156</f>
        <v>0</v>
      </c>
      <c r="V9" s="62">
        <f>+'LONG JUMP'!V156</f>
        <v>0</v>
      </c>
      <c r="W9" s="62">
        <f>+'LONG JUMP'!W156</f>
        <v>0</v>
      </c>
      <c r="X9" s="62">
        <f t="shared" si="0"/>
        <v>39</v>
      </c>
    </row>
    <row r="10" spans="1:26" ht="14.25" customHeight="1">
      <c r="A10" s="118" t="s">
        <v>746</v>
      </c>
      <c r="B10" s="119">
        <f t="shared" ref="B10:X10" si="1">SUM(B2:B9)</f>
        <v>56</v>
      </c>
      <c r="C10" s="119">
        <f t="shared" si="1"/>
        <v>44</v>
      </c>
      <c r="D10" s="119">
        <f t="shared" si="1"/>
        <v>0</v>
      </c>
      <c r="E10" s="119">
        <f t="shared" si="1"/>
        <v>0</v>
      </c>
      <c r="F10" s="119">
        <f t="shared" si="1"/>
        <v>48</v>
      </c>
      <c r="G10" s="119">
        <f t="shared" si="1"/>
        <v>16</v>
      </c>
      <c r="H10" s="119">
        <f t="shared" si="1"/>
        <v>16</v>
      </c>
      <c r="I10" s="119">
        <f t="shared" si="1"/>
        <v>0</v>
      </c>
      <c r="J10" s="119">
        <f t="shared" si="1"/>
        <v>4</v>
      </c>
      <c r="K10" s="119">
        <f t="shared" si="1"/>
        <v>0</v>
      </c>
      <c r="L10" s="119">
        <f t="shared" si="1"/>
        <v>4</v>
      </c>
      <c r="M10" s="119">
        <f t="shared" si="1"/>
        <v>0</v>
      </c>
      <c r="N10" s="119">
        <f t="shared" si="1"/>
        <v>105</v>
      </c>
      <c r="O10" s="119">
        <f t="shared" si="1"/>
        <v>9</v>
      </c>
      <c r="P10" s="119">
        <f t="shared" si="1"/>
        <v>0</v>
      </c>
      <c r="Q10" s="119">
        <f t="shared" si="1"/>
        <v>0</v>
      </c>
      <c r="R10" s="119">
        <f t="shared" si="1"/>
        <v>4</v>
      </c>
      <c r="S10" s="119">
        <f t="shared" si="1"/>
        <v>0</v>
      </c>
      <c r="T10" s="119">
        <f t="shared" si="1"/>
        <v>0</v>
      </c>
      <c r="U10" s="119">
        <f t="shared" si="1"/>
        <v>0</v>
      </c>
      <c r="V10" s="119">
        <f t="shared" si="1"/>
        <v>0</v>
      </c>
      <c r="W10" s="119">
        <f t="shared" si="1"/>
        <v>0</v>
      </c>
      <c r="X10" s="119">
        <f t="shared" si="1"/>
        <v>306</v>
      </c>
    </row>
    <row r="11" spans="1:26" ht="14.25" customHeight="1"/>
    <row r="12" spans="1:26" ht="14.25" customHeight="1">
      <c r="A12" s="62" t="s">
        <v>747</v>
      </c>
      <c r="B12" s="120">
        <f>+'100- All'!B158</f>
        <v>0</v>
      </c>
      <c r="C12" s="120">
        <f>+'100- All'!C158</f>
        <v>10</v>
      </c>
      <c r="D12" s="120">
        <f>+'100- All'!D158</f>
        <v>0</v>
      </c>
      <c r="E12" s="120">
        <f>+'100- All'!E158</f>
        <v>0</v>
      </c>
      <c r="F12" s="120">
        <f>+'100- All'!F158</f>
        <v>0</v>
      </c>
      <c r="G12" s="120">
        <f>+'100- All'!G158</f>
        <v>0</v>
      </c>
      <c r="H12" s="120">
        <f>+'100- All'!H158</f>
        <v>0</v>
      </c>
      <c r="I12" s="120">
        <f>+'100- All'!I158</f>
        <v>0</v>
      </c>
      <c r="J12" s="120">
        <f>+'100- All'!J158</f>
        <v>11</v>
      </c>
      <c r="K12" s="120">
        <f>+'100- All'!K158</f>
        <v>0</v>
      </c>
      <c r="L12" s="120">
        <f>+'100- All'!L158</f>
        <v>8</v>
      </c>
      <c r="M12" s="120">
        <f>+'100- All'!M158</f>
        <v>0</v>
      </c>
      <c r="N12" s="120">
        <f>+'100- All'!N158</f>
        <v>3</v>
      </c>
      <c r="O12" s="120">
        <f>+'100- All'!O158</f>
        <v>1</v>
      </c>
      <c r="P12" s="120">
        <f>+'100- All'!P158</f>
        <v>0</v>
      </c>
      <c r="Q12" s="120">
        <f>+'100- All'!Q158</f>
        <v>0</v>
      </c>
      <c r="R12" s="120">
        <f>+'100- All'!R158</f>
        <v>4</v>
      </c>
      <c r="S12" s="120">
        <f>+'100- All'!S158</f>
        <v>0</v>
      </c>
      <c r="T12" s="120">
        <f>+'100- All'!T158</f>
        <v>0</v>
      </c>
      <c r="U12" s="120">
        <f>+'100- All'!U158</f>
        <v>2</v>
      </c>
      <c r="V12" s="120">
        <f>+'100- All'!V158</f>
        <v>0</v>
      </c>
      <c r="W12" s="120">
        <f>+'100- All'!W158</f>
        <v>0</v>
      </c>
      <c r="X12" s="120">
        <f t="shared" ref="X12:X19" si="2">SUM(B12:W12)</f>
        <v>39</v>
      </c>
    </row>
    <row r="13" spans="1:26" ht="14.25" customHeight="1">
      <c r="A13" s="62" t="s">
        <v>748</v>
      </c>
      <c r="B13" s="120">
        <f>+'200 - All'!B121</f>
        <v>0</v>
      </c>
      <c r="C13" s="120">
        <f>+'200 - All'!C121</f>
        <v>8</v>
      </c>
      <c r="D13" s="120">
        <f>+'200 - All'!D121</f>
        <v>0</v>
      </c>
      <c r="E13" s="120">
        <f>+'200 - All'!E121</f>
        <v>0</v>
      </c>
      <c r="F13" s="120">
        <f>+'200 - All'!F121</f>
        <v>0</v>
      </c>
      <c r="G13" s="120">
        <f>+'200 - All'!G121</f>
        <v>0</v>
      </c>
      <c r="H13" s="120">
        <f>+'200 - All'!H121</f>
        <v>0</v>
      </c>
      <c r="I13" s="120">
        <f>+'200 - All'!I121</f>
        <v>0</v>
      </c>
      <c r="J13" s="120">
        <f>+'200 - All'!J121</f>
        <v>11</v>
      </c>
      <c r="K13" s="120">
        <f>+'200 - All'!K121</f>
        <v>0</v>
      </c>
      <c r="L13" s="120">
        <f>+'200 - All'!L121</f>
        <v>6</v>
      </c>
      <c r="M13" s="120">
        <f>+'200 - All'!M121</f>
        <v>0</v>
      </c>
      <c r="N13" s="120">
        <f>+'200 - All'!N121</f>
        <v>5</v>
      </c>
      <c r="O13" s="120">
        <f>+'200 - All'!O121</f>
        <v>5</v>
      </c>
      <c r="P13" s="120">
        <f>+'200 - All'!P121</f>
        <v>0</v>
      </c>
      <c r="Q13" s="120">
        <f>+'200 - All'!Q121</f>
        <v>0</v>
      </c>
      <c r="R13" s="120">
        <f>+'200 - All'!R121</f>
        <v>3</v>
      </c>
      <c r="S13" s="120">
        <f>+'200 - All'!S121</f>
        <v>0</v>
      </c>
      <c r="T13" s="120">
        <f>+'200 - All'!T121</f>
        <v>0</v>
      </c>
      <c r="U13" s="120">
        <f>+'200 - All'!U121</f>
        <v>3</v>
      </c>
      <c r="V13" s="120">
        <f>+'200 - All'!V121</f>
        <v>0</v>
      </c>
      <c r="W13" s="120">
        <f>+'200 - All'!W121</f>
        <v>0</v>
      </c>
      <c r="X13" s="120">
        <f t="shared" si="2"/>
        <v>41</v>
      </c>
    </row>
    <row r="14" spans="1:26" ht="14.25" customHeight="1">
      <c r="A14" s="62" t="s">
        <v>749</v>
      </c>
      <c r="B14" s="120">
        <f>+'400 - All'!B100</f>
        <v>3</v>
      </c>
      <c r="C14" s="120">
        <f>+'400 - All'!C100</f>
        <v>5</v>
      </c>
      <c r="D14" s="120">
        <f>+'400 - All'!D100</f>
        <v>0</v>
      </c>
      <c r="E14" s="120">
        <f>+'400 - All'!E100</f>
        <v>0</v>
      </c>
      <c r="F14" s="120">
        <f>+'400 - All'!F100</f>
        <v>0</v>
      </c>
      <c r="G14" s="120">
        <f>+'400 - All'!G100</f>
        <v>0</v>
      </c>
      <c r="H14" s="120">
        <f>+'400 - All'!H100</f>
        <v>0</v>
      </c>
      <c r="I14" s="120">
        <f>+'400 - All'!I100</f>
        <v>0</v>
      </c>
      <c r="J14" s="120">
        <f>+'400 - All'!J100</f>
        <v>8</v>
      </c>
      <c r="K14" s="120">
        <f>+'400 - All'!K100</f>
        <v>0</v>
      </c>
      <c r="L14" s="120">
        <f>+'400 - All'!L100</f>
        <v>12</v>
      </c>
      <c r="M14" s="120">
        <f>+'400 - All'!M100</f>
        <v>0</v>
      </c>
      <c r="N14" s="120">
        <f>+'400 - All'!N100</f>
        <v>0</v>
      </c>
      <c r="O14" s="120">
        <f>+'400 - All'!O100</f>
        <v>10</v>
      </c>
      <c r="P14" s="120">
        <f>+'400 - All'!P100</f>
        <v>0</v>
      </c>
      <c r="Q14" s="120">
        <f>+'400 - All'!Q100</f>
        <v>0</v>
      </c>
      <c r="R14" s="120">
        <f>+'400 - All'!R100</f>
        <v>1</v>
      </c>
      <c r="S14" s="120">
        <f>+'400 - All'!S100</f>
        <v>0</v>
      </c>
      <c r="T14" s="120">
        <f>+'400 - All'!T100</f>
        <v>0</v>
      </c>
      <c r="U14" s="120">
        <f>+'400 - All'!U100</f>
        <v>0</v>
      </c>
      <c r="V14" s="120">
        <f>+'400 - All'!V100</f>
        <v>0</v>
      </c>
      <c r="W14" s="120">
        <f>+'400 - All'!W100</f>
        <v>0</v>
      </c>
      <c r="X14" s="120">
        <f t="shared" si="2"/>
        <v>39</v>
      </c>
    </row>
    <row r="15" spans="1:26" ht="14.25" customHeight="1">
      <c r="A15" s="62" t="s">
        <v>750</v>
      </c>
      <c r="B15" s="120">
        <f>+'800 - ALL'!B42</f>
        <v>5</v>
      </c>
      <c r="C15" s="120">
        <f>+'800 - ALL'!C42</f>
        <v>0</v>
      </c>
      <c r="D15" s="120">
        <f>+'800 - ALL'!D42</f>
        <v>0</v>
      </c>
      <c r="E15" s="120">
        <f>+'800 - ALL'!E42</f>
        <v>3</v>
      </c>
      <c r="F15" s="120">
        <f>+'800 - ALL'!F42</f>
        <v>7</v>
      </c>
      <c r="G15" s="120">
        <f>+'800 - ALL'!G42</f>
        <v>0</v>
      </c>
      <c r="H15" s="120">
        <f>+'800 - ALL'!H42</f>
        <v>0</v>
      </c>
      <c r="I15" s="120">
        <f>+'800 - ALL'!I42</f>
        <v>0</v>
      </c>
      <c r="J15" s="120">
        <f>+'800 - ALL'!J42</f>
        <v>10</v>
      </c>
      <c r="K15" s="120">
        <f>+'800 - ALL'!K42</f>
        <v>0</v>
      </c>
      <c r="L15" s="120">
        <f>+'800 - ALL'!L42</f>
        <v>10</v>
      </c>
      <c r="M15" s="120">
        <f>+'800 - ALL'!M42</f>
        <v>0</v>
      </c>
      <c r="N15" s="120">
        <f>+'800 - ALL'!N42</f>
        <v>4</v>
      </c>
      <c r="O15" s="120">
        <f>+'800 - ALL'!O42</f>
        <v>0</v>
      </c>
      <c r="P15" s="120">
        <f>+'800 - ALL'!P42</f>
        <v>0</v>
      </c>
      <c r="Q15" s="120">
        <f>+'800 - ALL'!Q42</f>
        <v>0</v>
      </c>
      <c r="R15" s="120">
        <f>+'800 - ALL'!R42</f>
        <v>0</v>
      </c>
      <c r="S15" s="120">
        <f>+'800 - ALL'!S42</f>
        <v>0</v>
      </c>
      <c r="T15" s="120">
        <f>+'800 - ALL'!T42</f>
        <v>0</v>
      </c>
      <c r="U15" s="120">
        <f>+'800 - ALL'!U42</f>
        <v>0</v>
      </c>
      <c r="V15" s="120">
        <f>+'800 - ALL'!V42</f>
        <v>0</v>
      </c>
      <c r="W15" s="120">
        <f>+'800 - ALL'!W42</f>
        <v>0</v>
      </c>
      <c r="X15" s="120">
        <f t="shared" si="2"/>
        <v>39</v>
      </c>
    </row>
    <row r="16" spans="1:26" ht="14.25" customHeight="1">
      <c r="A16" s="62" t="s">
        <v>751</v>
      </c>
      <c r="B16" s="120">
        <f>+'1600mm - ALL'!B27</f>
        <v>4</v>
      </c>
      <c r="C16" s="120">
        <f>+'1600mm - ALL'!C27</f>
        <v>0</v>
      </c>
      <c r="D16" s="120">
        <f>+'1600mm - ALL'!D27</f>
        <v>0</v>
      </c>
      <c r="E16" s="120">
        <f>+'1600mm - ALL'!E27</f>
        <v>6</v>
      </c>
      <c r="F16" s="120">
        <f>+'1600mm - ALL'!F27</f>
        <v>8</v>
      </c>
      <c r="G16" s="120">
        <f>+'1600mm - ALL'!G27</f>
        <v>0</v>
      </c>
      <c r="H16" s="120">
        <f>+'1600mm - ALL'!H27</f>
        <v>0</v>
      </c>
      <c r="I16" s="120">
        <f>+'1600mm - ALL'!I27</f>
        <v>0</v>
      </c>
      <c r="J16" s="120">
        <f>+'1600mm - ALL'!J27</f>
        <v>16</v>
      </c>
      <c r="K16" s="120">
        <f>+'1600mm - ALL'!K27</f>
        <v>0</v>
      </c>
      <c r="L16" s="120">
        <f>+'1600mm - ALL'!L27</f>
        <v>0</v>
      </c>
      <c r="M16" s="120">
        <f>+'1600mm - ALL'!M27</f>
        <v>0</v>
      </c>
      <c r="N16" s="120">
        <f>+'1600mm - ALL'!N27</f>
        <v>5</v>
      </c>
      <c r="O16" s="120">
        <f>+'1600mm - ALL'!O27</f>
        <v>0</v>
      </c>
      <c r="P16" s="120">
        <f>+'1600mm - ALL'!P27</f>
        <v>0</v>
      </c>
      <c r="Q16" s="120">
        <f>+'1600mm - ALL'!Q27</f>
        <v>0</v>
      </c>
      <c r="R16" s="120">
        <f>+'1600mm - ALL'!R27</f>
        <v>0</v>
      </c>
      <c r="S16" s="120">
        <f>+'1600mm - ALL'!S27</f>
        <v>0</v>
      </c>
      <c r="T16" s="120">
        <f>+'1600mm - ALL'!T27</f>
        <v>0</v>
      </c>
      <c r="U16" s="120">
        <f>+'1600mm - ALL'!U27</f>
        <v>0</v>
      </c>
      <c r="V16" s="120">
        <f>+'1600mm - ALL'!V27</f>
        <v>0</v>
      </c>
      <c r="W16" s="120">
        <f>+'1600mm - ALL'!W27</f>
        <v>0</v>
      </c>
      <c r="X16" s="120">
        <f t="shared" si="2"/>
        <v>39</v>
      </c>
    </row>
    <row r="17" spans="1:24" ht="14.25" customHeight="1">
      <c r="A17" s="62" t="s">
        <v>752</v>
      </c>
      <c r="B17" s="120">
        <f>+'4x100 - ALL'!B36</f>
        <v>10</v>
      </c>
      <c r="C17" s="120">
        <f>+'4x100 - ALL'!C36</f>
        <v>0</v>
      </c>
      <c r="D17" s="120">
        <f>+'4x100 - ALL'!D36</f>
        <v>0</v>
      </c>
      <c r="E17" s="120">
        <f>+'4x100 - ALL'!E36</f>
        <v>3</v>
      </c>
      <c r="F17" s="120">
        <f>+'4x100 - ALL'!F36</f>
        <v>1</v>
      </c>
      <c r="G17" s="120">
        <f>+'4x100 - ALL'!G36</f>
        <v>2</v>
      </c>
      <c r="H17" s="120">
        <f>+'4x100 - ALL'!H36</f>
        <v>0</v>
      </c>
      <c r="I17" s="120">
        <f>+'4x100 - ALL'!I36</f>
        <v>0</v>
      </c>
      <c r="J17" s="120">
        <f>+'4x100 - ALL'!J36</f>
        <v>5</v>
      </c>
      <c r="K17" s="120">
        <f>+'4x100 - ALL'!K36</f>
        <v>0</v>
      </c>
      <c r="L17" s="120">
        <f>+'4x100 - ALL'!L36</f>
        <v>6</v>
      </c>
      <c r="M17" s="120">
        <f>+'4x100 - ALL'!M36</f>
        <v>0</v>
      </c>
      <c r="N17" s="120">
        <f>+'4x100 - ALL'!N36</f>
        <v>8</v>
      </c>
      <c r="O17" s="120">
        <f>+'4x100 - ALL'!O36</f>
        <v>4</v>
      </c>
      <c r="P17" s="120">
        <f>+'4x100 - ALL'!P36</f>
        <v>0</v>
      </c>
      <c r="Q17" s="120">
        <f>+'4x100 - ALL'!Q36</f>
        <v>0</v>
      </c>
      <c r="R17" s="120">
        <f>+'4x100 - ALL'!R36</f>
        <v>0</v>
      </c>
      <c r="S17" s="120">
        <f>+'4x100 - ALL'!S36</f>
        <v>0</v>
      </c>
      <c r="T17" s="120">
        <f>+'4x100 - ALL'!T36</f>
        <v>0</v>
      </c>
      <c r="U17" s="120">
        <f>+'4x100 - ALL'!U36</f>
        <v>0</v>
      </c>
      <c r="V17" s="120">
        <f>+'4x100 - ALL'!V36</f>
        <v>0</v>
      </c>
      <c r="W17" s="120">
        <f>+'4x100 - ALL'!W36</f>
        <v>0</v>
      </c>
      <c r="X17" s="120">
        <f t="shared" si="2"/>
        <v>39</v>
      </c>
    </row>
    <row r="18" spans="1:24" ht="14.25" customHeight="1">
      <c r="A18" s="62" t="s">
        <v>753</v>
      </c>
      <c r="B18" s="120">
        <f>+'Turbo Jav'!B103</f>
        <v>0</v>
      </c>
      <c r="C18" s="120">
        <f>+'Turbo Jav'!C103</f>
        <v>0</v>
      </c>
      <c r="D18" s="120">
        <f>+'Turbo Jav'!D103</f>
        <v>0</v>
      </c>
      <c r="E18" s="120">
        <f>+'Turbo Jav'!E103</f>
        <v>10</v>
      </c>
      <c r="F18" s="120">
        <f>+'Turbo Jav'!F103</f>
        <v>10</v>
      </c>
      <c r="G18" s="120">
        <f>+'Turbo Jav'!G103</f>
        <v>0</v>
      </c>
      <c r="H18" s="120">
        <f>+'Turbo Jav'!H103</f>
        <v>0</v>
      </c>
      <c r="I18" s="120">
        <f>+'Turbo Jav'!I103</f>
        <v>0</v>
      </c>
      <c r="J18" s="120">
        <f>+'Turbo Jav'!J103</f>
        <v>5</v>
      </c>
      <c r="K18" s="120">
        <f>+'Turbo Jav'!K103</f>
        <v>0</v>
      </c>
      <c r="L18" s="120">
        <f>+'Turbo Jav'!L103</f>
        <v>4</v>
      </c>
      <c r="M18" s="120">
        <f>+'Turbo Jav'!M103</f>
        <v>0</v>
      </c>
      <c r="N18" s="120">
        <f>+'Turbo Jav'!N103</f>
        <v>5</v>
      </c>
      <c r="O18" s="120">
        <f>+'Turbo Jav'!O103</f>
        <v>0</v>
      </c>
      <c r="P18" s="120">
        <f>+'Turbo Jav'!P103</f>
        <v>0</v>
      </c>
      <c r="Q18" s="120">
        <f>+'Turbo Jav'!Q103</f>
        <v>0</v>
      </c>
      <c r="R18" s="120">
        <f>+'Turbo Jav'!R103</f>
        <v>0</v>
      </c>
      <c r="S18" s="120">
        <f>+'Turbo Jav'!S103</f>
        <v>0</v>
      </c>
      <c r="T18" s="120">
        <f>+'Turbo Jav'!T103</f>
        <v>0</v>
      </c>
      <c r="U18" s="120">
        <f>+'Turbo Jav'!U103</f>
        <v>6</v>
      </c>
      <c r="V18" s="120">
        <f>+'Turbo Jav'!V103</f>
        <v>0</v>
      </c>
      <c r="W18" s="120">
        <f>+'Turbo Jav'!W103</f>
        <v>0</v>
      </c>
      <c r="X18" s="120">
        <f t="shared" si="2"/>
        <v>40</v>
      </c>
    </row>
    <row r="19" spans="1:24" ht="14.25" customHeight="1">
      <c r="A19" s="62" t="s">
        <v>754</v>
      </c>
      <c r="B19" s="62">
        <f>+'LONG JUMP'!B157</f>
        <v>0</v>
      </c>
      <c r="C19" s="62">
        <f>+'LONG JUMP'!C157</f>
        <v>0</v>
      </c>
      <c r="D19" s="62">
        <f>+'LONG JUMP'!D157</f>
        <v>0</v>
      </c>
      <c r="E19" s="62">
        <f>+'LONG JUMP'!E157</f>
        <v>5</v>
      </c>
      <c r="F19" s="62">
        <f>+'LONG JUMP'!F157</f>
        <v>8</v>
      </c>
      <c r="G19" s="62">
        <f>+'LONG JUMP'!G157</f>
        <v>0</v>
      </c>
      <c r="H19" s="62">
        <f>+'LONG JUMP'!H157</f>
        <v>0</v>
      </c>
      <c r="I19" s="62">
        <f>+'LONG JUMP'!I157</f>
        <v>0</v>
      </c>
      <c r="J19" s="62">
        <f>+'LONG JUMP'!J157</f>
        <v>6</v>
      </c>
      <c r="K19" s="62">
        <f>+'LONG JUMP'!K157</f>
        <v>0</v>
      </c>
      <c r="L19" s="62">
        <f>+'LONG JUMP'!L157</f>
        <v>0</v>
      </c>
      <c r="M19" s="62">
        <f>+'LONG JUMP'!M157</f>
        <v>0</v>
      </c>
      <c r="N19" s="62">
        <f>+'LONG JUMP'!N157</f>
        <v>18</v>
      </c>
      <c r="O19" s="62">
        <f>+'LONG JUMP'!O157</f>
        <v>2</v>
      </c>
      <c r="P19" s="62">
        <f>+'LONG JUMP'!P157</f>
        <v>0</v>
      </c>
      <c r="Q19" s="62">
        <f>+'LONG JUMP'!Q157</f>
        <v>0</v>
      </c>
      <c r="R19" s="62">
        <f>+'LONG JUMP'!R157</f>
        <v>0</v>
      </c>
      <c r="S19" s="62">
        <f>+'LONG JUMP'!S157</f>
        <v>0</v>
      </c>
      <c r="T19" s="62">
        <f>+'LONG JUMP'!T157</f>
        <v>0</v>
      </c>
      <c r="U19" s="62">
        <f>+'LONG JUMP'!U157</f>
        <v>0</v>
      </c>
      <c r="V19" s="62">
        <f>+'LONG JUMP'!V157</f>
        <v>0</v>
      </c>
      <c r="W19" s="62">
        <f>+'LONG JUMP'!W157</f>
        <v>0</v>
      </c>
      <c r="X19" s="120">
        <f t="shared" si="2"/>
        <v>39</v>
      </c>
    </row>
    <row r="20" spans="1:24" ht="14.25" customHeight="1">
      <c r="A20" s="118" t="s">
        <v>755</v>
      </c>
      <c r="B20" s="119">
        <f t="shared" ref="B20:X20" si="3">SUM(B12:B19)</f>
        <v>22</v>
      </c>
      <c r="C20" s="119">
        <f t="shared" si="3"/>
        <v>23</v>
      </c>
      <c r="D20" s="119">
        <f t="shared" si="3"/>
        <v>0</v>
      </c>
      <c r="E20" s="119">
        <f t="shared" si="3"/>
        <v>27</v>
      </c>
      <c r="F20" s="119">
        <f t="shared" si="3"/>
        <v>34</v>
      </c>
      <c r="G20" s="119">
        <f t="shared" si="3"/>
        <v>2</v>
      </c>
      <c r="H20" s="119">
        <f t="shared" si="3"/>
        <v>0</v>
      </c>
      <c r="I20" s="119">
        <f t="shared" si="3"/>
        <v>0</v>
      </c>
      <c r="J20" s="119">
        <f t="shared" si="3"/>
        <v>72</v>
      </c>
      <c r="K20" s="119">
        <f t="shared" si="3"/>
        <v>0</v>
      </c>
      <c r="L20" s="119">
        <f t="shared" si="3"/>
        <v>46</v>
      </c>
      <c r="M20" s="119">
        <f t="shared" si="3"/>
        <v>0</v>
      </c>
      <c r="N20" s="119">
        <f t="shared" si="3"/>
        <v>48</v>
      </c>
      <c r="O20" s="119">
        <f t="shared" si="3"/>
        <v>22</v>
      </c>
      <c r="P20" s="119">
        <f t="shared" si="3"/>
        <v>0</v>
      </c>
      <c r="Q20" s="119">
        <f t="shared" si="3"/>
        <v>0</v>
      </c>
      <c r="R20" s="119">
        <f t="shared" si="3"/>
        <v>8</v>
      </c>
      <c r="S20" s="119">
        <f t="shared" si="3"/>
        <v>0</v>
      </c>
      <c r="T20" s="119">
        <f t="shared" si="3"/>
        <v>0</v>
      </c>
      <c r="U20" s="119">
        <f t="shared" si="3"/>
        <v>11</v>
      </c>
      <c r="V20" s="119">
        <f t="shared" si="3"/>
        <v>0</v>
      </c>
      <c r="W20" s="119">
        <f t="shared" si="3"/>
        <v>0</v>
      </c>
      <c r="X20" s="119">
        <f t="shared" si="3"/>
        <v>315</v>
      </c>
    </row>
    <row r="21" spans="1:24" ht="14.25" customHeight="1"/>
    <row r="22" spans="1:24" ht="14.25" customHeight="1"/>
    <row r="23" spans="1:24" ht="14.25" customHeight="1"/>
    <row r="24" spans="1:24" ht="14.25" customHeight="1"/>
    <row r="25" spans="1:24" ht="14.25" customHeight="1"/>
    <row r="26" spans="1:24" ht="14.25" customHeight="1"/>
    <row r="27" spans="1:24" ht="14.25" customHeight="1"/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864"/>
  <sheetViews>
    <sheetView topLeftCell="A59" workbookViewId="0">
      <selection activeCell="A66" sqref="A66:XFD202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22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1" width="8.42578125" style="122" customWidth="1"/>
    <col min="12" max="26" width="8.42578125" customWidth="1"/>
  </cols>
  <sheetData>
    <row r="1" spans="1:26" ht="14.25" customHeight="1">
      <c r="A1" s="46" t="s">
        <v>673</v>
      </c>
      <c r="B1" s="47" t="s">
        <v>674</v>
      </c>
      <c r="C1" s="48" t="s">
        <v>675</v>
      </c>
      <c r="D1" s="46" t="s">
        <v>676</v>
      </c>
      <c r="E1" s="121" t="s">
        <v>677</v>
      </c>
      <c r="F1" s="46" t="s">
        <v>1</v>
      </c>
      <c r="G1" s="46" t="s">
        <v>3</v>
      </c>
      <c r="H1" s="46" t="s">
        <v>678</v>
      </c>
      <c r="I1" s="46" t="s">
        <v>2</v>
      </c>
      <c r="J1" s="46" t="s">
        <v>5</v>
      </c>
      <c r="K1" s="121" t="s">
        <v>679</v>
      </c>
      <c r="L1" s="46" t="s">
        <v>680</v>
      </c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4.25" customHeight="1">
      <c r="A2" s="50" t="s">
        <v>673</v>
      </c>
      <c r="B2" s="51">
        <v>7</v>
      </c>
      <c r="C2" s="51">
        <v>8.6300000000000008</v>
      </c>
      <c r="D2" s="51">
        <v>1</v>
      </c>
      <c r="E2" s="107">
        <v>1313</v>
      </c>
      <c r="F2" s="52" t="str">
        <f>+VLOOKUP(E2,Participants!$A$1:$F$1500,2,FALSE)</f>
        <v>Luke Green</v>
      </c>
      <c r="G2" s="52" t="str">
        <f>+VLOOKUP(E2,Participants!$A$1:$F$1500,4,FALSE)</f>
        <v>BFS</v>
      </c>
      <c r="H2" s="52" t="str">
        <f>+VLOOKUP(E2,Participants!$A$1:$F$1500,5, FALSE)</f>
        <v>M</v>
      </c>
      <c r="I2" s="52">
        <f>+VLOOKUP(E2,Participants!$A$1:$F$1500,3,FALSE)</f>
        <v>2</v>
      </c>
      <c r="J2" s="52" t="str">
        <f>+VLOOKUP(E2,Participants!$A$1:$G$1500,7,FALSE)</f>
        <v>DEV BOYS</v>
      </c>
      <c r="K2" s="107">
        <v>1</v>
      </c>
      <c r="L2" s="52"/>
    </row>
    <row r="3" spans="1:26" ht="14.25" customHeight="1">
      <c r="A3" s="50" t="s">
        <v>673</v>
      </c>
      <c r="B3" s="53">
        <v>8</v>
      </c>
      <c r="C3" s="53">
        <v>8.68</v>
      </c>
      <c r="D3" s="53">
        <v>3</v>
      </c>
      <c r="E3" s="103">
        <v>1196</v>
      </c>
      <c r="F3" s="54" t="str">
        <f>+VLOOKUP(E3,Participants!$A$1:$F$802,2,FALSE)</f>
        <v>Danny Austin</v>
      </c>
      <c r="G3" s="54" t="str">
        <f>+VLOOKUP(E3,Participants!$A$1:$F$802,4,FALSE)</f>
        <v>AAC</v>
      </c>
      <c r="H3" s="54" t="str">
        <f>+VLOOKUP(E3,Participants!$A$1:$F$802,5, FALSE)</f>
        <v>M</v>
      </c>
      <c r="I3" s="54">
        <f>+VLOOKUP(E3,Participants!$A$1:$F$802,3,FALSE)</f>
        <v>2</v>
      </c>
      <c r="J3" s="54" t="str">
        <f>+VLOOKUP(E3,Participants!$A$1:$G$802,7,FALSE)</f>
        <v>DEV BOYS</v>
      </c>
      <c r="K3" s="103">
        <f>K2+1</f>
        <v>2</v>
      </c>
      <c r="L3" s="54"/>
    </row>
    <row r="4" spans="1:26" ht="14.25" customHeight="1">
      <c r="A4" s="50" t="s">
        <v>673</v>
      </c>
      <c r="B4" s="53">
        <v>6</v>
      </c>
      <c r="C4" s="53">
        <v>8.93</v>
      </c>
      <c r="D4" s="53">
        <v>1</v>
      </c>
      <c r="E4" s="103">
        <v>1317</v>
      </c>
      <c r="F4" s="54" t="str">
        <f>+VLOOKUP(E4,Participants!$A$1:$F$802,2,FALSE)</f>
        <v>Danny McCabe</v>
      </c>
      <c r="G4" s="54" t="str">
        <f>+VLOOKUP(E4,Participants!$A$1:$F$802,4,FALSE)</f>
        <v>BFS</v>
      </c>
      <c r="H4" s="54" t="str">
        <f>+VLOOKUP(E4,Participants!$A$1:$F$802,5, FALSE)</f>
        <v>M</v>
      </c>
      <c r="I4" s="54">
        <f>+VLOOKUP(E4,Participants!$A$1:$F$802,3,FALSE)</f>
        <v>2</v>
      </c>
      <c r="J4" s="54" t="str">
        <f>+VLOOKUP(E4,Participants!$A$1:$G$802,7,FALSE)</f>
        <v>DEV BOYS</v>
      </c>
      <c r="K4" s="103">
        <f t="shared" ref="K4:K34" si="0">K3+1</f>
        <v>3</v>
      </c>
      <c r="L4" s="54"/>
    </row>
    <row r="5" spans="1:26" ht="14.25" customHeight="1">
      <c r="A5" s="50" t="s">
        <v>673</v>
      </c>
      <c r="B5" s="53">
        <v>8</v>
      </c>
      <c r="C5" s="53">
        <v>9.0399999999999991</v>
      </c>
      <c r="D5" s="53">
        <v>2</v>
      </c>
      <c r="E5" s="103">
        <v>1314</v>
      </c>
      <c r="F5" s="54" t="str">
        <f>+VLOOKUP(E5,Participants!$A$1:$F$802,2,FALSE)</f>
        <v>Noah Sarich</v>
      </c>
      <c r="G5" s="54" t="str">
        <f>+VLOOKUP(E5,Participants!$A$1:$F$802,4,FALSE)</f>
        <v>BFS</v>
      </c>
      <c r="H5" s="54" t="str">
        <f>+VLOOKUP(E5,Participants!$A$1:$F$802,5, FALSE)</f>
        <v>M</v>
      </c>
      <c r="I5" s="54">
        <f>+VLOOKUP(E5,Participants!$A$1:$F$802,3,FALSE)</f>
        <v>2</v>
      </c>
      <c r="J5" s="54" t="str">
        <f>+VLOOKUP(E5,Participants!$A$1:$G$802,7,FALSE)</f>
        <v>DEV BOYS</v>
      </c>
      <c r="K5" s="103">
        <f t="shared" si="0"/>
        <v>4</v>
      </c>
      <c r="L5" s="54"/>
    </row>
    <row r="6" spans="1:26" ht="14.25" customHeight="1">
      <c r="A6" s="50" t="s">
        <v>673</v>
      </c>
      <c r="B6" s="51">
        <v>7</v>
      </c>
      <c r="C6" s="51">
        <v>9.11</v>
      </c>
      <c r="D6" s="51">
        <v>6</v>
      </c>
      <c r="E6" s="107">
        <v>151</v>
      </c>
      <c r="F6" s="52" t="str">
        <f>+VLOOKUP(E6,Participants!$A$1:$F$802,2,FALSE)</f>
        <v>Emmett Clark</v>
      </c>
      <c r="G6" s="52" t="str">
        <f>+VLOOKUP(E6,Participants!$A$1:$F$802,4,FALSE)</f>
        <v>NCA</v>
      </c>
      <c r="H6" s="52" t="str">
        <f>+VLOOKUP(E6,Participants!$A$1:$F$802,5, FALSE)</f>
        <v>M</v>
      </c>
      <c r="I6" s="52">
        <f>+VLOOKUP(E6,Participants!$A$1:$F$802,3,FALSE)</f>
        <v>2</v>
      </c>
      <c r="J6" s="52" t="str">
        <f>+VLOOKUP(E6,Participants!$A$1:$G$802,7,FALSE)</f>
        <v>DEV BOYS</v>
      </c>
      <c r="K6" s="103">
        <f t="shared" si="0"/>
        <v>5</v>
      </c>
      <c r="L6" s="52"/>
    </row>
    <row r="7" spans="1:26" ht="14.25" customHeight="1">
      <c r="A7" s="50" t="s">
        <v>673</v>
      </c>
      <c r="B7" s="51">
        <v>7</v>
      </c>
      <c r="C7" s="51">
        <v>9.2200000000000006</v>
      </c>
      <c r="D7" s="51">
        <v>5</v>
      </c>
      <c r="E7" s="107">
        <v>831</v>
      </c>
      <c r="F7" s="52" t="str">
        <f>+VLOOKUP(E7,Participants!$A$1:$F$802,2,FALSE)</f>
        <v>Luke Lariviere</v>
      </c>
      <c r="G7" s="52" t="str">
        <f>+VLOOKUP(E7,Participants!$A$1:$F$802,4,FALSE)</f>
        <v>GRE</v>
      </c>
      <c r="H7" s="52" t="str">
        <f>+VLOOKUP(E7,Participants!$A$1:$F$802,5, FALSE)</f>
        <v>M</v>
      </c>
      <c r="I7" s="52">
        <f>+VLOOKUP(E7,Participants!$A$1:$F$802,3,FALSE)</f>
        <v>2</v>
      </c>
      <c r="J7" s="52" t="str">
        <f>+VLOOKUP(E7,Participants!$A$1:$G$802,7,FALSE)</f>
        <v>DEV BOYS</v>
      </c>
      <c r="K7" s="103">
        <f t="shared" si="0"/>
        <v>6</v>
      </c>
      <c r="L7" s="52"/>
    </row>
    <row r="8" spans="1:26" ht="14.25" customHeight="1">
      <c r="A8" s="50" t="s">
        <v>673</v>
      </c>
      <c r="B8" s="51">
        <v>5</v>
      </c>
      <c r="C8" s="51">
        <v>9.23</v>
      </c>
      <c r="D8" s="51">
        <v>6</v>
      </c>
      <c r="E8" s="107">
        <v>925</v>
      </c>
      <c r="F8" s="52" t="str">
        <f>+VLOOKUP(E8,Participants!$A$1:$F$1500,2,FALSE)</f>
        <v>Nathan Wertelet</v>
      </c>
      <c r="G8" s="52" t="str">
        <f>+VLOOKUP(E8,Participants!$A$1:$F$1500,4,FALSE)</f>
        <v>AGS</v>
      </c>
      <c r="H8" s="52" t="str">
        <f>+VLOOKUP(E8,Participants!$A$1:$F$1500,5, FALSE)</f>
        <v>M</v>
      </c>
      <c r="I8" s="52">
        <f>+VLOOKUP(E8,Participants!$A$1:$F$1500,3,FALSE)</f>
        <v>2</v>
      </c>
      <c r="J8" s="52" t="str">
        <f>+VLOOKUP(E8,Participants!$A$1:$G$1500,7,FALSE)</f>
        <v>DEV BOYS</v>
      </c>
      <c r="K8" s="103">
        <f t="shared" si="0"/>
        <v>7</v>
      </c>
      <c r="L8" s="52"/>
    </row>
    <row r="9" spans="1:26" ht="14.25" customHeight="1">
      <c r="A9" s="50" t="s">
        <v>673</v>
      </c>
      <c r="B9" s="53">
        <v>6</v>
      </c>
      <c r="C9" s="53">
        <v>9.23</v>
      </c>
      <c r="D9" s="53">
        <v>6</v>
      </c>
      <c r="E9" s="103">
        <v>153</v>
      </c>
      <c r="F9" s="54" t="str">
        <f>+VLOOKUP(E9,Participants!$A$1:$F$802,2,FALSE)</f>
        <v>Ethan Harper</v>
      </c>
      <c r="G9" s="54" t="str">
        <f>+VLOOKUP(E9,Participants!$A$1:$F$802,4,FALSE)</f>
        <v>NCA</v>
      </c>
      <c r="H9" s="54" t="str">
        <f>+VLOOKUP(E9,Participants!$A$1:$F$802,5, FALSE)</f>
        <v>M</v>
      </c>
      <c r="I9" s="54">
        <f>+VLOOKUP(E9,Participants!$A$1:$F$802,3,FALSE)</f>
        <v>2</v>
      </c>
      <c r="J9" s="54" t="str">
        <f>+VLOOKUP(E9,Participants!$A$1:$G$802,7,FALSE)</f>
        <v>DEV BOYS</v>
      </c>
      <c r="K9" s="103">
        <f t="shared" si="0"/>
        <v>8</v>
      </c>
      <c r="L9" s="54"/>
    </row>
    <row r="10" spans="1:26" ht="14.25" customHeight="1">
      <c r="A10" s="50" t="s">
        <v>673</v>
      </c>
      <c r="B10" s="51">
        <v>5</v>
      </c>
      <c r="C10" s="51">
        <v>9.24</v>
      </c>
      <c r="D10" s="51">
        <v>1</v>
      </c>
      <c r="E10" s="107">
        <v>1311</v>
      </c>
      <c r="F10" s="52" t="str">
        <f>+VLOOKUP(E10,Participants!$A$1:$F$1500,2,FALSE)</f>
        <v>Caleb Radzvin</v>
      </c>
      <c r="G10" s="52" t="str">
        <f>+VLOOKUP(E10,Participants!$A$1:$F$1500,4,FALSE)</f>
        <v>BFS</v>
      </c>
      <c r="H10" s="52" t="str">
        <f>+VLOOKUP(E10,Participants!$A$1:$F$1500,5, FALSE)</f>
        <v>M</v>
      </c>
      <c r="I10" s="52">
        <f>+VLOOKUP(E10,Participants!$A$1:$F$1500,3,FALSE)</f>
        <v>2</v>
      </c>
      <c r="J10" s="52" t="str">
        <f>+VLOOKUP(E10,Participants!$A$1:$G$1500,7,FALSE)</f>
        <v>DEV BOYS</v>
      </c>
      <c r="K10" s="103">
        <f t="shared" si="0"/>
        <v>9</v>
      </c>
      <c r="L10" s="52"/>
    </row>
    <row r="11" spans="1:26" ht="14.25" customHeight="1">
      <c r="A11" s="50" t="s">
        <v>673</v>
      </c>
      <c r="B11" s="53">
        <v>6</v>
      </c>
      <c r="C11" s="53">
        <v>9.2799999999999994</v>
      </c>
      <c r="D11" s="53">
        <v>2</v>
      </c>
      <c r="E11" s="103">
        <v>578</v>
      </c>
      <c r="F11" s="54" t="str">
        <f>+VLOOKUP(E11,Participants!$A$1:$F$802,2,FALSE)</f>
        <v>Jacob Goeller</v>
      </c>
      <c r="G11" s="54" t="str">
        <f>+VLOOKUP(E11,Participants!$A$1:$F$802,4,FALSE)</f>
        <v>BTA</v>
      </c>
      <c r="H11" s="54" t="str">
        <f>+VLOOKUP(E11,Participants!$A$1:$F$802,5, FALSE)</f>
        <v>M</v>
      </c>
      <c r="I11" s="54">
        <f>+VLOOKUP(E11,Participants!$A$1:$F$802,3,FALSE)</f>
        <v>2</v>
      </c>
      <c r="J11" s="54" t="str">
        <f>+VLOOKUP(E11,Participants!$A$1:$G$802,7,FALSE)</f>
        <v>DEV BOYS</v>
      </c>
      <c r="K11" s="103">
        <f t="shared" si="0"/>
        <v>10</v>
      </c>
      <c r="L11" s="54"/>
    </row>
    <row r="12" spans="1:26" ht="14.25" customHeight="1">
      <c r="A12" s="50" t="s">
        <v>673</v>
      </c>
      <c r="B12" s="51">
        <v>7</v>
      </c>
      <c r="C12" s="51">
        <v>9.3800000000000008</v>
      </c>
      <c r="D12" s="51">
        <v>2</v>
      </c>
      <c r="E12" s="107">
        <v>585</v>
      </c>
      <c r="F12" s="52" t="str">
        <f>+VLOOKUP(E12,Participants!$A$1:$F$802,2,FALSE)</f>
        <v>Logan Schaub</v>
      </c>
      <c r="G12" s="52" t="str">
        <f>+VLOOKUP(E12,Participants!$A$1:$F$802,4,FALSE)</f>
        <v>BTA</v>
      </c>
      <c r="H12" s="52" t="str">
        <f>+VLOOKUP(E12,Participants!$A$1:$F$802,5, FALSE)</f>
        <v>M</v>
      </c>
      <c r="I12" s="52">
        <f>+VLOOKUP(E12,Participants!$A$1:$F$802,3,FALSE)</f>
        <v>2</v>
      </c>
      <c r="J12" s="52" t="str">
        <f>+VLOOKUP(E12,Participants!$A$1:$G$802,7,FALSE)</f>
        <v>DEV BOYS</v>
      </c>
      <c r="K12" s="103">
        <f t="shared" si="0"/>
        <v>11</v>
      </c>
      <c r="L12" s="52"/>
    </row>
    <row r="13" spans="1:26" ht="14.25" customHeight="1">
      <c r="A13" s="50" t="s">
        <v>673</v>
      </c>
      <c r="B13" s="51">
        <v>9</v>
      </c>
      <c r="C13" s="51">
        <v>9.49</v>
      </c>
      <c r="D13" s="51">
        <v>1</v>
      </c>
      <c r="E13" s="107">
        <v>1315</v>
      </c>
      <c r="F13" s="52" t="str">
        <f>+VLOOKUP(E13,Participants!$A$1:$F$1500,2,FALSE)</f>
        <v>Isaac White</v>
      </c>
      <c r="G13" s="52" t="str">
        <f>+VLOOKUP(E13,Participants!$A$1:$F$1500,4,FALSE)</f>
        <v>BFS</v>
      </c>
      <c r="H13" s="52" t="str">
        <f>+VLOOKUP(E13,Participants!$A$1:$F$1500,5, FALSE)</f>
        <v>M</v>
      </c>
      <c r="I13" s="52">
        <f>+VLOOKUP(E13,Participants!$A$1:$F$1500,3,FALSE)</f>
        <v>2</v>
      </c>
      <c r="J13" s="52" t="str">
        <f>+VLOOKUP(E13,Participants!$A$1:$G$1500,7,FALSE)</f>
        <v>DEV BOYS</v>
      </c>
      <c r="K13" s="103">
        <f t="shared" si="0"/>
        <v>12</v>
      </c>
      <c r="L13" s="52"/>
    </row>
    <row r="14" spans="1:26" ht="14.25" customHeight="1">
      <c r="A14" s="50" t="s">
        <v>673</v>
      </c>
      <c r="B14" s="53">
        <v>8</v>
      </c>
      <c r="C14" s="53">
        <v>9.61</v>
      </c>
      <c r="D14" s="53">
        <v>4</v>
      </c>
      <c r="E14" s="103">
        <v>1230</v>
      </c>
      <c r="F14" s="54" t="str">
        <f>+VLOOKUP(E14,Participants!$A$1:$F$802,2,FALSE)</f>
        <v>Ozzie Pribich</v>
      </c>
      <c r="G14" s="54" t="str">
        <f>+VLOOKUP(E14,Participants!$A$1:$F$802,4,FALSE)</f>
        <v>AAC</v>
      </c>
      <c r="H14" s="54" t="str">
        <f>+VLOOKUP(E14,Participants!$A$1:$F$802,5, FALSE)</f>
        <v>M</v>
      </c>
      <c r="I14" s="54">
        <f>+VLOOKUP(E14,Participants!$A$1:$F$802,3,FALSE)</f>
        <v>2</v>
      </c>
      <c r="J14" s="54" t="str">
        <f>+VLOOKUP(E14,Participants!$A$1:$G$802,7,FALSE)</f>
        <v>DEV BOYS</v>
      </c>
      <c r="K14" s="103">
        <f t="shared" si="0"/>
        <v>13</v>
      </c>
      <c r="L14" s="54"/>
    </row>
    <row r="15" spans="1:26" ht="14.25" customHeight="1">
      <c r="A15" s="50" t="s">
        <v>673</v>
      </c>
      <c r="B15" s="53">
        <v>6</v>
      </c>
      <c r="C15" s="53">
        <v>9.8000000000000007</v>
      </c>
      <c r="D15" s="53">
        <v>3</v>
      </c>
      <c r="E15" s="103">
        <v>951</v>
      </c>
      <c r="F15" s="54" t="str">
        <f>+VLOOKUP(E15,Participants!$A$1:$F$802,2,FALSE)</f>
        <v>Redd Jacob</v>
      </c>
      <c r="G15" s="54" t="str">
        <f>+VLOOKUP(E15,Participants!$A$1:$F$802,4,FALSE)</f>
        <v>CDT</v>
      </c>
      <c r="H15" s="54" t="str">
        <f>+VLOOKUP(E15,Participants!$A$1:$F$802,5, FALSE)</f>
        <v>M</v>
      </c>
      <c r="I15" s="54">
        <f>+VLOOKUP(E15,Participants!$A$1:$F$802,3,FALSE)</f>
        <v>1</v>
      </c>
      <c r="J15" s="54" t="str">
        <f>+VLOOKUP(E15,Participants!$A$1:$G$802,7,FALSE)</f>
        <v>DEV BOYS</v>
      </c>
      <c r="K15" s="103">
        <f t="shared" si="0"/>
        <v>14</v>
      </c>
      <c r="L15" s="54"/>
    </row>
    <row r="16" spans="1:26" ht="14.25" customHeight="1">
      <c r="A16" s="50" t="s">
        <v>673</v>
      </c>
      <c r="B16" s="53">
        <v>6</v>
      </c>
      <c r="C16" s="53">
        <v>9.83</v>
      </c>
      <c r="D16" s="53">
        <v>5</v>
      </c>
      <c r="E16" s="103">
        <v>839</v>
      </c>
      <c r="F16" s="54" t="str">
        <f>+VLOOKUP(E16,Participants!$A$1:$F$802,2,FALSE)</f>
        <v>Nico Sposito</v>
      </c>
      <c r="G16" s="54" t="str">
        <f>+VLOOKUP(E16,Participants!$A$1:$F$802,4,FALSE)</f>
        <v>GRE</v>
      </c>
      <c r="H16" s="54" t="str">
        <f>+VLOOKUP(E16,Participants!$A$1:$F$802,5, FALSE)</f>
        <v>M</v>
      </c>
      <c r="I16" s="54">
        <f>+VLOOKUP(E16,Participants!$A$1:$F$802,3,FALSE)</f>
        <v>2</v>
      </c>
      <c r="J16" s="54" t="str">
        <f>+VLOOKUP(E16,Participants!$A$1:$G$802,7,FALSE)</f>
        <v>DEV BOYS</v>
      </c>
      <c r="K16" s="103">
        <f t="shared" si="0"/>
        <v>15</v>
      </c>
      <c r="L16" s="54"/>
    </row>
    <row r="17" spans="1:12" ht="14.25" customHeight="1">
      <c r="A17" s="50" t="s">
        <v>673</v>
      </c>
      <c r="B17" s="51">
        <v>9</v>
      </c>
      <c r="C17" s="51">
        <v>9.93</v>
      </c>
      <c r="D17" s="51">
        <v>2</v>
      </c>
      <c r="E17" s="107">
        <v>1224</v>
      </c>
      <c r="F17" s="52" t="str">
        <f>+VLOOKUP(E17,Participants!$A$1:$F$802,2,FALSE)</f>
        <v>William Mlecko</v>
      </c>
      <c r="G17" s="52" t="str">
        <f>+VLOOKUP(E17,Participants!$A$1:$F$802,4,FALSE)</f>
        <v>AAC</v>
      </c>
      <c r="H17" s="52" t="str">
        <f>+VLOOKUP(E17,Participants!$A$1:$F$802,5, FALSE)</f>
        <v>M</v>
      </c>
      <c r="I17" s="52">
        <f>+VLOOKUP(E17,Participants!$A$1:$F$802,3,FALSE)</f>
        <v>2</v>
      </c>
      <c r="J17" s="52" t="str">
        <f>+VLOOKUP(E17,Participants!$A$1:$G$802,7,FALSE)</f>
        <v>DEV BOYS</v>
      </c>
      <c r="K17" s="103">
        <f t="shared" si="0"/>
        <v>16</v>
      </c>
      <c r="L17" s="52"/>
    </row>
    <row r="18" spans="1:12" ht="14.25" customHeight="1">
      <c r="A18" s="50" t="s">
        <v>673</v>
      </c>
      <c r="B18" s="51">
        <v>9</v>
      </c>
      <c r="C18" s="51">
        <v>10.02</v>
      </c>
      <c r="D18" s="51">
        <v>3</v>
      </c>
      <c r="E18" s="107">
        <v>836</v>
      </c>
      <c r="F18" s="52" t="str">
        <f>+VLOOKUP(E18,Participants!$A$1:$F$802,2,FALSE)</f>
        <v>Colin Ray</v>
      </c>
      <c r="G18" s="52" t="str">
        <f>+VLOOKUP(E18,Participants!$A$1:$F$802,4,FALSE)</f>
        <v>GRE</v>
      </c>
      <c r="H18" s="52" t="str">
        <f>+VLOOKUP(E18,Participants!$A$1:$F$802,5, FALSE)</f>
        <v>M</v>
      </c>
      <c r="I18" s="52">
        <f>+VLOOKUP(E18,Participants!$A$1:$F$802,3,FALSE)</f>
        <v>1</v>
      </c>
      <c r="J18" s="52" t="str">
        <f>+VLOOKUP(E18,Participants!$A$1:$G$802,7,FALSE)</f>
        <v>DEV BOYS</v>
      </c>
      <c r="K18" s="103">
        <f t="shared" si="0"/>
        <v>17</v>
      </c>
      <c r="L18" s="52"/>
    </row>
    <row r="19" spans="1:12" ht="14.25" customHeight="1">
      <c r="A19" s="50" t="s">
        <v>673</v>
      </c>
      <c r="B19" s="51">
        <v>5</v>
      </c>
      <c r="C19" s="51">
        <v>10.1</v>
      </c>
      <c r="D19" s="51">
        <v>2</v>
      </c>
      <c r="E19" s="107">
        <v>583</v>
      </c>
      <c r="F19" s="52" t="str">
        <f>+VLOOKUP(E19,Participants!$A$1:$F$1500,2,FALSE)</f>
        <v>Nat Lutz</v>
      </c>
      <c r="G19" s="52" t="str">
        <f>+VLOOKUP(E19,Participants!$A$1:$F$1500,4,FALSE)</f>
        <v>BTA</v>
      </c>
      <c r="H19" s="52" t="str">
        <f>+VLOOKUP(E19,Participants!$A$1:$F$1500,5, FALSE)</f>
        <v>M</v>
      </c>
      <c r="I19" s="52">
        <f>+VLOOKUP(E19,Participants!$A$1:$F$1500,3,FALSE)</f>
        <v>2</v>
      </c>
      <c r="J19" s="52" t="str">
        <f>+VLOOKUP(E19,Participants!$A$1:$G$1500,7,FALSE)</f>
        <v>DEV BOYS</v>
      </c>
      <c r="K19" s="103">
        <f t="shared" si="0"/>
        <v>18</v>
      </c>
      <c r="L19" s="52"/>
    </row>
    <row r="20" spans="1:12" ht="14.25" customHeight="1">
      <c r="A20" s="50" t="s">
        <v>673</v>
      </c>
      <c r="B20" s="51">
        <v>5</v>
      </c>
      <c r="C20" s="51">
        <v>10.24</v>
      </c>
      <c r="D20" s="51">
        <v>4</v>
      </c>
      <c r="E20" s="107">
        <v>659</v>
      </c>
      <c r="F20" s="52" t="str">
        <f>+VLOOKUP(E20,Participants!$A$1:$F$1500,2,FALSE)</f>
        <v>Max Smith</v>
      </c>
      <c r="G20" s="52" t="str">
        <f>+VLOOKUP(E20,Participants!$A$1:$F$1500,4,FALSE)</f>
        <v>SJS</v>
      </c>
      <c r="H20" s="52" t="str">
        <f>+VLOOKUP(E20,Participants!$A$1:$F$1500,5, FALSE)</f>
        <v>M</v>
      </c>
      <c r="I20" s="52">
        <f>+VLOOKUP(E20,Participants!$A$1:$F$1500,3,FALSE)</f>
        <v>0</v>
      </c>
      <c r="J20" s="52" t="str">
        <f>+VLOOKUP(E20,Participants!$A$1:$G$1500,7,FALSE)</f>
        <v>DEV BOYS</v>
      </c>
      <c r="K20" s="103">
        <f t="shared" si="0"/>
        <v>19</v>
      </c>
      <c r="L20" s="52"/>
    </row>
    <row r="21" spans="1:12" ht="14.25" customHeight="1">
      <c r="A21" s="50" t="s">
        <v>673</v>
      </c>
      <c r="B21" s="51">
        <v>5</v>
      </c>
      <c r="C21" s="51">
        <v>10.46</v>
      </c>
      <c r="D21" s="51">
        <v>5</v>
      </c>
      <c r="E21" s="107">
        <v>830</v>
      </c>
      <c r="F21" s="52" t="str">
        <f>+VLOOKUP(E21,Participants!$A$1:$F$1500,2,FALSE)</f>
        <v>Logan Jacobs</v>
      </c>
      <c r="G21" s="52" t="str">
        <f>+VLOOKUP(E21,Participants!$A$1:$F$1500,4,FALSE)</f>
        <v>GRE</v>
      </c>
      <c r="H21" s="52" t="str">
        <f>+VLOOKUP(E21,Participants!$A$1:$F$1500,5, FALSE)</f>
        <v>M</v>
      </c>
      <c r="I21" s="52">
        <f>+VLOOKUP(E21,Participants!$A$1:$F$1500,3,FALSE)</f>
        <v>2</v>
      </c>
      <c r="J21" s="52" t="str">
        <f>+VLOOKUP(E21,Participants!$A$1:$G$1500,7,FALSE)</f>
        <v>DEV BOYS</v>
      </c>
      <c r="K21" s="103">
        <f t="shared" si="0"/>
        <v>20</v>
      </c>
      <c r="L21" s="52"/>
    </row>
    <row r="22" spans="1:12" ht="14.25" customHeight="1">
      <c r="A22" s="50" t="s">
        <v>673</v>
      </c>
      <c r="B22" s="53">
        <v>8</v>
      </c>
      <c r="C22" s="53">
        <v>10.46</v>
      </c>
      <c r="D22" s="53">
        <v>5</v>
      </c>
      <c r="E22" s="103">
        <v>838</v>
      </c>
      <c r="F22" s="54" t="str">
        <f>+VLOOKUP(E22,Participants!$A$1:$F$802,2,FALSE)</f>
        <v>David Sloka</v>
      </c>
      <c r="G22" s="54" t="str">
        <f>+VLOOKUP(E22,Participants!$A$1:$F$802,4,FALSE)</f>
        <v>GRE</v>
      </c>
      <c r="H22" s="54" t="str">
        <f>+VLOOKUP(E22,Participants!$A$1:$F$802,5, FALSE)</f>
        <v>M</v>
      </c>
      <c r="I22" s="54">
        <f>+VLOOKUP(E22,Participants!$A$1:$F$802,3,FALSE)</f>
        <v>2</v>
      </c>
      <c r="J22" s="54" t="str">
        <f>+VLOOKUP(E22,Participants!$A$1:$G$802,7,FALSE)</f>
        <v>DEV BOYS</v>
      </c>
      <c r="K22" s="103">
        <f t="shared" si="0"/>
        <v>21</v>
      </c>
      <c r="L22" s="54"/>
    </row>
    <row r="23" spans="1:12" ht="14.25" customHeight="1">
      <c r="A23" s="50" t="s">
        <v>673</v>
      </c>
      <c r="B23" s="51">
        <v>7</v>
      </c>
      <c r="C23" s="51">
        <v>10.48</v>
      </c>
      <c r="D23" s="51">
        <v>3</v>
      </c>
      <c r="E23" s="107">
        <v>958</v>
      </c>
      <c r="F23" s="52" t="str">
        <f>+VLOOKUP(E23,Participants!$A$1:$F$802,2,FALSE)</f>
        <v>Lewis Liam</v>
      </c>
      <c r="G23" s="52" t="str">
        <f>+VLOOKUP(E23,Participants!$A$1:$F$802,4,FALSE)</f>
        <v>CDT</v>
      </c>
      <c r="H23" s="52" t="str">
        <f>+VLOOKUP(E23,Participants!$A$1:$F$802,5, FALSE)</f>
        <v>M</v>
      </c>
      <c r="I23" s="52">
        <f>+VLOOKUP(E23,Participants!$A$1:$F$802,3,FALSE)</f>
        <v>1</v>
      </c>
      <c r="J23" s="52" t="str">
        <f>+VLOOKUP(E23,Participants!$A$1:$G$802,7,FALSE)</f>
        <v>DEV BOYS</v>
      </c>
      <c r="K23" s="103">
        <f t="shared" si="0"/>
        <v>22</v>
      </c>
      <c r="L23" s="52"/>
    </row>
    <row r="24" spans="1:12" ht="14.25" customHeight="1">
      <c r="A24" s="50" t="s">
        <v>673</v>
      </c>
      <c r="B24" s="53">
        <v>8</v>
      </c>
      <c r="C24" s="53">
        <v>10.56</v>
      </c>
      <c r="D24" s="53">
        <v>1</v>
      </c>
      <c r="E24" s="103">
        <v>1312</v>
      </c>
      <c r="F24" s="54" t="str">
        <f>+VLOOKUP(E24,Participants!$A$1:$F$802,2,FALSE)</f>
        <v>Bennett Solarczyk</v>
      </c>
      <c r="G24" s="54" t="str">
        <f>+VLOOKUP(E24,Participants!$A$1:$F$802,4,FALSE)</f>
        <v>BFS</v>
      </c>
      <c r="H24" s="54" t="str">
        <f>+VLOOKUP(E24,Participants!$A$1:$F$802,5, FALSE)</f>
        <v>M</v>
      </c>
      <c r="I24" s="54">
        <f>+VLOOKUP(E24,Participants!$A$1:$F$802,3,FALSE)</f>
        <v>2</v>
      </c>
      <c r="J24" s="54" t="str">
        <f>+VLOOKUP(E24,Participants!$A$1:$G$802,7,FALSE)</f>
        <v>DEV BOYS</v>
      </c>
      <c r="K24" s="103">
        <f t="shared" si="0"/>
        <v>23</v>
      </c>
      <c r="L24" s="54"/>
    </row>
    <row r="25" spans="1:12" ht="14.25" customHeight="1">
      <c r="A25" s="50" t="s">
        <v>673</v>
      </c>
      <c r="B25" s="51">
        <v>5</v>
      </c>
      <c r="C25" s="51">
        <v>10.65</v>
      </c>
      <c r="D25" s="51">
        <v>3</v>
      </c>
      <c r="E25" s="107">
        <v>948</v>
      </c>
      <c r="F25" s="52" t="str">
        <f>+VLOOKUP(E25,Participants!$A$1:$F$1500,2,FALSE)</f>
        <v>Sickenberger Gavin</v>
      </c>
      <c r="G25" s="52" t="str">
        <f>+VLOOKUP(E25,Participants!$A$1:$F$1500,4,FALSE)</f>
        <v>CDT</v>
      </c>
      <c r="H25" s="52" t="str">
        <f>+VLOOKUP(E25,Participants!$A$1:$F$1500,5, FALSE)</f>
        <v>M</v>
      </c>
      <c r="I25" s="52">
        <f>+VLOOKUP(E25,Participants!$A$1:$F$1500,3,FALSE)</f>
        <v>1</v>
      </c>
      <c r="J25" s="52" t="str">
        <f>+VLOOKUP(E25,Participants!$A$1:$G$1500,7,FALSE)</f>
        <v>DEV BOYS</v>
      </c>
      <c r="K25" s="103">
        <f t="shared" si="0"/>
        <v>24</v>
      </c>
      <c r="L25" s="52"/>
    </row>
    <row r="26" spans="1:12" ht="14.25" customHeight="1">
      <c r="A26" s="50" t="s">
        <v>673</v>
      </c>
      <c r="B26" s="51">
        <v>5</v>
      </c>
      <c r="C26" s="51">
        <v>10.7</v>
      </c>
      <c r="D26" s="51">
        <v>8</v>
      </c>
      <c r="E26" s="107">
        <v>147</v>
      </c>
      <c r="F26" s="52" t="str">
        <f>+VLOOKUP(E26,Participants!$A$1:$F$1500,2,FALSE)</f>
        <v>Jamal Smith</v>
      </c>
      <c r="G26" s="52" t="str">
        <f>+VLOOKUP(E26,Participants!$A$1:$F$1500,4,FALSE)</f>
        <v>NCA</v>
      </c>
      <c r="H26" s="52" t="str">
        <f>+VLOOKUP(E26,Participants!$A$1:$F$1500,5, FALSE)</f>
        <v>M</v>
      </c>
      <c r="I26" s="52" t="str">
        <f>+VLOOKUP(E26,Participants!$A$1:$F$1500,3,FALSE)</f>
        <v>K</v>
      </c>
      <c r="J26" s="52" t="str">
        <f>+VLOOKUP(E26,Participants!$A$1:$G$1500,7,FALSE)</f>
        <v>DEV BOYS</v>
      </c>
      <c r="K26" s="103">
        <f t="shared" si="0"/>
        <v>25</v>
      </c>
      <c r="L26" s="52"/>
    </row>
    <row r="27" spans="1:12" ht="14.25" customHeight="1">
      <c r="A27" s="50" t="s">
        <v>673</v>
      </c>
      <c r="B27" s="51">
        <v>5</v>
      </c>
      <c r="C27" s="51">
        <v>10.8</v>
      </c>
      <c r="D27" s="51">
        <v>7</v>
      </c>
      <c r="E27" s="107">
        <v>1461</v>
      </c>
      <c r="F27" s="52" t="str">
        <f>+VLOOKUP(E27,Participants!$A$1:$F$1500,2,FALSE)</f>
        <v>Nathan Summers</v>
      </c>
      <c r="G27" s="52" t="str">
        <f>+VLOOKUP(E27,Participants!$A$1:$F$1500,4,FALSE)</f>
        <v>SSPP</v>
      </c>
      <c r="H27" s="52" t="str">
        <f>+VLOOKUP(E27,Participants!$A$1:$F$1500,5, FALSE)</f>
        <v>M</v>
      </c>
      <c r="I27" s="52">
        <f>+VLOOKUP(E27,Participants!$A$1:$F$1500,3,FALSE)</f>
        <v>1</v>
      </c>
      <c r="J27" s="52" t="str">
        <f>+VLOOKUP(E27,Participants!$A$1:$G$1500,7,FALSE)</f>
        <v>DEV BOYS</v>
      </c>
      <c r="K27" s="103">
        <f t="shared" si="0"/>
        <v>26</v>
      </c>
      <c r="L27" s="52"/>
    </row>
    <row r="28" spans="1:12" ht="14.25" customHeight="1">
      <c r="A28" s="50" t="s">
        <v>673</v>
      </c>
      <c r="B28" s="51">
        <v>7</v>
      </c>
      <c r="C28" s="51">
        <v>10.9199</v>
      </c>
      <c r="D28" s="51">
        <v>8</v>
      </c>
      <c r="E28" s="107">
        <v>142</v>
      </c>
      <c r="F28" s="52" t="str">
        <f>+VLOOKUP(E28,Participants!$A$1:$F$802,2,FALSE)</f>
        <v>Jackson Harper</v>
      </c>
      <c r="G28" s="52" t="str">
        <f>+VLOOKUP(E28,Participants!$A$1:$F$802,4,FALSE)</f>
        <v>NCA</v>
      </c>
      <c r="H28" s="52" t="str">
        <f>+VLOOKUP(E28,Participants!$A$1:$F$802,5, FALSE)</f>
        <v>M</v>
      </c>
      <c r="I28" s="52" t="str">
        <f>+VLOOKUP(E28,Participants!$A$1:$F$802,3,FALSE)</f>
        <v>K</v>
      </c>
      <c r="J28" s="52" t="str">
        <f>+VLOOKUP(E28,Participants!$A$1:$G$802,7,FALSE)</f>
        <v>DEV BOYS</v>
      </c>
      <c r="K28" s="103">
        <f t="shared" si="0"/>
        <v>27</v>
      </c>
      <c r="L28" s="52"/>
    </row>
    <row r="29" spans="1:12" ht="14.25" customHeight="1">
      <c r="A29" s="50" t="s">
        <v>673</v>
      </c>
      <c r="B29" s="51">
        <v>7</v>
      </c>
      <c r="C29" s="51">
        <v>10.92</v>
      </c>
      <c r="D29" s="51">
        <v>7</v>
      </c>
      <c r="E29" s="107">
        <v>146</v>
      </c>
      <c r="F29" s="52" t="str">
        <f>+VLOOKUP(E29,Participants!$A$1:$F$802,2,FALSE)</f>
        <v>Jason Shelpman</v>
      </c>
      <c r="G29" s="52" t="str">
        <f>+VLOOKUP(E29,Participants!$A$1:$F$802,4,FALSE)</f>
        <v>NCA</v>
      </c>
      <c r="H29" s="52" t="str">
        <f>+VLOOKUP(E29,Participants!$A$1:$F$802,5, FALSE)</f>
        <v>M</v>
      </c>
      <c r="I29" s="52" t="str">
        <f>+VLOOKUP(E29,Participants!$A$1:$F$802,3,FALSE)</f>
        <v>K</v>
      </c>
      <c r="J29" s="52" t="str">
        <f>+VLOOKUP(E29,Participants!$A$1:$G$802,7,FALSE)</f>
        <v>DEV BOYS</v>
      </c>
      <c r="K29" s="103">
        <f t="shared" si="0"/>
        <v>28</v>
      </c>
      <c r="L29" s="52"/>
    </row>
    <row r="30" spans="1:12" ht="14.25" customHeight="1">
      <c r="A30" s="50" t="s">
        <v>673</v>
      </c>
      <c r="B30" s="51">
        <v>7</v>
      </c>
      <c r="C30" s="51">
        <v>11.25</v>
      </c>
      <c r="D30" s="51">
        <v>4</v>
      </c>
      <c r="E30" s="107">
        <v>938</v>
      </c>
      <c r="F30" s="52" t="str">
        <f>+VLOOKUP(E30,Participants!$A$1:$F$802,2,FALSE)</f>
        <v>Yeasted Andrew</v>
      </c>
      <c r="G30" s="52" t="str">
        <f>+VLOOKUP(E30,Participants!$A$1:$F$802,4,FALSE)</f>
        <v>CDT</v>
      </c>
      <c r="H30" s="52" t="str">
        <f>+VLOOKUP(E30,Participants!$A$1:$F$802,5, FALSE)</f>
        <v>M</v>
      </c>
      <c r="I30" s="52">
        <f>+VLOOKUP(E30,Participants!$A$1:$F$802,3,FALSE)</f>
        <v>1</v>
      </c>
      <c r="J30" s="52" t="str">
        <f>+VLOOKUP(E30,Participants!$A$1:$G$802,7,FALSE)</f>
        <v>DEV BOYS</v>
      </c>
      <c r="K30" s="103">
        <f t="shared" si="0"/>
        <v>29</v>
      </c>
      <c r="L30" s="52"/>
    </row>
    <row r="31" spans="1:12" ht="14.25" customHeight="1">
      <c r="A31" s="50" t="s">
        <v>673</v>
      </c>
      <c r="B31" s="51">
        <v>9</v>
      </c>
      <c r="C31" s="51">
        <v>11.43</v>
      </c>
      <c r="D31" s="51">
        <v>4</v>
      </c>
      <c r="E31" s="107">
        <v>144</v>
      </c>
      <c r="F31" s="52" t="str">
        <f>+VLOOKUP(E31,Participants!$A$1:$F$802,2,FALSE)</f>
        <v>Leopold Laneve</v>
      </c>
      <c r="G31" s="52" t="str">
        <f>+VLOOKUP(E31,Participants!$A$1:$F$802,4,FALSE)</f>
        <v>NCA</v>
      </c>
      <c r="H31" s="52" t="str">
        <f>+VLOOKUP(E31,Participants!$A$1:$F$802,5, FALSE)</f>
        <v>M</v>
      </c>
      <c r="I31" s="52" t="str">
        <f>+VLOOKUP(E31,Participants!$A$1:$F$802,3,FALSE)</f>
        <v>K</v>
      </c>
      <c r="J31" s="52" t="str">
        <f>+VLOOKUP(E31,Participants!$A$1:$G$802,7,FALSE)</f>
        <v>DEV BOYS</v>
      </c>
      <c r="K31" s="103">
        <f t="shared" si="0"/>
        <v>30</v>
      </c>
      <c r="L31" s="52"/>
    </row>
    <row r="32" spans="1:12" ht="14.25" customHeight="1">
      <c r="A32" s="50" t="s">
        <v>673</v>
      </c>
      <c r="B32" s="53">
        <v>6</v>
      </c>
      <c r="C32" s="53">
        <v>11.45</v>
      </c>
      <c r="D32" s="53">
        <v>7</v>
      </c>
      <c r="E32" s="103">
        <v>1446</v>
      </c>
      <c r="F32" s="54" t="str">
        <f>+VLOOKUP(E32,Participants!$A$1:$F$802,2,FALSE)</f>
        <v>Patrick Egan</v>
      </c>
      <c r="G32" s="54" t="str">
        <f>+VLOOKUP(E32,Participants!$A$1:$F$802,4,FALSE)</f>
        <v>SSPP</v>
      </c>
      <c r="H32" s="54" t="str">
        <f>+VLOOKUP(E32,Participants!$A$1:$F$802,5, FALSE)</f>
        <v>M</v>
      </c>
      <c r="I32" s="54" t="str">
        <f>+VLOOKUP(E32,Participants!$A$1:$F$802,3,FALSE)</f>
        <v>K</v>
      </c>
      <c r="J32" s="54" t="str">
        <f>+VLOOKUP(E32,Participants!$A$1:$G$802,7,FALSE)</f>
        <v>DEV BOYS</v>
      </c>
      <c r="K32" s="103">
        <f t="shared" si="0"/>
        <v>31</v>
      </c>
      <c r="L32" s="54"/>
    </row>
    <row r="33" spans="1:12" ht="14.25" customHeight="1">
      <c r="A33" s="50" t="s">
        <v>673</v>
      </c>
      <c r="B33" s="53">
        <v>6</v>
      </c>
      <c r="C33" s="53">
        <v>11.75</v>
      </c>
      <c r="D33" s="53">
        <v>4</v>
      </c>
      <c r="E33" s="103">
        <v>636</v>
      </c>
      <c r="F33" s="54" t="str">
        <f>+VLOOKUP(E33,Participants!$A$1:$F$802,2,FALSE)</f>
        <v>Daniel Gauntner</v>
      </c>
      <c r="G33" s="54" t="str">
        <f>+VLOOKUP(E33,Participants!$A$1:$F$802,4,FALSE)</f>
        <v>SJS</v>
      </c>
      <c r="H33" s="54" t="str">
        <f>+VLOOKUP(E33,Participants!$A$1:$F$802,5, FALSE)</f>
        <v>M</v>
      </c>
      <c r="I33" s="54">
        <f>+VLOOKUP(E33,Participants!$A$1:$F$802,3,FALSE)</f>
        <v>2</v>
      </c>
      <c r="J33" s="54" t="str">
        <f>+VLOOKUP(E33,Participants!$A$1:$G$802,7,FALSE)</f>
        <v>DEV BOYS</v>
      </c>
      <c r="K33" s="103">
        <f t="shared" si="0"/>
        <v>32</v>
      </c>
      <c r="L33" s="54"/>
    </row>
    <row r="34" spans="1:12" ht="14.25" customHeight="1">
      <c r="A34" s="50" t="s">
        <v>673</v>
      </c>
      <c r="B34" s="53">
        <v>6</v>
      </c>
      <c r="C34" s="53">
        <v>12.09</v>
      </c>
      <c r="D34" s="53">
        <v>8</v>
      </c>
      <c r="E34" s="103">
        <v>145</v>
      </c>
      <c r="F34" s="54" t="str">
        <f>+VLOOKUP(E34,Participants!$A$1:$F$802,2,FALSE)</f>
        <v>Gabriel Pease</v>
      </c>
      <c r="G34" s="54" t="str">
        <f>+VLOOKUP(E34,Participants!$A$1:$F$802,4,FALSE)</f>
        <v>NCA</v>
      </c>
      <c r="H34" s="54" t="str">
        <f>+VLOOKUP(E34,Participants!$A$1:$F$802,5, FALSE)</f>
        <v>M</v>
      </c>
      <c r="I34" s="54" t="str">
        <f>+VLOOKUP(E34,Participants!$A$1:$F$802,3,FALSE)</f>
        <v>K</v>
      </c>
      <c r="J34" s="54" t="str">
        <f>+VLOOKUP(E34,Participants!$A$1:$G$802,7,FALSE)</f>
        <v>DEV BOYS</v>
      </c>
      <c r="K34" s="103">
        <f t="shared" si="0"/>
        <v>33</v>
      </c>
      <c r="L34" s="54"/>
    </row>
    <row r="35" spans="1:12" ht="14.25" customHeight="1">
      <c r="A35" s="50"/>
      <c r="B35" s="53"/>
      <c r="C35" s="53"/>
      <c r="D35" s="53"/>
      <c r="E35" s="103"/>
      <c r="F35" s="54"/>
      <c r="G35" s="54"/>
      <c r="H35" s="54"/>
      <c r="I35" s="54"/>
      <c r="J35" s="54"/>
      <c r="K35" s="103"/>
      <c r="L35" s="54"/>
    </row>
    <row r="36" spans="1:12" ht="14.25" customHeight="1">
      <c r="A36" s="50" t="s">
        <v>673</v>
      </c>
      <c r="B36" s="51">
        <v>3</v>
      </c>
      <c r="C36" s="51">
        <v>8.56</v>
      </c>
      <c r="D36" s="51">
        <v>4</v>
      </c>
      <c r="E36" s="107">
        <v>633</v>
      </c>
      <c r="F36" s="52" t="str">
        <f>+VLOOKUP(E36,Participants!$A$1:$F$1500,2,FALSE)</f>
        <v>Alexis Smith</v>
      </c>
      <c r="G36" s="52" t="str">
        <f>+VLOOKUP(E36,Participants!$A$1:$F$1500,4,FALSE)</f>
        <v>SJS</v>
      </c>
      <c r="H36" s="52" t="str">
        <f>+VLOOKUP(E36,Participants!$A$1:$F$1500,5, FALSE)</f>
        <v>F</v>
      </c>
      <c r="I36" s="52">
        <f>+VLOOKUP(E36,Participants!$A$1:$F$1500,3,FALSE)</f>
        <v>2</v>
      </c>
      <c r="J36" s="52" t="str">
        <f>+VLOOKUP(E36,Participants!$A$1:$G$1500,7,FALSE)</f>
        <v>DEV GIRLS</v>
      </c>
      <c r="K36" s="107">
        <v>1</v>
      </c>
      <c r="L36" s="52"/>
    </row>
    <row r="37" spans="1:12" ht="14.25" customHeight="1">
      <c r="A37" s="50" t="s">
        <v>673</v>
      </c>
      <c r="B37" s="53">
        <v>2</v>
      </c>
      <c r="C37" s="53">
        <v>8.65</v>
      </c>
      <c r="D37" s="53">
        <v>2</v>
      </c>
      <c r="E37" s="103">
        <v>581</v>
      </c>
      <c r="F37" s="54" t="str">
        <f>+VLOOKUP(E37,Participants!$A$1:$F$802,2,FALSE)</f>
        <v>Grace Bandurski</v>
      </c>
      <c r="G37" s="54" t="str">
        <f>+VLOOKUP(E37,Participants!$A$1:$F$802,4,FALSE)</f>
        <v>BTA</v>
      </c>
      <c r="H37" s="54" t="str">
        <f>+VLOOKUP(E37,Participants!$A$1:$F$802,5, FALSE)</f>
        <v>F</v>
      </c>
      <c r="I37" s="54">
        <f>+VLOOKUP(E37,Participants!$A$1:$F$802,3,FALSE)</f>
        <v>2</v>
      </c>
      <c r="J37" s="54" t="str">
        <f>+VLOOKUP(E37,Participants!$A$1:$G$802,7,FALSE)</f>
        <v>DEV GIRLS</v>
      </c>
      <c r="K37" s="103">
        <f>K36+1</f>
        <v>2</v>
      </c>
      <c r="L37" s="54"/>
    </row>
    <row r="38" spans="1:12" ht="14.25" customHeight="1">
      <c r="A38" s="50" t="s">
        <v>673</v>
      </c>
      <c r="B38" s="53">
        <v>4</v>
      </c>
      <c r="C38" s="53">
        <v>8.77</v>
      </c>
      <c r="D38" s="53">
        <v>2</v>
      </c>
      <c r="E38" s="103">
        <v>235</v>
      </c>
      <c r="F38" s="54" t="str">
        <f>+VLOOKUP(E38,Participants!$A$1:$F$802,2,FALSE)</f>
        <v>Maura Joyce</v>
      </c>
      <c r="G38" s="54" t="str">
        <f>+VLOOKUP(E38,Participants!$A$1:$F$802,4,FALSE)</f>
        <v>HCA</v>
      </c>
      <c r="H38" s="54" t="str">
        <f>+VLOOKUP(E38,Participants!$A$1:$F$802,5, FALSE)</f>
        <v>F</v>
      </c>
      <c r="I38" s="54">
        <f>+VLOOKUP(E38,Participants!$A$1:$F$802,3,FALSE)</f>
        <v>2</v>
      </c>
      <c r="J38" s="54" t="str">
        <f>+VLOOKUP(E38,Participants!$A$1:$G$802,7,FALSE)</f>
        <v>DEV GIRLS</v>
      </c>
      <c r="K38" s="103">
        <f t="shared" ref="K38:K65" si="1">K37+1</f>
        <v>3</v>
      </c>
      <c r="L38" s="54"/>
    </row>
    <row r="39" spans="1:12" ht="14.25" customHeight="1">
      <c r="A39" s="50" t="s">
        <v>673</v>
      </c>
      <c r="B39" s="53">
        <v>2</v>
      </c>
      <c r="C39" s="53">
        <v>8.8699999999999992</v>
      </c>
      <c r="D39" s="53">
        <v>1</v>
      </c>
      <c r="E39" s="103">
        <v>1333</v>
      </c>
      <c r="F39" s="54" t="str">
        <f>+VLOOKUP(E39,Participants!$A$1:$F$1500,2,FALSE)</f>
        <v>Jaydn Risdon</v>
      </c>
      <c r="G39" s="54" t="str">
        <f>+VLOOKUP(E39,Participants!$A$1:$F$802,4,FALSE)</f>
        <v>BFS</v>
      </c>
      <c r="H39" s="54" t="str">
        <f>+VLOOKUP(E39,Participants!$A$1:$F$802,5, FALSE)</f>
        <v>F</v>
      </c>
      <c r="I39" s="54">
        <f>+VLOOKUP(E39,Participants!$A$1:$F$802,3,FALSE)</f>
        <v>2</v>
      </c>
      <c r="J39" s="54" t="str">
        <f>+VLOOKUP(E39,Participants!$A$1:$G$802,7,FALSE)</f>
        <v>DEV GIRLS</v>
      </c>
      <c r="K39" s="103">
        <f t="shared" si="1"/>
        <v>4</v>
      </c>
      <c r="L39" s="54"/>
    </row>
    <row r="40" spans="1:12" ht="14.25" customHeight="1">
      <c r="A40" s="50" t="s">
        <v>673</v>
      </c>
      <c r="B40" s="51">
        <v>1</v>
      </c>
      <c r="C40" s="51">
        <v>9</v>
      </c>
      <c r="D40" s="51">
        <v>1</v>
      </c>
      <c r="E40" s="107">
        <v>1328</v>
      </c>
      <c r="F40" s="52" t="str">
        <f>+VLOOKUP(E40,Participants!$A$1:$F$1500,2,FALSE)</f>
        <v>Maggie Miller</v>
      </c>
      <c r="G40" s="52" t="str">
        <f>+VLOOKUP(E40,Participants!$A$1:$F$1500,4,FALSE)</f>
        <v>BFS</v>
      </c>
      <c r="H40" s="52" t="str">
        <f>+VLOOKUP(E40,Participants!$A$1:$F$1500,5, FALSE)</f>
        <v>F</v>
      </c>
      <c r="I40" s="52">
        <f>+VLOOKUP(E40,Participants!$A$1:$F$1500,3,FALSE)</f>
        <v>2</v>
      </c>
      <c r="J40" s="52" t="str">
        <f>+VLOOKUP(E40,Participants!$A$1:$G$1500,7,FALSE)</f>
        <v>DEV GIRLS</v>
      </c>
      <c r="K40" s="103">
        <f t="shared" si="1"/>
        <v>5</v>
      </c>
      <c r="L40" s="52"/>
    </row>
    <row r="41" spans="1:12" ht="14.25" customHeight="1">
      <c r="A41" s="50" t="s">
        <v>673</v>
      </c>
      <c r="B41" s="53">
        <v>2</v>
      </c>
      <c r="C41" s="53">
        <v>9.23</v>
      </c>
      <c r="D41" s="53">
        <v>7</v>
      </c>
      <c r="E41" s="103">
        <v>1332</v>
      </c>
      <c r="F41" s="54" t="str">
        <f>+VLOOKUP(E41,Participants!$A$1:$F$802,2,FALSE)</f>
        <v>Madelyn Feigel</v>
      </c>
      <c r="G41" s="54" t="str">
        <f>+VLOOKUP(E41,Participants!$A$1:$F$802,4,FALSE)</f>
        <v>BFS</v>
      </c>
      <c r="H41" s="54" t="str">
        <f>+VLOOKUP(E41,Participants!$A$1:$F$802,5, FALSE)</f>
        <v>F</v>
      </c>
      <c r="I41" s="54">
        <f>+VLOOKUP(E41,Participants!$A$1:$F$802,3,FALSE)</f>
        <v>2</v>
      </c>
      <c r="J41" s="54" t="str">
        <f>+VLOOKUP(E41,Participants!$A$1:$G$802,7,FALSE)</f>
        <v>DEV GIRLS</v>
      </c>
      <c r="K41" s="103">
        <f t="shared" si="1"/>
        <v>6</v>
      </c>
      <c r="L41" s="54"/>
    </row>
    <row r="42" spans="1:12" ht="14.25" customHeight="1">
      <c r="A42" s="50" t="s">
        <v>673</v>
      </c>
      <c r="B42" s="53">
        <v>2</v>
      </c>
      <c r="C42" s="53">
        <v>9.2899999999999991</v>
      </c>
      <c r="D42" s="53">
        <v>4</v>
      </c>
      <c r="E42" s="103">
        <v>634</v>
      </c>
      <c r="F42" s="54" t="str">
        <f>+VLOOKUP(E42,Participants!$A$1:$F$802,2,FALSE)</f>
        <v>Grace Turner</v>
      </c>
      <c r="G42" s="54" t="str">
        <f>+VLOOKUP(E42,Participants!$A$1:$F$802,4,FALSE)</f>
        <v>SJS</v>
      </c>
      <c r="H42" s="54" t="str">
        <f>+VLOOKUP(E42,Participants!$A$1:$F$802,5, FALSE)</f>
        <v>F</v>
      </c>
      <c r="I42" s="54">
        <f>+VLOOKUP(E42,Participants!$A$1:$F$802,3,FALSE)</f>
        <v>2</v>
      </c>
      <c r="J42" s="54" t="str">
        <f>+VLOOKUP(E42,Participants!$A$1:$G$802,7,FALSE)</f>
        <v>DEV GIRLS</v>
      </c>
      <c r="K42" s="103">
        <f t="shared" si="1"/>
        <v>7</v>
      </c>
      <c r="L42" s="54"/>
    </row>
    <row r="43" spans="1:12" ht="14.25" customHeight="1">
      <c r="A43" s="50" t="s">
        <v>673</v>
      </c>
      <c r="B43" s="53">
        <v>4</v>
      </c>
      <c r="C43" s="53">
        <v>9.31</v>
      </c>
      <c r="D43" s="53">
        <v>4</v>
      </c>
      <c r="E43" s="103">
        <v>965</v>
      </c>
      <c r="F43" s="54" t="str">
        <f>+VLOOKUP(E43,Participants!$A$1:$F$802,2,FALSE)</f>
        <v>Tunno Muiriel</v>
      </c>
      <c r="G43" s="54" t="str">
        <f>+VLOOKUP(E43,Participants!$A$1:$F$802,4,FALSE)</f>
        <v>CDT</v>
      </c>
      <c r="H43" s="54" t="str">
        <f>+VLOOKUP(E43,Participants!$A$1:$F$802,5, FALSE)</f>
        <v>F</v>
      </c>
      <c r="I43" s="54">
        <f>+VLOOKUP(E43,Participants!$A$1:$F$802,3,FALSE)</f>
        <v>2</v>
      </c>
      <c r="J43" s="54" t="str">
        <f>+VLOOKUP(E43,Participants!$A$1:$G$802,7,FALSE)</f>
        <v>DEV GIRLS</v>
      </c>
      <c r="K43" s="103">
        <f t="shared" si="1"/>
        <v>8</v>
      </c>
      <c r="L43" s="54"/>
    </row>
    <row r="44" spans="1:12" ht="14.25" customHeight="1">
      <c r="A44" s="50" t="s">
        <v>673</v>
      </c>
      <c r="B44" s="51">
        <v>1</v>
      </c>
      <c r="C44" s="51">
        <v>9.75</v>
      </c>
      <c r="D44" s="51">
        <v>6</v>
      </c>
      <c r="E44" s="107">
        <v>903</v>
      </c>
      <c r="F44" s="52" t="str">
        <f>+VLOOKUP(E44,Participants!$A$1:$F$1500,2,FALSE)</f>
        <v>Olivia Ameredes</v>
      </c>
      <c r="G44" s="52" t="str">
        <f>+VLOOKUP(E44,Participants!$A$1:$F$1500,4,FALSE)</f>
        <v>AGS</v>
      </c>
      <c r="H44" s="52" t="str">
        <f>+VLOOKUP(E44,Participants!$A$1:$F$1500,5, FALSE)</f>
        <v>F</v>
      </c>
      <c r="I44" s="52">
        <f>+VLOOKUP(E44,Participants!$A$1:$F$1500,3,FALSE)</f>
        <v>2</v>
      </c>
      <c r="J44" s="52" t="str">
        <f>+VLOOKUP(E44,Participants!$A$1:$G$1500,7,FALSE)</f>
        <v>DEV GIRLS</v>
      </c>
      <c r="K44" s="103">
        <f t="shared" si="1"/>
        <v>9</v>
      </c>
      <c r="L44" s="52"/>
    </row>
    <row r="45" spans="1:12" ht="14.25" customHeight="1">
      <c r="A45" s="50" t="s">
        <v>673</v>
      </c>
      <c r="B45" s="51">
        <v>1</v>
      </c>
      <c r="C45" s="51">
        <v>9.84</v>
      </c>
      <c r="D45" s="51">
        <v>2</v>
      </c>
      <c r="E45" s="107">
        <v>584</v>
      </c>
      <c r="F45" s="52" t="str">
        <f>+VLOOKUP(E45,Participants!$A$1:$F$1500,2,FALSE)</f>
        <v>Brooklynn Hamilton</v>
      </c>
      <c r="G45" s="52" t="str">
        <f>+VLOOKUP(E45,Participants!$A$1:$F$1500,4,FALSE)</f>
        <v>BTA</v>
      </c>
      <c r="H45" s="52" t="str">
        <f>+VLOOKUP(E45,Participants!$A$1:$F$1500,5, FALSE)</f>
        <v>F</v>
      </c>
      <c r="I45" s="52">
        <f>+VLOOKUP(E45,Participants!$A$1:$F$1500,3,FALSE)</f>
        <v>2</v>
      </c>
      <c r="J45" s="52" t="str">
        <f>+VLOOKUP(E45,Participants!$A$1:$G$1500,7,FALSE)</f>
        <v>DEV GIRLS</v>
      </c>
      <c r="K45" s="103">
        <f t="shared" si="1"/>
        <v>10</v>
      </c>
      <c r="L45" s="52"/>
    </row>
    <row r="46" spans="1:12" ht="14.25" customHeight="1">
      <c r="A46" s="50" t="s">
        <v>673</v>
      </c>
      <c r="B46" s="53">
        <v>2</v>
      </c>
      <c r="C46" s="53">
        <v>9.85</v>
      </c>
      <c r="D46" s="53">
        <v>6</v>
      </c>
      <c r="E46" s="103">
        <v>905</v>
      </c>
      <c r="F46" s="54" t="str">
        <f>+VLOOKUP(E46,Participants!$A$1:$F$802,2,FALSE)</f>
        <v>Anna Debbis</v>
      </c>
      <c r="G46" s="54" t="str">
        <f>+VLOOKUP(E46,Participants!$A$1:$F$802,4,FALSE)</f>
        <v>AGS</v>
      </c>
      <c r="H46" s="54" t="str">
        <f>+VLOOKUP(E46,Participants!$A$1:$F$802,5, FALSE)</f>
        <v>F</v>
      </c>
      <c r="I46" s="54">
        <f>+VLOOKUP(E46,Participants!$A$1:$F$802,3,FALSE)</f>
        <v>2</v>
      </c>
      <c r="J46" s="54" t="str">
        <f>+VLOOKUP(E46,Participants!$A$1:$G$802,7,FALSE)</f>
        <v>DEV GIRLS</v>
      </c>
      <c r="K46" s="103">
        <f t="shared" si="1"/>
        <v>11</v>
      </c>
      <c r="L46" s="54"/>
    </row>
    <row r="47" spans="1:12" ht="14.25" customHeight="1">
      <c r="A47" s="50" t="s">
        <v>673</v>
      </c>
      <c r="B47" s="53">
        <v>2</v>
      </c>
      <c r="C47" s="53">
        <v>9.94</v>
      </c>
      <c r="D47" s="53">
        <v>3</v>
      </c>
      <c r="E47" s="103">
        <v>960</v>
      </c>
      <c r="F47" s="54" t="str">
        <f>+VLOOKUP(E47,Participants!$A$1:$F$802,2,FALSE)</f>
        <v>Tavella Lilliana</v>
      </c>
      <c r="G47" s="54" t="str">
        <f>+VLOOKUP(E47,Participants!$A$1:$F$802,4,FALSE)</f>
        <v>CDT</v>
      </c>
      <c r="H47" s="54" t="str">
        <f>+VLOOKUP(E47,Participants!$A$1:$F$802,5, FALSE)</f>
        <v>F</v>
      </c>
      <c r="I47" s="54">
        <f>+VLOOKUP(E47,Participants!$A$1:$F$802,3,FALSE)</f>
        <v>1</v>
      </c>
      <c r="J47" s="54" t="str">
        <f>+VLOOKUP(E47,Participants!$A$1:$G$802,7,FALSE)</f>
        <v>DEV GIRLS</v>
      </c>
      <c r="K47" s="103">
        <f t="shared" si="1"/>
        <v>12</v>
      </c>
      <c r="L47" s="54"/>
    </row>
    <row r="48" spans="1:12" ht="14.25" customHeight="1">
      <c r="A48" s="50" t="s">
        <v>673</v>
      </c>
      <c r="B48" s="51">
        <v>3</v>
      </c>
      <c r="C48" s="51">
        <v>10.119999999999999</v>
      </c>
      <c r="D48" s="51">
        <v>1</v>
      </c>
      <c r="E48" s="107">
        <v>1330</v>
      </c>
      <c r="F48" s="52" t="str">
        <f>+VLOOKUP(E48,Participants!$A$1:$F$1500,2,FALSE)</f>
        <v>Kelsey Cole</v>
      </c>
      <c r="G48" s="52" t="str">
        <f>+VLOOKUP(E48,Participants!$A$1:$F$1500,4,FALSE)</f>
        <v>BFS</v>
      </c>
      <c r="H48" s="52" t="str">
        <f>+VLOOKUP(E48,Participants!$A$1:$F$1500,5, FALSE)</f>
        <v>F</v>
      </c>
      <c r="I48" s="52">
        <f>+VLOOKUP(E48,Participants!$A$1:$F$1500,3,FALSE)</f>
        <v>2</v>
      </c>
      <c r="J48" s="52" t="str">
        <f>+VLOOKUP(E48,Participants!$A$1:$G$1500,7,FALSE)</f>
        <v>DEV GIRLS</v>
      </c>
      <c r="K48" s="103">
        <f t="shared" si="1"/>
        <v>13</v>
      </c>
      <c r="L48" s="52"/>
    </row>
    <row r="49" spans="1:12" ht="14.25" customHeight="1">
      <c r="A49" s="50" t="s">
        <v>673</v>
      </c>
      <c r="B49" s="51">
        <v>1</v>
      </c>
      <c r="C49" s="51">
        <v>10.18</v>
      </c>
      <c r="D49" s="51">
        <v>8</v>
      </c>
      <c r="E49" s="107">
        <v>155</v>
      </c>
      <c r="F49" s="52" t="str">
        <f>+VLOOKUP(E49,Participants!$A$1:$F$1500,2,FALSE)</f>
        <v>Ava Thompson</v>
      </c>
      <c r="G49" s="52" t="str">
        <f>+VLOOKUP(E49,Participants!$A$1:$F$1500,4,FALSE)</f>
        <v>NCA</v>
      </c>
      <c r="H49" s="52" t="str">
        <f>+VLOOKUP(E49,Participants!$A$1:$F$1500,5, FALSE)</f>
        <v>F</v>
      </c>
      <c r="I49" s="52">
        <f>+VLOOKUP(E49,Participants!$A$1:$F$1500,3,FALSE)</f>
        <v>2</v>
      </c>
      <c r="J49" s="52" t="str">
        <f>+VLOOKUP(E49,Participants!$A$1:$G$1500,7,FALSE)</f>
        <v>DEV GIRLS</v>
      </c>
      <c r="K49" s="103">
        <f t="shared" si="1"/>
        <v>14</v>
      </c>
      <c r="L49" s="52"/>
    </row>
    <row r="50" spans="1:12" ht="14.25" customHeight="1">
      <c r="A50" s="50" t="s">
        <v>673</v>
      </c>
      <c r="B50" s="51">
        <v>1</v>
      </c>
      <c r="C50" s="51">
        <v>10.23</v>
      </c>
      <c r="D50" s="51">
        <v>4</v>
      </c>
      <c r="E50" s="107">
        <v>632</v>
      </c>
      <c r="F50" s="52" t="str">
        <f>+VLOOKUP(E50,Participants!$A$1:$F$1500,2,FALSE)</f>
        <v>Giada Morrida</v>
      </c>
      <c r="G50" s="52" t="str">
        <f>+VLOOKUP(E50,Participants!$A$1:$F$1500,4,FALSE)</f>
        <v>SJS</v>
      </c>
      <c r="H50" s="52" t="str">
        <f>+VLOOKUP(E50,Participants!$A$1:$F$1500,5, FALSE)</f>
        <v>F</v>
      </c>
      <c r="I50" s="52">
        <f>+VLOOKUP(E50,Participants!$A$1:$F$1500,3,FALSE)</f>
        <v>2</v>
      </c>
      <c r="J50" s="52" t="str">
        <f>+VLOOKUP(E50,Participants!$A$1:$G$1500,7,FALSE)</f>
        <v>DEV GIRLS</v>
      </c>
      <c r="K50" s="103">
        <f t="shared" si="1"/>
        <v>15</v>
      </c>
      <c r="L50" s="52"/>
    </row>
    <row r="51" spans="1:12" ht="14.25" customHeight="1">
      <c r="A51" s="50" t="s">
        <v>673</v>
      </c>
      <c r="B51" s="53">
        <v>4</v>
      </c>
      <c r="C51" s="53">
        <v>10.25</v>
      </c>
      <c r="D51" s="53">
        <v>3</v>
      </c>
      <c r="E51" s="103">
        <v>936</v>
      </c>
      <c r="F51" s="54" t="str">
        <f>+VLOOKUP(E51,Participants!$A$1:$F$802,2,FALSE)</f>
        <v>Rossey Anastasia</v>
      </c>
      <c r="G51" s="54" t="str">
        <f>+VLOOKUP(E51,Participants!$A$1:$F$802,4,FALSE)</f>
        <v>CDT</v>
      </c>
      <c r="H51" s="54" t="str">
        <f>+VLOOKUP(E51,Participants!$A$1:$F$802,5, FALSE)</f>
        <v>F</v>
      </c>
      <c r="I51" s="54">
        <f>+VLOOKUP(E51,Participants!$A$1:$F$802,3,FALSE)</f>
        <v>1</v>
      </c>
      <c r="J51" s="54" t="str">
        <f>+VLOOKUP(E51,Participants!$A$1:$G$802,7,FALSE)</f>
        <v>DEV GIRLS</v>
      </c>
      <c r="K51" s="103">
        <f t="shared" si="1"/>
        <v>16</v>
      </c>
      <c r="L51" s="54"/>
    </row>
    <row r="52" spans="1:12" ht="14.25" customHeight="1">
      <c r="A52" s="50" t="s">
        <v>673</v>
      </c>
      <c r="B52" s="51">
        <v>1</v>
      </c>
      <c r="C52" s="51">
        <v>10.26</v>
      </c>
      <c r="D52" s="51">
        <v>7</v>
      </c>
      <c r="E52" s="107">
        <v>1334</v>
      </c>
      <c r="F52" s="52" t="str">
        <f>+VLOOKUP(E52,Participants!$A$1:$F$1500,2,FALSE)</f>
        <v>Monica Isacco</v>
      </c>
      <c r="G52" s="52" t="str">
        <f>+VLOOKUP(E52,Participants!$A$1:$F$1500,4,FALSE)</f>
        <v>BFS</v>
      </c>
      <c r="H52" s="52" t="str">
        <f>+VLOOKUP(E52,Participants!$A$1:$F$1500,5, FALSE)</f>
        <v>F</v>
      </c>
      <c r="I52" s="52">
        <f>+VLOOKUP(E52,Participants!$A$1:$F$1500,3,FALSE)</f>
        <v>2</v>
      </c>
      <c r="J52" s="52" t="str">
        <f>+VLOOKUP(E52,Participants!$A$1:$G$1500,7,FALSE)</f>
        <v>DEV GIRLS</v>
      </c>
      <c r="K52" s="103">
        <f t="shared" si="1"/>
        <v>17</v>
      </c>
      <c r="L52" s="52"/>
    </row>
    <row r="53" spans="1:12" ht="14.25" customHeight="1">
      <c r="A53" s="50" t="s">
        <v>673</v>
      </c>
      <c r="B53" s="53">
        <v>4</v>
      </c>
      <c r="C53" s="53">
        <v>10.5</v>
      </c>
      <c r="D53" s="53">
        <v>5</v>
      </c>
      <c r="E53" s="103">
        <v>818</v>
      </c>
      <c r="F53" s="54" t="str">
        <f>+VLOOKUP(E53,Participants!$A$1:$F$802,2,FALSE)</f>
        <v>Macrina Deem</v>
      </c>
      <c r="G53" s="54" t="str">
        <f>+VLOOKUP(E53,Participants!$A$1:$F$802,4,FALSE)</f>
        <v>GRE</v>
      </c>
      <c r="H53" s="54" t="str">
        <f>+VLOOKUP(E53,Participants!$A$1:$F$802,5, FALSE)</f>
        <v>F</v>
      </c>
      <c r="I53" s="54">
        <f>+VLOOKUP(E53,Participants!$A$1:$F$802,3,FALSE)</f>
        <v>2</v>
      </c>
      <c r="J53" s="54" t="str">
        <f>+VLOOKUP(E53,Participants!$A$1:$G$802,7,FALSE)</f>
        <v>DEV GIRLS</v>
      </c>
      <c r="K53" s="103">
        <f t="shared" si="1"/>
        <v>18</v>
      </c>
      <c r="L53" s="54"/>
    </row>
    <row r="54" spans="1:12" ht="14.25" customHeight="1">
      <c r="A54" s="50" t="s">
        <v>673</v>
      </c>
      <c r="B54" s="53">
        <v>4</v>
      </c>
      <c r="C54" s="53">
        <v>10.52</v>
      </c>
      <c r="D54" s="53">
        <v>6</v>
      </c>
      <c r="E54" s="103">
        <v>823</v>
      </c>
      <c r="F54" s="54" t="str">
        <f>+VLOOKUP(E54,Participants!$A$1:$F$802,2,FALSE)</f>
        <v>Vayda Micu</v>
      </c>
      <c r="G54" s="54" t="str">
        <f>+VLOOKUP(E54,Participants!$A$1:$F$802,4,FALSE)</f>
        <v>GRE</v>
      </c>
      <c r="H54" s="54" t="str">
        <f>+VLOOKUP(E54,Participants!$A$1:$F$802,5, FALSE)</f>
        <v>F</v>
      </c>
      <c r="I54" s="54">
        <f>+VLOOKUP(E54,Participants!$A$1:$F$802,3,FALSE)</f>
        <v>1</v>
      </c>
      <c r="J54" s="54" t="str">
        <f>+VLOOKUP(E54,Participants!$A$1:$G$802,7,FALSE)</f>
        <v>DEV GIRLS</v>
      </c>
      <c r="K54" s="103">
        <f t="shared" si="1"/>
        <v>19</v>
      </c>
      <c r="L54" s="54"/>
    </row>
    <row r="55" spans="1:12" ht="14.25" customHeight="1">
      <c r="A55" s="50" t="s">
        <v>673</v>
      </c>
      <c r="B55" s="51">
        <v>3</v>
      </c>
      <c r="C55" s="51">
        <v>10.57</v>
      </c>
      <c r="D55" s="51">
        <v>3</v>
      </c>
      <c r="E55" s="107">
        <v>939</v>
      </c>
      <c r="F55" s="52" t="str">
        <f>+VLOOKUP(E55,Participants!$A$1:$F$1500,2,FALSE)</f>
        <v>Scalamogna Ava</v>
      </c>
      <c r="G55" s="52" t="str">
        <f>+VLOOKUP(E55,Participants!$A$1:$F$1500,4,FALSE)</f>
        <v>CDT</v>
      </c>
      <c r="H55" s="52" t="str">
        <f>+VLOOKUP(E55,Participants!$A$1:$F$1500,5, FALSE)</f>
        <v>F</v>
      </c>
      <c r="I55" s="52">
        <f>+VLOOKUP(E55,Participants!$A$1:$F$1500,3,FALSE)</f>
        <v>1</v>
      </c>
      <c r="J55" s="52" t="str">
        <f>+VLOOKUP(E55,Participants!$A$1:$G$1500,7,FALSE)</f>
        <v>DEV GIRLS</v>
      </c>
      <c r="K55" s="103">
        <f t="shared" si="1"/>
        <v>20</v>
      </c>
      <c r="L55" s="52"/>
    </row>
    <row r="56" spans="1:12" ht="14.25" customHeight="1">
      <c r="A56" s="50" t="s">
        <v>673</v>
      </c>
      <c r="B56" s="51">
        <v>3</v>
      </c>
      <c r="C56" s="51">
        <v>10.91</v>
      </c>
      <c r="D56" s="51">
        <v>7</v>
      </c>
      <c r="E56" s="107">
        <v>1331</v>
      </c>
      <c r="F56" s="52" t="str">
        <f>+VLOOKUP(E56,Participants!$A$1:$F$1500,2,FALSE)</f>
        <v>Victoria Romanow</v>
      </c>
      <c r="G56" s="52" t="str">
        <f>+VLOOKUP(E56,Participants!$A$1:$F$1500,4,FALSE)</f>
        <v>BFS</v>
      </c>
      <c r="H56" s="52" t="str">
        <f>+VLOOKUP(E56,Participants!$A$1:$F$1500,5, FALSE)</f>
        <v>F</v>
      </c>
      <c r="I56" s="52">
        <f>+VLOOKUP(E56,Participants!$A$1:$F$1500,3,FALSE)</f>
        <v>2</v>
      </c>
      <c r="J56" s="52" t="str">
        <f>+VLOOKUP(E56,Participants!$A$1:$G$1500,7,FALSE)</f>
        <v>DEV GIRLS</v>
      </c>
      <c r="K56" s="103">
        <f t="shared" si="1"/>
        <v>21</v>
      </c>
      <c r="L56" s="52"/>
    </row>
    <row r="57" spans="1:12" ht="14.25" customHeight="1">
      <c r="A57" s="50" t="s">
        <v>673</v>
      </c>
      <c r="B57" s="51">
        <v>3</v>
      </c>
      <c r="C57" s="51">
        <v>10.97</v>
      </c>
      <c r="D57" s="51">
        <v>6</v>
      </c>
      <c r="E57" s="107">
        <v>152</v>
      </c>
      <c r="F57" s="52" t="str">
        <f>+VLOOKUP(E57,Participants!$A$1:$F$1500,2,FALSE)</f>
        <v>Kennadi Green</v>
      </c>
      <c r="G57" s="52" t="str">
        <f>+VLOOKUP(E57,Participants!$A$1:$F$1500,4,FALSE)</f>
        <v>NCA</v>
      </c>
      <c r="H57" s="52" t="str">
        <f>+VLOOKUP(E57,Participants!$A$1:$F$1500,5, FALSE)</f>
        <v>F</v>
      </c>
      <c r="I57" s="52">
        <f>+VLOOKUP(E57,Participants!$A$1:$F$1500,3,FALSE)</f>
        <v>2</v>
      </c>
      <c r="J57" s="52" t="str">
        <f>+VLOOKUP(E57,Participants!$A$1:$G$1500,7,FALSE)</f>
        <v>DEV GIRLS</v>
      </c>
      <c r="K57" s="103">
        <f t="shared" si="1"/>
        <v>22</v>
      </c>
      <c r="L57" s="52"/>
    </row>
    <row r="58" spans="1:12" ht="14.25" customHeight="1">
      <c r="A58" s="50" t="s">
        <v>673</v>
      </c>
      <c r="B58" s="51">
        <v>3</v>
      </c>
      <c r="C58" s="51">
        <v>11.09</v>
      </c>
      <c r="D58" s="51">
        <v>2</v>
      </c>
      <c r="E58" s="107">
        <v>825</v>
      </c>
      <c r="F58" s="52" t="str">
        <f>+VLOOKUP(E58,Participants!$A$1:$F$1500,2,FALSE)</f>
        <v>Rylin Porter</v>
      </c>
      <c r="G58" s="52" t="str">
        <f>+VLOOKUP(E58,Participants!$A$1:$F$1500,4,FALSE)</f>
        <v>GRE</v>
      </c>
      <c r="H58" s="52" t="str">
        <f>+VLOOKUP(E58,Participants!$A$1:$F$1500,5, FALSE)</f>
        <v>F</v>
      </c>
      <c r="I58" s="52">
        <f>+VLOOKUP(E58,Participants!$A$1:$F$1500,3,FALSE)</f>
        <v>0</v>
      </c>
      <c r="J58" s="52" t="str">
        <f>+VLOOKUP(E58,Participants!$A$1:$G$1500,7,FALSE)</f>
        <v>DEV GIRLS</v>
      </c>
      <c r="K58" s="103">
        <f t="shared" si="1"/>
        <v>23</v>
      </c>
      <c r="L58" s="52"/>
    </row>
    <row r="59" spans="1:12" ht="14.25" customHeight="1">
      <c r="A59" s="50" t="s">
        <v>673</v>
      </c>
      <c r="B59" s="51">
        <v>1</v>
      </c>
      <c r="C59" s="51">
        <v>11.12</v>
      </c>
      <c r="D59" s="51">
        <v>3</v>
      </c>
      <c r="E59" s="107">
        <v>946</v>
      </c>
      <c r="F59" s="52" t="str">
        <f>+VLOOKUP(E59,Participants!$A$1:$F$1500,2,FALSE)</f>
        <v>Bamberg Elsie</v>
      </c>
      <c r="G59" s="52" t="str">
        <f>+VLOOKUP(E59,Participants!$A$1:$F$1500,4,FALSE)</f>
        <v>CDT</v>
      </c>
      <c r="H59" s="52" t="str">
        <f>+VLOOKUP(E59,Participants!$A$1:$F$1500,5, FALSE)</f>
        <v>F</v>
      </c>
      <c r="I59" s="52" t="str">
        <f>+VLOOKUP(E59,Participants!$A$1:$F$1500,3,FALSE)</f>
        <v>K</v>
      </c>
      <c r="J59" s="52" t="str">
        <f>+VLOOKUP(E59,Participants!$A$1:$G$1500,7,FALSE)</f>
        <v>DEV GIRLS</v>
      </c>
      <c r="K59" s="103">
        <f t="shared" si="1"/>
        <v>24</v>
      </c>
      <c r="L59" s="52"/>
    </row>
    <row r="60" spans="1:12" ht="14.25" customHeight="1">
      <c r="A60" s="50" t="s">
        <v>673</v>
      </c>
      <c r="B60" s="53">
        <v>4</v>
      </c>
      <c r="C60" s="53">
        <v>11.51</v>
      </c>
      <c r="D60" s="53">
        <v>1</v>
      </c>
      <c r="E60" s="103">
        <v>821</v>
      </c>
      <c r="F60" s="54" t="str">
        <f>+VLOOKUP(E60,Participants!$A$1:$F$802,2,FALSE)</f>
        <v>Madeline Harmanos</v>
      </c>
      <c r="G60" s="54" t="str">
        <f>+VLOOKUP(E60,Participants!$A$1:$F$802,4,FALSE)</f>
        <v>GRE</v>
      </c>
      <c r="H60" s="54" t="str">
        <f>+VLOOKUP(E60,Participants!$A$1:$F$802,5, FALSE)</f>
        <v>F</v>
      </c>
      <c r="I60" s="54">
        <f>+VLOOKUP(E60,Participants!$A$1:$F$802,3,FALSE)</f>
        <v>2</v>
      </c>
      <c r="J60" s="54" t="str">
        <f>+VLOOKUP(E60,Participants!$A$1:$G$802,7,FALSE)</f>
        <v>DEV GIRLS</v>
      </c>
      <c r="K60" s="103">
        <f t="shared" si="1"/>
        <v>25</v>
      </c>
      <c r="L60" s="54"/>
    </row>
    <row r="61" spans="1:12" ht="14.25" customHeight="1">
      <c r="A61" s="50" t="s">
        <v>673</v>
      </c>
      <c r="B61" s="53">
        <v>2</v>
      </c>
      <c r="C61" s="53">
        <v>11.61</v>
      </c>
      <c r="D61" s="53">
        <v>5</v>
      </c>
      <c r="E61" s="103">
        <v>140</v>
      </c>
      <c r="F61" s="54" t="str">
        <f>+VLOOKUP(E61,Participants!$A$1:$F$802,2,FALSE)</f>
        <v>A'shai Boyce</v>
      </c>
      <c r="G61" s="54" t="str">
        <f>+VLOOKUP(E61,Participants!$A$1:$F$802,4,FALSE)</f>
        <v>NCA</v>
      </c>
      <c r="H61" s="54" t="str">
        <f>+VLOOKUP(E61,Participants!$A$1:$F$802,5, FALSE)</f>
        <v>F</v>
      </c>
      <c r="I61" s="54" t="str">
        <f>+VLOOKUP(E61,Participants!$A$1:$F$802,3,FALSE)</f>
        <v>K</v>
      </c>
      <c r="J61" s="54" t="str">
        <f>+VLOOKUP(E61,Participants!$A$1:$G$802,7,FALSE)</f>
        <v>DEV GIRLS</v>
      </c>
      <c r="K61" s="103">
        <f t="shared" si="1"/>
        <v>26</v>
      </c>
      <c r="L61" s="54"/>
    </row>
    <row r="62" spans="1:12" ht="14.25" customHeight="1">
      <c r="A62" s="50" t="s">
        <v>673</v>
      </c>
      <c r="B62" s="51">
        <v>1</v>
      </c>
      <c r="C62" s="51">
        <v>11.7</v>
      </c>
      <c r="D62" s="51">
        <v>5</v>
      </c>
      <c r="E62" s="107">
        <v>141</v>
      </c>
      <c r="F62" s="52" t="str">
        <f>+VLOOKUP(E62,Participants!$A$1:$F$1500,2,FALSE)</f>
        <v>Elise Harper</v>
      </c>
      <c r="G62" s="52" t="str">
        <f>+VLOOKUP(E62,Participants!$A$1:$F$1500,4,FALSE)</f>
        <v>NCA</v>
      </c>
      <c r="H62" s="52" t="str">
        <f>+VLOOKUP(E62,Participants!$A$1:$F$1500,5, FALSE)</f>
        <v>F</v>
      </c>
      <c r="I62" s="52" t="str">
        <f>+VLOOKUP(E62,Participants!$A$1:$F$1500,3,FALSE)</f>
        <v>K</v>
      </c>
      <c r="J62" s="52" t="str">
        <f>+VLOOKUP(E62,Participants!$A$1:$G$1500,7,FALSE)</f>
        <v>DEV GIRLS</v>
      </c>
      <c r="K62" s="103">
        <f t="shared" si="1"/>
        <v>27</v>
      </c>
      <c r="L62" s="52"/>
    </row>
    <row r="63" spans="1:12" ht="14.25" customHeight="1">
      <c r="A63" s="50" t="s">
        <v>673</v>
      </c>
      <c r="B63" s="53">
        <v>2</v>
      </c>
      <c r="C63" s="53">
        <v>11.8</v>
      </c>
      <c r="D63" s="53">
        <v>8</v>
      </c>
      <c r="E63" s="103">
        <v>149</v>
      </c>
      <c r="F63" s="54" t="str">
        <f>+VLOOKUP(E63,Participants!$A$1:$F$802,2,FALSE)</f>
        <v>Madison Tolomeo</v>
      </c>
      <c r="G63" s="54" t="str">
        <f>+VLOOKUP(E63,Participants!$A$1:$F$802,4,FALSE)</f>
        <v>NCA</v>
      </c>
      <c r="H63" s="54" t="str">
        <f>+VLOOKUP(E63,Participants!$A$1:$F$802,5, FALSE)</f>
        <v>F</v>
      </c>
      <c r="I63" s="54" t="str">
        <f>+VLOOKUP(E63,Participants!$A$1:$F$802,3,FALSE)</f>
        <v>K</v>
      </c>
      <c r="J63" s="54" t="str">
        <f>+VLOOKUP(E63,Participants!$A$1:$G$802,7,FALSE)</f>
        <v>DEV GIRLS</v>
      </c>
      <c r="K63" s="103">
        <f t="shared" si="1"/>
        <v>28</v>
      </c>
      <c r="L63" s="54"/>
    </row>
    <row r="64" spans="1:12" ht="14.25" customHeight="1">
      <c r="A64" s="50" t="s">
        <v>673</v>
      </c>
      <c r="B64" s="51">
        <v>3</v>
      </c>
      <c r="C64" s="51">
        <v>11.9</v>
      </c>
      <c r="D64" s="51">
        <v>5</v>
      </c>
      <c r="E64" s="107">
        <v>143</v>
      </c>
      <c r="F64" s="52" t="str">
        <f>+VLOOKUP(E64,Participants!$A$1:$F$1500,2,FALSE)</f>
        <v>Coletta Kozora</v>
      </c>
      <c r="G64" s="52" t="str">
        <f>+VLOOKUP(E64,Participants!$A$1:$F$1500,4,FALSE)</f>
        <v>NCA</v>
      </c>
      <c r="H64" s="52" t="str">
        <f>+VLOOKUP(E64,Participants!$A$1:$F$1500,5, FALSE)</f>
        <v>F</v>
      </c>
      <c r="I64" s="52" t="str">
        <f>+VLOOKUP(E64,Participants!$A$1:$F$1500,3,FALSE)</f>
        <v>K</v>
      </c>
      <c r="J64" s="52" t="str">
        <f>+VLOOKUP(E64,Participants!$A$1:$G$1500,7,FALSE)</f>
        <v>DEV GIRLS</v>
      </c>
      <c r="K64" s="103">
        <f t="shared" si="1"/>
        <v>29</v>
      </c>
      <c r="L64" s="52"/>
    </row>
    <row r="65" spans="1:23" ht="14.25" customHeight="1">
      <c r="A65" s="50" t="s">
        <v>673</v>
      </c>
      <c r="B65" s="51">
        <v>3</v>
      </c>
      <c r="C65" s="51">
        <v>12.07</v>
      </c>
      <c r="D65" s="51">
        <v>8</v>
      </c>
      <c r="E65" s="107">
        <v>148</v>
      </c>
      <c r="F65" s="52" t="str">
        <f>+VLOOKUP(E65,Participants!$A$1:$F$1500,2,FALSE)</f>
        <v>Suki Sullivan</v>
      </c>
      <c r="G65" s="52" t="str">
        <f>+VLOOKUP(E65,Participants!$A$1:$F$1500,4,FALSE)</f>
        <v>NCA</v>
      </c>
      <c r="H65" s="52" t="str">
        <f>+VLOOKUP(E65,Participants!$A$1:$F$1500,5, FALSE)</f>
        <v>F</v>
      </c>
      <c r="I65" s="52" t="str">
        <f>+VLOOKUP(E65,Participants!$A$1:$F$1500,3,FALSE)</f>
        <v>K</v>
      </c>
      <c r="J65" s="52" t="str">
        <f>+VLOOKUP(E65,Participants!$A$1:$G$1500,7,FALSE)</f>
        <v>DEV GIRLS</v>
      </c>
      <c r="K65" s="103">
        <f t="shared" si="1"/>
        <v>30</v>
      </c>
      <c r="L65" s="52"/>
    </row>
    <row r="66" spans="1:23" ht="14.25" customHeight="1">
      <c r="A66" s="55"/>
      <c r="B66" s="56"/>
      <c r="C66" s="57"/>
      <c r="E66" s="87"/>
    </row>
    <row r="67" spans="1:23" ht="14.25" customHeight="1">
      <c r="A67" s="55"/>
      <c r="B67" s="56"/>
      <c r="C67" s="57"/>
      <c r="E67" s="87"/>
    </row>
    <row r="68" spans="1:23" ht="14.25" customHeight="1">
      <c r="B68" s="56"/>
      <c r="C68" s="59"/>
      <c r="D68" s="56"/>
      <c r="E68" s="87"/>
      <c r="F68" s="56"/>
      <c r="G68" s="56"/>
      <c r="H68" s="56"/>
      <c r="I68" s="56"/>
      <c r="J68" s="56"/>
      <c r="K68" s="87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</row>
    <row r="69" spans="1:23" ht="14.25" customHeight="1">
      <c r="B69" s="56"/>
      <c r="C69" s="59"/>
      <c r="D69" s="56"/>
      <c r="E69" s="87"/>
      <c r="F69" s="56"/>
      <c r="G69" s="56"/>
      <c r="H69" s="56"/>
      <c r="I69" s="56"/>
      <c r="J69" s="56"/>
      <c r="K69" s="87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</row>
    <row r="70" spans="1:23" ht="14.25" customHeight="1">
      <c r="B70" s="56"/>
      <c r="C70" s="59"/>
      <c r="D70" s="56"/>
      <c r="E70" s="87"/>
      <c r="F70" s="56"/>
      <c r="G70" s="56"/>
      <c r="H70" s="56"/>
      <c r="I70" s="56"/>
      <c r="J70" s="56"/>
      <c r="K70" s="87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</row>
    <row r="71" spans="1:23" ht="14.25" customHeight="1">
      <c r="B71" s="56"/>
      <c r="C71" s="57"/>
      <c r="E71" s="87"/>
    </row>
    <row r="72" spans="1:23" ht="14.25" customHeight="1">
      <c r="B72" s="56"/>
      <c r="C72" s="57"/>
      <c r="E72" s="87"/>
    </row>
    <row r="73" spans="1:23" ht="14.25" customHeight="1">
      <c r="B73" s="56"/>
      <c r="C73" s="57"/>
      <c r="E73" s="87"/>
    </row>
    <row r="74" spans="1:23" ht="14.25" customHeight="1">
      <c r="B74" s="56"/>
      <c r="C74" s="57"/>
      <c r="E74" s="87"/>
    </row>
    <row r="75" spans="1:23" ht="14.25" customHeight="1">
      <c r="B75" s="56"/>
      <c r="C75" s="57"/>
      <c r="E75" s="87"/>
    </row>
    <row r="76" spans="1:23" ht="14.25" customHeight="1">
      <c r="B76" s="56"/>
      <c r="C76" s="57"/>
      <c r="E76" s="87"/>
    </row>
    <row r="77" spans="1:23" ht="14.25" customHeight="1">
      <c r="B77" s="56"/>
      <c r="C77" s="57"/>
      <c r="E77" s="87"/>
    </row>
    <row r="78" spans="1:23" ht="14.25" customHeight="1">
      <c r="B78" s="56"/>
      <c r="C78" s="57"/>
      <c r="E78" s="87"/>
    </row>
    <row r="79" spans="1:23" ht="14.25" customHeight="1">
      <c r="B79" s="56"/>
      <c r="C79" s="57"/>
      <c r="E79" s="87"/>
    </row>
    <row r="80" spans="1:23" ht="14.25" customHeight="1">
      <c r="B80" s="56"/>
      <c r="C80" s="57"/>
      <c r="E80" s="87"/>
    </row>
    <row r="81" spans="2:5" ht="14.25" customHeight="1">
      <c r="B81" s="56"/>
      <c r="C81" s="57"/>
      <c r="E81" s="87"/>
    </row>
    <row r="82" spans="2:5" ht="14.25" customHeight="1">
      <c r="B82" s="56"/>
      <c r="C82" s="57"/>
      <c r="E82" s="87"/>
    </row>
    <row r="83" spans="2:5" ht="14.25" customHeight="1">
      <c r="B83" s="56"/>
      <c r="C83" s="57"/>
      <c r="E83" s="87"/>
    </row>
    <row r="84" spans="2:5" ht="14.25" customHeight="1">
      <c r="B84" s="56"/>
      <c r="C84" s="57"/>
      <c r="E84" s="87"/>
    </row>
    <row r="85" spans="2:5" ht="14.25" customHeight="1">
      <c r="B85" s="56"/>
      <c r="C85" s="57"/>
      <c r="E85" s="87"/>
    </row>
    <row r="86" spans="2:5" ht="14.25" customHeight="1">
      <c r="B86" s="56"/>
      <c r="C86" s="57"/>
      <c r="E86" s="87"/>
    </row>
    <row r="87" spans="2:5" ht="14.25" customHeight="1">
      <c r="B87" s="56"/>
      <c r="C87" s="57"/>
      <c r="E87" s="87"/>
    </row>
    <row r="88" spans="2:5" ht="14.25" customHeight="1">
      <c r="B88" s="56"/>
      <c r="C88" s="57"/>
      <c r="E88" s="87"/>
    </row>
    <row r="89" spans="2:5" ht="14.25" customHeight="1">
      <c r="B89" s="56"/>
      <c r="C89" s="57"/>
      <c r="E89" s="87"/>
    </row>
    <row r="90" spans="2:5" ht="14.25" customHeight="1">
      <c r="B90" s="56"/>
      <c r="C90" s="57"/>
      <c r="E90" s="87"/>
    </row>
    <row r="91" spans="2:5" ht="14.25" customHeight="1">
      <c r="B91" s="56"/>
      <c r="C91" s="57"/>
      <c r="E91" s="87"/>
    </row>
    <row r="92" spans="2:5" ht="14.25" customHeight="1">
      <c r="B92" s="56"/>
      <c r="C92" s="57"/>
      <c r="E92" s="87"/>
    </row>
    <row r="93" spans="2:5" ht="14.25" customHeight="1">
      <c r="B93" s="56"/>
      <c r="C93" s="57"/>
      <c r="E93" s="87"/>
    </row>
    <row r="94" spans="2:5" ht="14.25" customHeight="1">
      <c r="B94" s="56"/>
      <c r="C94" s="57"/>
      <c r="E94" s="87"/>
    </row>
    <row r="95" spans="2:5" ht="14.25" customHeight="1">
      <c r="B95" s="56"/>
      <c r="C95" s="57"/>
      <c r="E95" s="87"/>
    </row>
    <row r="96" spans="2:5" ht="14.25" customHeight="1">
      <c r="B96" s="56"/>
      <c r="C96" s="57"/>
      <c r="E96" s="87"/>
    </row>
    <row r="97" spans="2:5" ht="14.25" customHeight="1">
      <c r="B97" s="56"/>
      <c r="C97" s="57"/>
      <c r="E97" s="87"/>
    </row>
    <row r="98" spans="2:5" ht="14.25" customHeight="1">
      <c r="B98" s="56"/>
      <c r="C98" s="57"/>
      <c r="E98" s="87"/>
    </row>
    <row r="99" spans="2:5" ht="14.25" customHeight="1">
      <c r="B99" s="56"/>
      <c r="C99" s="57"/>
      <c r="E99" s="87"/>
    </row>
    <row r="100" spans="2:5" ht="14.25" customHeight="1">
      <c r="B100" s="56"/>
      <c r="C100" s="57"/>
      <c r="E100" s="87"/>
    </row>
    <row r="101" spans="2:5" ht="14.25" customHeight="1">
      <c r="B101" s="56"/>
      <c r="C101" s="57"/>
      <c r="E101" s="87"/>
    </row>
    <row r="102" spans="2:5" ht="14.25" customHeight="1">
      <c r="B102" s="56"/>
      <c r="C102" s="57"/>
      <c r="E102" s="87"/>
    </row>
    <row r="103" spans="2:5" ht="14.25" customHeight="1">
      <c r="B103" s="56"/>
      <c r="C103" s="57"/>
      <c r="E103" s="87"/>
    </row>
    <row r="104" spans="2:5" ht="14.25" customHeight="1">
      <c r="B104" s="56"/>
      <c r="C104" s="57"/>
      <c r="E104" s="87"/>
    </row>
    <row r="105" spans="2:5" ht="14.25" customHeight="1">
      <c r="B105" s="56"/>
      <c r="C105" s="57"/>
      <c r="E105" s="87"/>
    </row>
    <row r="106" spans="2:5" ht="14.25" customHeight="1">
      <c r="B106" s="56"/>
      <c r="C106" s="57"/>
      <c r="E106" s="87"/>
    </row>
    <row r="107" spans="2:5" ht="14.25" customHeight="1">
      <c r="B107" s="56"/>
      <c r="C107" s="57"/>
      <c r="E107" s="87"/>
    </row>
    <row r="108" spans="2:5" ht="14.25" customHeight="1">
      <c r="B108" s="56"/>
      <c r="C108" s="57"/>
      <c r="E108" s="87"/>
    </row>
    <row r="109" spans="2:5" ht="14.25" customHeight="1">
      <c r="B109" s="56"/>
      <c r="C109" s="57"/>
      <c r="E109" s="87"/>
    </row>
    <row r="110" spans="2:5" ht="14.25" customHeight="1">
      <c r="B110" s="56"/>
      <c r="C110" s="57"/>
      <c r="E110" s="87"/>
    </row>
    <row r="111" spans="2:5" ht="14.25" customHeight="1">
      <c r="B111" s="56"/>
      <c r="C111" s="57"/>
      <c r="E111" s="87"/>
    </row>
    <row r="112" spans="2:5" ht="14.25" customHeight="1">
      <c r="B112" s="56"/>
      <c r="C112" s="57"/>
      <c r="E112" s="87"/>
    </row>
    <row r="113" spans="2:5" ht="14.25" customHeight="1">
      <c r="B113" s="56"/>
      <c r="C113" s="57"/>
      <c r="E113" s="87"/>
    </row>
    <row r="114" spans="2:5" ht="14.25" customHeight="1">
      <c r="B114" s="56"/>
      <c r="C114" s="57"/>
      <c r="E114" s="87"/>
    </row>
    <row r="115" spans="2:5" ht="14.25" customHeight="1">
      <c r="B115" s="56"/>
      <c r="C115" s="57"/>
      <c r="E115" s="87"/>
    </row>
    <row r="116" spans="2:5" ht="14.25" customHeight="1">
      <c r="B116" s="56"/>
      <c r="C116" s="57"/>
      <c r="E116" s="87"/>
    </row>
    <row r="117" spans="2:5" ht="14.25" customHeight="1">
      <c r="B117" s="56"/>
      <c r="C117" s="57"/>
      <c r="E117" s="87"/>
    </row>
    <row r="118" spans="2:5" ht="14.25" customHeight="1">
      <c r="B118" s="56"/>
      <c r="C118" s="57"/>
      <c r="E118" s="87"/>
    </row>
    <row r="119" spans="2:5" ht="14.25" customHeight="1">
      <c r="B119" s="56"/>
      <c r="C119" s="57"/>
      <c r="E119" s="87"/>
    </row>
    <row r="120" spans="2:5" ht="14.25" customHeight="1">
      <c r="B120" s="56"/>
      <c r="C120" s="57"/>
      <c r="E120" s="87"/>
    </row>
    <row r="121" spans="2:5" ht="14.25" customHeight="1">
      <c r="B121" s="56"/>
      <c r="C121" s="57"/>
      <c r="E121" s="87"/>
    </row>
    <row r="122" spans="2:5" ht="14.25" customHeight="1">
      <c r="B122" s="56"/>
      <c r="C122" s="57"/>
      <c r="E122" s="87"/>
    </row>
    <row r="123" spans="2:5" ht="14.25" customHeight="1">
      <c r="B123" s="56"/>
      <c r="C123" s="57"/>
      <c r="E123" s="87"/>
    </row>
    <row r="124" spans="2:5" ht="14.25" customHeight="1">
      <c r="B124" s="56"/>
      <c r="C124" s="57"/>
      <c r="E124" s="87"/>
    </row>
    <row r="125" spans="2:5" ht="14.25" customHeight="1">
      <c r="B125" s="56"/>
      <c r="C125" s="57"/>
      <c r="E125" s="87"/>
    </row>
    <row r="126" spans="2:5" ht="14.25" customHeight="1">
      <c r="B126" s="56"/>
      <c r="C126" s="57"/>
      <c r="E126" s="87"/>
    </row>
    <row r="127" spans="2:5" ht="14.25" customHeight="1">
      <c r="B127" s="56"/>
      <c r="C127" s="57"/>
      <c r="E127" s="87"/>
    </row>
    <row r="128" spans="2:5" ht="14.25" customHeight="1">
      <c r="B128" s="56"/>
      <c r="C128" s="57"/>
      <c r="E128" s="87"/>
    </row>
    <row r="129" spans="2:5" ht="14.25" customHeight="1">
      <c r="B129" s="56"/>
      <c r="C129" s="57"/>
      <c r="E129" s="87"/>
    </row>
    <row r="130" spans="2:5" ht="14.25" customHeight="1">
      <c r="B130" s="56"/>
      <c r="C130" s="57"/>
      <c r="E130" s="87"/>
    </row>
    <row r="131" spans="2:5" ht="14.25" customHeight="1">
      <c r="B131" s="56"/>
      <c r="C131" s="57"/>
      <c r="E131" s="87"/>
    </row>
    <row r="132" spans="2:5" ht="14.25" customHeight="1">
      <c r="B132" s="56"/>
      <c r="C132" s="57"/>
      <c r="E132" s="87"/>
    </row>
    <row r="133" spans="2:5" ht="14.25" customHeight="1">
      <c r="B133" s="56"/>
      <c r="C133" s="57"/>
      <c r="E133" s="87"/>
    </row>
    <row r="134" spans="2:5" ht="14.25" customHeight="1">
      <c r="B134" s="56"/>
      <c r="C134" s="57"/>
      <c r="E134" s="87"/>
    </row>
    <row r="135" spans="2:5" ht="14.25" customHeight="1">
      <c r="B135" s="56"/>
      <c r="C135" s="57"/>
      <c r="E135" s="87"/>
    </row>
    <row r="136" spans="2:5" ht="14.25" customHeight="1">
      <c r="B136" s="56"/>
      <c r="C136" s="57"/>
      <c r="E136" s="87"/>
    </row>
    <row r="137" spans="2:5" ht="14.25" customHeight="1">
      <c r="B137" s="56"/>
      <c r="C137" s="57"/>
      <c r="E137" s="87"/>
    </row>
    <row r="138" spans="2:5" ht="14.25" customHeight="1">
      <c r="B138" s="56"/>
      <c r="C138" s="57"/>
      <c r="E138" s="87"/>
    </row>
    <row r="139" spans="2:5" ht="14.25" customHeight="1">
      <c r="B139" s="56"/>
      <c r="C139" s="57"/>
      <c r="E139" s="87"/>
    </row>
    <row r="140" spans="2:5" ht="14.25" customHeight="1">
      <c r="B140" s="56"/>
      <c r="C140" s="57"/>
      <c r="E140" s="87"/>
    </row>
    <row r="141" spans="2:5" ht="14.25" customHeight="1">
      <c r="B141" s="56"/>
      <c r="C141" s="57"/>
      <c r="E141" s="87"/>
    </row>
    <row r="142" spans="2:5" ht="14.25" customHeight="1">
      <c r="B142" s="56"/>
      <c r="C142" s="57"/>
      <c r="E142" s="87"/>
    </row>
    <row r="143" spans="2:5" ht="14.25" customHeight="1">
      <c r="B143" s="56"/>
      <c r="C143" s="57"/>
      <c r="E143" s="87"/>
    </row>
    <row r="144" spans="2:5" ht="14.25" customHeight="1">
      <c r="B144" s="56"/>
      <c r="C144" s="57"/>
      <c r="E144" s="87"/>
    </row>
    <row r="145" spans="2:5" ht="14.25" customHeight="1">
      <c r="B145" s="56"/>
      <c r="C145" s="57"/>
      <c r="E145" s="87"/>
    </row>
    <row r="146" spans="2:5" ht="14.25" customHeight="1">
      <c r="B146" s="56"/>
      <c r="C146" s="57"/>
      <c r="E146" s="87"/>
    </row>
    <row r="147" spans="2:5" ht="14.25" customHeight="1">
      <c r="B147" s="56"/>
      <c r="C147" s="57"/>
      <c r="E147" s="87"/>
    </row>
    <row r="148" spans="2:5" ht="14.25" customHeight="1">
      <c r="B148" s="56"/>
      <c r="C148" s="57"/>
      <c r="E148" s="87"/>
    </row>
    <row r="149" spans="2:5" ht="14.25" customHeight="1">
      <c r="B149" s="56"/>
      <c r="C149" s="57"/>
      <c r="E149" s="87"/>
    </row>
    <row r="150" spans="2:5" ht="14.25" customHeight="1">
      <c r="B150" s="56"/>
      <c r="C150" s="57"/>
      <c r="E150" s="87"/>
    </row>
    <row r="151" spans="2:5" ht="14.25" customHeight="1">
      <c r="B151" s="56"/>
      <c r="C151" s="57"/>
      <c r="E151" s="87"/>
    </row>
    <row r="152" spans="2:5" ht="14.25" customHeight="1">
      <c r="B152" s="56"/>
      <c r="C152" s="57"/>
      <c r="E152" s="87"/>
    </row>
    <row r="153" spans="2:5" ht="14.25" customHeight="1">
      <c r="B153" s="56"/>
      <c r="C153" s="57"/>
      <c r="E153" s="87"/>
    </row>
    <row r="154" spans="2:5" ht="14.25" customHeight="1">
      <c r="B154" s="56"/>
      <c r="C154" s="57"/>
      <c r="E154" s="87"/>
    </row>
    <row r="155" spans="2:5" ht="14.25" customHeight="1">
      <c r="B155" s="56"/>
      <c r="C155" s="57"/>
      <c r="E155" s="87"/>
    </row>
    <row r="156" spans="2:5" ht="14.25" customHeight="1">
      <c r="B156" s="56"/>
      <c r="C156" s="57"/>
      <c r="E156" s="87"/>
    </row>
    <row r="157" spans="2:5" ht="14.25" customHeight="1">
      <c r="B157" s="56"/>
      <c r="C157" s="57"/>
      <c r="E157" s="87"/>
    </row>
    <row r="158" spans="2:5" ht="14.25" customHeight="1">
      <c r="B158" s="56"/>
      <c r="C158" s="57"/>
      <c r="E158" s="87"/>
    </row>
    <row r="159" spans="2:5" ht="14.25" customHeight="1">
      <c r="B159" s="56"/>
      <c r="C159" s="57"/>
      <c r="E159" s="87"/>
    </row>
    <row r="160" spans="2:5" ht="14.25" customHeight="1">
      <c r="B160" s="56"/>
      <c r="C160" s="57"/>
      <c r="E160" s="87"/>
    </row>
    <row r="161" spans="2:5" ht="14.25" customHeight="1">
      <c r="B161" s="56"/>
      <c r="C161" s="57"/>
      <c r="E161" s="87"/>
    </row>
    <row r="162" spans="2:5" ht="14.25" customHeight="1">
      <c r="B162" s="56"/>
      <c r="C162" s="57"/>
      <c r="E162" s="87"/>
    </row>
    <row r="163" spans="2:5" ht="14.25" customHeight="1">
      <c r="B163" s="56"/>
      <c r="C163" s="57"/>
      <c r="E163" s="87"/>
    </row>
    <row r="164" spans="2:5" ht="14.25" customHeight="1">
      <c r="B164" s="56"/>
      <c r="C164" s="57"/>
      <c r="E164" s="87"/>
    </row>
    <row r="165" spans="2:5" ht="14.25" customHeight="1">
      <c r="B165" s="56"/>
      <c r="C165" s="57"/>
      <c r="E165" s="87"/>
    </row>
    <row r="166" spans="2:5" ht="14.25" customHeight="1">
      <c r="B166" s="56"/>
      <c r="C166" s="57"/>
      <c r="E166" s="87"/>
    </row>
    <row r="167" spans="2:5" ht="14.25" customHeight="1">
      <c r="B167" s="56"/>
      <c r="C167" s="57"/>
      <c r="E167" s="87"/>
    </row>
    <row r="168" spans="2:5" ht="14.25" customHeight="1">
      <c r="B168" s="56"/>
      <c r="C168" s="57"/>
      <c r="E168" s="87"/>
    </row>
    <row r="169" spans="2:5" ht="14.25" customHeight="1">
      <c r="B169" s="56"/>
      <c r="C169" s="57"/>
      <c r="E169" s="87"/>
    </row>
    <row r="170" spans="2:5" ht="14.25" customHeight="1">
      <c r="B170" s="56"/>
      <c r="C170" s="57"/>
      <c r="E170" s="87"/>
    </row>
    <row r="171" spans="2:5" ht="14.25" customHeight="1">
      <c r="B171" s="56"/>
      <c r="C171" s="57"/>
      <c r="E171" s="87"/>
    </row>
    <row r="172" spans="2:5" ht="14.25" customHeight="1">
      <c r="B172" s="56"/>
      <c r="C172" s="57"/>
      <c r="E172" s="87"/>
    </row>
    <row r="173" spans="2:5" ht="14.25" customHeight="1">
      <c r="B173" s="56"/>
      <c r="C173" s="57"/>
      <c r="E173" s="87"/>
    </row>
    <row r="174" spans="2:5" ht="14.25" customHeight="1">
      <c r="B174" s="56"/>
      <c r="C174" s="57"/>
      <c r="E174" s="87"/>
    </row>
    <row r="175" spans="2:5" ht="14.25" customHeight="1">
      <c r="B175" s="56"/>
      <c r="C175" s="57"/>
      <c r="E175" s="87"/>
    </row>
    <row r="176" spans="2:5" ht="14.25" customHeight="1">
      <c r="B176" s="56"/>
      <c r="C176" s="57"/>
      <c r="E176" s="87"/>
    </row>
    <row r="177" spans="2:5" ht="14.25" customHeight="1">
      <c r="B177" s="56"/>
      <c r="C177" s="57"/>
      <c r="E177" s="87"/>
    </row>
    <row r="178" spans="2:5" ht="14.25" customHeight="1">
      <c r="B178" s="56"/>
      <c r="C178" s="57"/>
      <c r="E178" s="87"/>
    </row>
    <row r="179" spans="2:5" ht="14.25" customHeight="1">
      <c r="B179" s="56"/>
      <c r="C179" s="57"/>
      <c r="E179" s="87"/>
    </row>
    <row r="180" spans="2:5" ht="14.25" customHeight="1">
      <c r="B180" s="56"/>
      <c r="C180" s="57"/>
      <c r="E180" s="87"/>
    </row>
    <row r="181" spans="2:5" ht="14.25" customHeight="1">
      <c r="B181" s="56"/>
      <c r="C181" s="57"/>
      <c r="E181" s="87"/>
    </row>
    <row r="182" spans="2:5" ht="14.25" customHeight="1">
      <c r="B182" s="56"/>
      <c r="C182" s="57"/>
      <c r="E182" s="87"/>
    </row>
    <row r="183" spans="2:5" ht="14.25" customHeight="1">
      <c r="B183" s="56"/>
      <c r="C183" s="57"/>
      <c r="E183" s="87"/>
    </row>
    <row r="184" spans="2:5" ht="14.25" customHeight="1">
      <c r="B184" s="56"/>
      <c r="C184" s="57"/>
      <c r="E184" s="87"/>
    </row>
    <row r="185" spans="2:5" ht="14.25" customHeight="1">
      <c r="B185" s="56"/>
      <c r="C185" s="57"/>
      <c r="E185" s="87"/>
    </row>
    <row r="186" spans="2:5" ht="14.25" customHeight="1">
      <c r="B186" s="56"/>
      <c r="C186" s="57"/>
      <c r="E186" s="87"/>
    </row>
    <row r="187" spans="2:5" ht="14.25" customHeight="1">
      <c r="B187" s="56"/>
      <c r="C187" s="57"/>
      <c r="E187" s="87"/>
    </row>
    <row r="188" spans="2:5" ht="14.25" customHeight="1">
      <c r="B188" s="56"/>
      <c r="C188" s="57"/>
      <c r="E188" s="87"/>
    </row>
    <row r="189" spans="2:5" ht="14.25" customHeight="1">
      <c r="B189" s="56"/>
      <c r="C189" s="57"/>
      <c r="E189" s="87"/>
    </row>
    <row r="190" spans="2:5" ht="14.25" customHeight="1">
      <c r="B190" s="56"/>
      <c r="C190" s="57"/>
      <c r="E190" s="87"/>
    </row>
    <row r="191" spans="2:5" ht="14.25" customHeight="1">
      <c r="B191" s="56"/>
      <c r="C191" s="57"/>
      <c r="E191" s="87"/>
    </row>
    <row r="192" spans="2:5" ht="14.25" customHeight="1">
      <c r="B192" s="56"/>
      <c r="C192" s="57"/>
      <c r="E192" s="87"/>
    </row>
    <row r="193" spans="2:5" ht="14.25" customHeight="1">
      <c r="B193" s="56"/>
      <c r="C193" s="57"/>
      <c r="E193" s="87"/>
    </row>
    <row r="194" spans="2:5" ht="14.25" customHeight="1">
      <c r="B194" s="56"/>
      <c r="C194" s="57"/>
      <c r="E194" s="87"/>
    </row>
    <row r="195" spans="2:5" ht="14.25" customHeight="1">
      <c r="B195" s="56"/>
      <c r="C195" s="57"/>
      <c r="E195" s="87"/>
    </row>
    <row r="196" spans="2:5" ht="14.25" customHeight="1">
      <c r="B196" s="56"/>
      <c r="C196" s="57"/>
      <c r="E196" s="87"/>
    </row>
    <row r="197" spans="2:5" ht="14.25" customHeight="1">
      <c r="B197" s="56"/>
      <c r="C197" s="57"/>
      <c r="E197" s="87"/>
    </row>
    <row r="198" spans="2:5" ht="14.25" customHeight="1">
      <c r="B198" s="56"/>
      <c r="C198" s="57"/>
      <c r="E198" s="87"/>
    </row>
    <row r="199" spans="2:5" ht="14.25" customHeight="1">
      <c r="B199" s="56"/>
      <c r="C199" s="57"/>
      <c r="E199" s="87"/>
    </row>
    <row r="200" spans="2:5" ht="14.25" customHeight="1">
      <c r="B200" s="56"/>
      <c r="C200" s="57"/>
      <c r="E200" s="87"/>
    </row>
    <row r="201" spans="2:5" ht="14.25" customHeight="1">
      <c r="B201" s="56"/>
      <c r="C201" s="57"/>
      <c r="E201" s="87"/>
    </row>
    <row r="202" spans="2:5" ht="14.25" customHeight="1">
      <c r="B202" s="56"/>
      <c r="C202" s="57"/>
      <c r="E202" s="87"/>
    </row>
    <row r="203" spans="2:5" ht="14.25" customHeight="1">
      <c r="B203" s="56"/>
      <c r="C203" s="57"/>
      <c r="E203" s="87"/>
    </row>
    <row r="204" spans="2:5" ht="14.25" customHeight="1">
      <c r="B204" s="56"/>
      <c r="C204" s="57"/>
      <c r="E204" s="87"/>
    </row>
    <row r="205" spans="2:5" ht="14.25" customHeight="1">
      <c r="B205" s="56"/>
      <c r="C205" s="57"/>
      <c r="E205" s="87"/>
    </row>
    <row r="206" spans="2:5" ht="14.25" customHeight="1">
      <c r="B206" s="56"/>
      <c r="C206" s="57"/>
      <c r="E206" s="87"/>
    </row>
    <row r="207" spans="2:5" ht="14.25" customHeight="1">
      <c r="B207" s="56"/>
      <c r="C207" s="57"/>
      <c r="E207" s="87"/>
    </row>
    <row r="208" spans="2:5" ht="14.25" customHeight="1">
      <c r="B208" s="56"/>
      <c r="C208" s="57"/>
      <c r="E208" s="87"/>
    </row>
    <row r="209" spans="2:5" ht="14.25" customHeight="1">
      <c r="B209" s="56"/>
      <c r="C209" s="57"/>
      <c r="E209" s="87"/>
    </row>
    <row r="210" spans="2:5" ht="14.25" customHeight="1">
      <c r="B210" s="56"/>
      <c r="C210" s="57"/>
      <c r="E210" s="87"/>
    </row>
    <row r="211" spans="2:5" ht="14.25" customHeight="1">
      <c r="B211" s="56"/>
      <c r="C211" s="57"/>
      <c r="E211" s="87"/>
    </row>
    <row r="212" spans="2:5" ht="14.25" customHeight="1">
      <c r="B212" s="56"/>
      <c r="C212" s="57"/>
      <c r="E212" s="87"/>
    </row>
    <row r="213" spans="2:5" ht="14.25" customHeight="1">
      <c r="B213" s="56"/>
      <c r="C213" s="57"/>
      <c r="E213" s="87"/>
    </row>
    <row r="214" spans="2:5" ht="14.25" customHeight="1">
      <c r="B214" s="56"/>
      <c r="C214" s="57"/>
      <c r="E214" s="87"/>
    </row>
    <row r="215" spans="2:5" ht="14.25" customHeight="1">
      <c r="B215" s="56"/>
      <c r="C215" s="57"/>
      <c r="E215" s="87"/>
    </row>
    <row r="216" spans="2:5" ht="14.25" customHeight="1">
      <c r="B216" s="56"/>
      <c r="C216" s="57"/>
      <c r="E216" s="87"/>
    </row>
    <row r="217" spans="2:5" ht="14.25" customHeight="1">
      <c r="B217" s="56"/>
      <c r="C217" s="57"/>
      <c r="E217" s="87"/>
    </row>
    <row r="218" spans="2:5" ht="14.25" customHeight="1">
      <c r="B218" s="56"/>
      <c r="C218" s="57"/>
      <c r="E218" s="87"/>
    </row>
    <row r="219" spans="2:5" ht="14.25" customHeight="1">
      <c r="B219" s="56"/>
      <c r="C219" s="57"/>
      <c r="E219" s="87"/>
    </row>
    <row r="220" spans="2:5" ht="14.25" customHeight="1">
      <c r="B220" s="56"/>
      <c r="C220" s="57"/>
      <c r="E220" s="87"/>
    </row>
    <row r="221" spans="2:5" ht="14.25" customHeight="1">
      <c r="B221" s="56"/>
      <c r="C221" s="57"/>
      <c r="E221" s="87"/>
    </row>
    <row r="222" spans="2:5" ht="14.25" customHeight="1">
      <c r="B222" s="56"/>
      <c r="C222" s="57"/>
      <c r="E222" s="87"/>
    </row>
    <row r="223" spans="2:5" ht="14.25" customHeight="1">
      <c r="B223" s="56"/>
      <c r="C223" s="57"/>
      <c r="E223" s="87"/>
    </row>
    <row r="224" spans="2:5" ht="14.25" customHeight="1">
      <c r="B224" s="56"/>
      <c r="C224" s="57"/>
      <c r="E224" s="87"/>
    </row>
    <row r="225" spans="2:5" ht="14.25" customHeight="1">
      <c r="B225" s="56"/>
      <c r="C225" s="57"/>
      <c r="E225" s="87"/>
    </row>
    <row r="226" spans="2:5" ht="14.25" customHeight="1">
      <c r="B226" s="56"/>
      <c r="C226" s="57"/>
      <c r="E226" s="87"/>
    </row>
    <row r="227" spans="2:5" ht="14.25" customHeight="1">
      <c r="B227" s="56"/>
      <c r="C227" s="57"/>
      <c r="E227" s="87"/>
    </row>
    <row r="228" spans="2:5" ht="14.25" customHeight="1">
      <c r="B228" s="56"/>
      <c r="C228" s="57"/>
      <c r="E228" s="87"/>
    </row>
    <row r="229" spans="2:5" ht="14.25" customHeight="1">
      <c r="B229" s="56"/>
      <c r="C229" s="57"/>
      <c r="E229" s="87"/>
    </row>
    <row r="230" spans="2:5" ht="14.25" customHeight="1">
      <c r="B230" s="56"/>
      <c r="C230" s="57"/>
      <c r="E230" s="87"/>
    </row>
    <row r="231" spans="2:5" ht="14.25" customHeight="1">
      <c r="B231" s="56"/>
      <c r="C231" s="57"/>
      <c r="E231" s="87"/>
    </row>
    <row r="232" spans="2:5" ht="14.25" customHeight="1">
      <c r="B232" s="56"/>
      <c r="C232" s="57"/>
      <c r="E232" s="87"/>
    </row>
    <row r="233" spans="2:5" ht="14.25" customHeight="1">
      <c r="B233" s="56"/>
      <c r="C233" s="57"/>
      <c r="E233" s="87"/>
    </row>
    <row r="234" spans="2:5" ht="14.25" customHeight="1">
      <c r="B234" s="56"/>
      <c r="C234" s="57"/>
      <c r="E234" s="87"/>
    </row>
    <row r="235" spans="2:5" ht="14.25" customHeight="1">
      <c r="B235" s="56"/>
      <c r="C235" s="57"/>
      <c r="E235" s="87"/>
    </row>
    <row r="236" spans="2:5" ht="14.25" customHeight="1">
      <c r="B236" s="56"/>
      <c r="C236" s="57"/>
      <c r="E236" s="87"/>
    </row>
    <row r="237" spans="2:5" ht="14.25" customHeight="1">
      <c r="B237" s="56"/>
      <c r="C237" s="57"/>
      <c r="E237" s="87"/>
    </row>
    <row r="238" spans="2:5" ht="14.25" customHeight="1">
      <c r="B238" s="56"/>
      <c r="C238" s="57"/>
      <c r="E238" s="87"/>
    </row>
    <row r="239" spans="2:5" ht="14.25" customHeight="1">
      <c r="B239" s="56"/>
      <c r="C239" s="57"/>
      <c r="E239" s="87"/>
    </row>
    <row r="240" spans="2:5" ht="14.25" customHeight="1">
      <c r="B240" s="56"/>
      <c r="C240" s="57"/>
      <c r="E240" s="87"/>
    </row>
    <row r="241" spans="2:5" ht="14.25" customHeight="1">
      <c r="B241" s="56"/>
      <c r="C241" s="57"/>
      <c r="E241" s="87"/>
    </row>
    <row r="242" spans="2:5" ht="14.25" customHeight="1">
      <c r="B242" s="56"/>
      <c r="C242" s="57"/>
      <c r="E242" s="87"/>
    </row>
    <row r="243" spans="2:5" ht="14.25" customHeight="1">
      <c r="B243" s="56"/>
      <c r="C243" s="57"/>
      <c r="E243" s="87"/>
    </row>
    <row r="244" spans="2:5" ht="14.25" customHeight="1">
      <c r="B244" s="56"/>
      <c r="C244" s="57"/>
      <c r="E244" s="87"/>
    </row>
    <row r="245" spans="2:5" ht="14.25" customHeight="1">
      <c r="B245" s="56"/>
      <c r="C245" s="57"/>
      <c r="E245" s="87"/>
    </row>
    <row r="246" spans="2:5" ht="14.25" customHeight="1">
      <c r="B246" s="56"/>
      <c r="C246" s="57"/>
      <c r="E246" s="87"/>
    </row>
    <row r="247" spans="2:5" ht="14.25" customHeight="1">
      <c r="B247" s="56"/>
      <c r="C247" s="57"/>
      <c r="E247" s="87"/>
    </row>
    <row r="248" spans="2:5" ht="14.25" customHeight="1">
      <c r="B248" s="56"/>
      <c r="C248" s="57"/>
      <c r="E248" s="87"/>
    </row>
    <row r="249" spans="2:5" ht="14.25" customHeight="1">
      <c r="B249" s="56"/>
      <c r="C249" s="57"/>
      <c r="E249" s="87"/>
    </row>
    <row r="250" spans="2:5" ht="14.25" customHeight="1">
      <c r="B250" s="56"/>
      <c r="C250" s="57"/>
      <c r="E250" s="87"/>
    </row>
    <row r="251" spans="2:5" ht="14.25" customHeight="1">
      <c r="B251" s="56"/>
      <c r="C251" s="57"/>
      <c r="E251" s="87"/>
    </row>
    <row r="252" spans="2:5" ht="14.25" customHeight="1">
      <c r="B252" s="56"/>
      <c r="C252" s="57"/>
      <c r="E252" s="87"/>
    </row>
    <row r="253" spans="2:5" ht="14.25" customHeight="1">
      <c r="B253" s="56"/>
      <c r="C253" s="57"/>
      <c r="E253" s="87"/>
    </row>
    <row r="254" spans="2:5" ht="14.25" customHeight="1">
      <c r="B254" s="56"/>
      <c r="C254" s="57"/>
      <c r="E254" s="87"/>
    </row>
    <row r="255" spans="2:5" ht="14.25" customHeight="1">
      <c r="B255" s="56"/>
      <c r="C255" s="57"/>
      <c r="E255" s="87"/>
    </row>
    <row r="256" spans="2:5" ht="14.25" customHeight="1">
      <c r="B256" s="56"/>
      <c r="C256" s="57"/>
      <c r="E256" s="87"/>
    </row>
    <row r="257" spans="2:5" ht="14.25" customHeight="1">
      <c r="B257" s="56"/>
      <c r="C257" s="57"/>
      <c r="E257" s="87"/>
    </row>
    <row r="258" spans="2:5" ht="14.25" customHeight="1">
      <c r="B258" s="56"/>
      <c r="C258" s="57"/>
      <c r="E258" s="87"/>
    </row>
    <row r="259" spans="2:5" ht="14.25" customHeight="1">
      <c r="B259" s="56"/>
      <c r="C259" s="57"/>
      <c r="E259" s="87"/>
    </row>
    <row r="260" spans="2:5" ht="14.25" customHeight="1">
      <c r="B260" s="56"/>
      <c r="C260" s="57"/>
      <c r="E260" s="87"/>
    </row>
    <row r="261" spans="2:5" ht="14.25" customHeight="1">
      <c r="B261" s="56"/>
      <c r="C261" s="57"/>
      <c r="E261" s="87"/>
    </row>
    <row r="262" spans="2:5" ht="14.25" customHeight="1">
      <c r="B262" s="56"/>
      <c r="C262" s="57"/>
      <c r="E262" s="87"/>
    </row>
    <row r="263" spans="2:5" ht="14.25" customHeight="1">
      <c r="B263" s="56"/>
      <c r="C263" s="57"/>
      <c r="E263" s="87"/>
    </row>
    <row r="264" spans="2:5" ht="14.25" customHeight="1">
      <c r="B264" s="56"/>
      <c r="C264" s="57"/>
      <c r="E264" s="87"/>
    </row>
    <row r="265" spans="2:5" ht="14.25" customHeight="1">
      <c r="B265" s="56"/>
      <c r="C265" s="57"/>
      <c r="E265" s="87"/>
    </row>
    <row r="266" spans="2:5" ht="15.75" customHeight="1"/>
    <row r="267" spans="2:5" ht="15.75" customHeight="1"/>
    <row r="268" spans="2:5" ht="15.75" customHeight="1"/>
    <row r="269" spans="2:5" ht="15.75" customHeight="1"/>
    <row r="270" spans="2:5" ht="15.75" customHeight="1"/>
    <row r="271" spans="2:5" ht="15.75" customHeight="1"/>
    <row r="272" spans="2: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</sheetData>
  <sortState xmlns:xlrd2="http://schemas.microsoft.com/office/spreadsheetml/2017/richdata2" ref="B2:L65">
    <sortCondition ref="J2:J65"/>
    <sortCondition ref="C2:C65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32"/>
  <sheetViews>
    <sheetView workbookViewId="0">
      <pane ySplit="1" topLeftCell="A148" activePane="bottomLeft" state="frozen"/>
      <selection pane="bottomLeft" activeCell="F137" sqref="F137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22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46" t="s">
        <v>681</v>
      </c>
      <c r="B1" s="47" t="s">
        <v>674</v>
      </c>
      <c r="C1" s="48" t="s">
        <v>675</v>
      </c>
      <c r="D1" s="46" t="s">
        <v>676</v>
      </c>
      <c r="E1" s="121" t="s">
        <v>677</v>
      </c>
      <c r="F1" s="46" t="s">
        <v>1</v>
      </c>
      <c r="G1" s="46" t="s">
        <v>3</v>
      </c>
      <c r="H1" s="46" t="s">
        <v>678</v>
      </c>
      <c r="I1" s="46" t="s">
        <v>2</v>
      </c>
      <c r="J1" s="46" t="s">
        <v>5</v>
      </c>
      <c r="K1" s="46" t="s">
        <v>679</v>
      </c>
      <c r="L1" s="46" t="s">
        <v>680</v>
      </c>
    </row>
    <row r="2" spans="1:12" ht="14.25" customHeight="1">
      <c r="A2" s="128" t="s">
        <v>681</v>
      </c>
      <c r="B2" s="129">
        <v>9</v>
      </c>
      <c r="C2" s="129">
        <v>17.34</v>
      </c>
      <c r="D2" s="129">
        <v>3</v>
      </c>
      <c r="E2" s="130">
        <v>727</v>
      </c>
      <c r="F2" s="131" t="str">
        <f>+VLOOKUP(E2,Participants!$A$1:$F$802,2,FALSE)</f>
        <v>Edward Plastino</v>
      </c>
      <c r="G2" s="131" t="str">
        <f>+VLOOKUP(E2,Participants!$A$1:$F$802,4,FALSE)</f>
        <v>KIL</v>
      </c>
      <c r="H2" s="131" t="str">
        <f>+VLOOKUP(E2,Participants!$A$1:$F$802,5,FALSE)</f>
        <v>M</v>
      </c>
      <c r="I2" s="131">
        <f>+VLOOKUP(E2,Participants!$A$1:$F$802,3,FALSE)</f>
        <v>4</v>
      </c>
      <c r="J2" s="131" t="str">
        <f>+VLOOKUP(E2,Participants!$A$1:$G$802,7,FALSE)</f>
        <v>DEV BOYS</v>
      </c>
      <c r="K2" s="131">
        <v>17</v>
      </c>
      <c r="L2" s="131"/>
    </row>
    <row r="3" spans="1:12" ht="14.25" customHeight="1">
      <c r="A3" s="128" t="s">
        <v>681</v>
      </c>
      <c r="B3" s="129">
        <v>17</v>
      </c>
      <c r="C3" s="129">
        <v>17.489999999999998</v>
      </c>
      <c r="D3" s="129">
        <v>3</v>
      </c>
      <c r="E3" s="130">
        <v>1317</v>
      </c>
      <c r="F3" s="131" t="str">
        <f>+VLOOKUP(E3,Participants!$A$1:$F$802,2,FALSE)</f>
        <v>Danny McCabe</v>
      </c>
      <c r="G3" s="131" t="str">
        <f>+VLOOKUP(E3,Participants!$A$1:$F$802,4,FALSE)</f>
        <v>BFS</v>
      </c>
      <c r="H3" s="131" t="str">
        <f>+VLOOKUP(E3,Participants!$A$1:$F$802,5,FALSE)</f>
        <v>M</v>
      </c>
      <c r="I3" s="131">
        <f>+VLOOKUP(E3,Participants!$A$1:$F$802,3,FALSE)</f>
        <v>2</v>
      </c>
      <c r="J3" s="131" t="str">
        <f>+VLOOKUP(E3,Participants!$A$1:$G$802,7,FALSE)</f>
        <v>DEV BOYS</v>
      </c>
      <c r="K3" s="131">
        <v>20</v>
      </c>
      <c r="L3" s="131"/>
    </row>
    <row r="4" spans="1:12" ht="14.25" customHeight="1">
      <c r="A4" s="128" t="s">
        <v>681</v>
      </c>
      <c r="B4" s="132">
        <v>20</v>
      </c>
      <c r="C4" s="132">
        <v>17.61</v>
      </c>
      <c r="D4" s="132">
        <v>4</v>
      </c>
      <c r="E4" s="133">
        <v>1313</v>
      </c>
      <c r="F4" s="134" t="str">
        <f>+VLOOKUP(E4,Participants!$A$1:$F$802,2,FALSE)</f>
        <v>Luke Green</v>
      </c>
      <c r="G4" s="134" t="str">
        <f>+VLOOKUP(E4,Participants!$A$1:$F$802,4,FALSE)</f>
        <v>BFS</v>
      </c>
      <c r="H4" s="134" t="str">
        <f>+VLOOKUP(E4,Participants!$A$1:$F$802,5,FALSE)</f>
        <v>M</v>
      </c>
      <c r="I4" s="134">
        <f>+VLOOKUP(E4,Participants!$A$1:$F$802,3,FALSE)</f>
        <v>2</v>
      </c>
      <c r="J4" s="134" t="str">
        <f>+VLOOKUP(E4,Participants!$A$1:$G$802,7,FALSE)</f>
        <v>DEV BOYS</v>
      </c>
      <c r="K4" s="131">
        <v>21</v>
      </c>
      <c r="L4" s="134"/>
    </row>
    <row r="5" spans="1:12" ht="14.25" customHeight="1">
      <c r="A5" s="128" t="s">
        <v>681</v>
      </c>
      <c r="B5" s="129">
        <v>19</v>
      </c>
      <c r="C5" s="129">
        <v>17.809999999999999</v>
      </c>
      <c r="D5" s="129">
        <v>5</v>
      </c>
      <c r="E5" s="130">
        <v>925</v>
      </c>
      <c r="F5" s="131" t="str">
        <f>+VLOOKUP(E5,Participants!$A$1:$F$802,2,FALSE)</f>
        <v>Nathan Wertelet</v>
      </c>
      <c r="G5" s="131" t="str">
        <f>+VLOOKUP(E5,Participants!$A$1:$F$802,4,FALSE)</f>
        <v>AGS</v>
      </c>
      <c r="H5" s="131" t="str">
        <f>+VLOOKUP(E5,Participants!$A$1:$F$802,5,FALSE)</f>
        <v>M</v>
      </c>
      <c r="I5" s="131">
        <f>+VLOOKUP(E5,Participants!$A$1:$F$802,3,FALSE)</f>
        <v>2</v>
      </c>
      <c r="J5" s="131" t="str">
        <f>+VLOOKUP(E5,Participants!$A$1:$G$802,7,FALSE)</f>
        <v>DEV BOYS</v>
      </c>
      <c r="K5" s="131">
        <v>23</v>
      </c>
      <c r="L5" s="131"/>
    </row>
    <row r="6" spans="1:12" ht="14.25" customHeight="1">
      <c r="A6" s="128" t="s">
        <v>681</v>
      </c>
      <c r="B6" s="132">
        <v>20</v>
      </c>
      <c r="C6" s="132">
        <v>18.239999999999998</v>
      </c>
      <c r="D6" s="132">
        <v>5</v>
      </c>
      <c r="E6" s="133">
        <v>151</v>
      </c>
      <c r="F6" s="134" t="str">
        <f>+VLOOKUP(E6,Participants!$A$1:$F$802,2,FALSE)</f>
        <v>Emmett Clark</v>
      </c>
      <c r="G6" s="134" t="str">
        <f>+VLOOKUP(E6,Participants!$A$1:$F$802,4,FALSE)</f>
        <v>NCA</v>
      </c>
      <c r="H6" s="134" t="str">
        <f>+VLOOKUP(E6,Participants!$A$1:$F$802,5,FALSE)</f>
        <v>M</v>
      </c>
      <c r="I6" s="134">
        <f>+VLOOKUP(E6,Participants!$A$1:$F$802,3,FALSE)</f>
        <v>2</v>
      </c>
      <c r="J6" s="134" t="str">
        <f>+VLOOKUP(E6,Participants!$A$1:$G$802,7,FALSE)</f>
        <v>DEV BOYS</v>
      </c>
      <c r="K6" s="131">
        <v>28</v>
      </c>
      <c r="L6" s="134"/>
    </row>
    <row r="7" spans="1:12" ht="14.25" customHeight="1">
      <c r="A7" s="128" t="s">
        <v>681</v>
      </c>
      <c r="B7" s="132">
        <v>20</v>
      </c>
      <c r="C7" s="132">
        <v>18.399999999999999</v>
      </c>
      <c r="D7" s="132">
        <v>6</v>
      </c>
      <c r="E7" s="133">
        <v>831</v>
      </c>
      <c r="F7" s="134" t="str">
        <f>+VLOOKUP(E7,Participants!$A$1:$F$802,2,FALSE)</f>
        <v>Luke Lariviere</v>
      </c>
      <c r="G7" s="134" t="str">
        <f>+VLOOKUP(E7,Participants!$A$1:$F$802,4,FALSE)</f>
        <v>GRE</v>
      </c>
      <c r="H7" s="134" t="str">
        <f>+VLOOKUP(E7,Participants!$A$1:$F$802,5,FALSE)</f>
        <v>M</v>
      </c>
      <c r="I7" s="134">
        <f>+VLOOKUP(E7,Participants!$A$1:$F$802,3,FALSE)</f>
        <v>2</v>
      </c>
      <c r="J7" s="134" t="str">
        <f>+VLOOKUP(E7,Participants!$A$1:$G$802,7,FALSE)</f>
        <v>DEV BOYS</v>
      </c>
      <c r="K7" s="131">
        <v>32</v>
      </c>
      <c r="L7" s="134"/>
    </row>
    <row r="8" spans="1:12" ht="14.25" customHeight="1">
      <c r="A8" s="128" t="s">
        <v>681</v>
      </c>
      <c r="B8" s="132">
        <v>20</v>
      </c>
      <c r="C8" s="132">
        <v>18.57</v>
      </c>
      <c r="D8" s="132">
        <v>7</v>
      </c>
      <c r="E8" s="133">
        <v>839</v>
      </c>
      <c r="F8" s="134" t="str">
        <f>+VLOOKUP(E8,Participants!$A$1:$F$802,2,FALSE)</f>
        <v>Nico Sposito</v>
      </c>
      <c r="G8" s="134" t="str">
        <f>+VLOOKUP(E8,Participants!$A$1:$F$802,4,FALSE)</f>
        <v>GRE</v>
      </c>
      <c r="H8" s="134" t="str">
        <f>+VLOOKUP(E8,Participants!$A$1:$F$802,5,FALSE)</f>
        <v>M</v>
      </c>
      <c r="I8" s="134">
        <f>+VLOOKUP(E8,Participants!$A$1:$F$802,3,FALSE)</f>
        <v>2</v>
      </c>
      <c r="J8" s="134" t="str">
        <f>+VLOOKUP(E8,Participants!$A$1:$G$802,7,FALSE)</f>
        <v>DEV BOYS</v>
      </c>
      <c r="K8" s="131">
        <v>37</v>
      </c>
      <c r="L8" s="134"/>
    </row>
    <row r="9" spans="1:12" ht="14.25" customHeight="1">
      <c r="A9" s="128" t="s">
        <v>681</v>
      </c>
      <c r="B9" s="129">
        <v>19</v>
      </c>
      <c r="C9" s="129">
        <v>18.62</v>
      </c>
      <c r="D9" s="129">
        <v>7</v>
      </c>
      <c r="E9" s="130">
        <v>153</v>
      </c>
      <c r="F9" s="131" t="str">
        <f>+VLOOKUP(E9,Participants!$A$1:$F$802,2,FALSE)</f>
        <v>Ethan Harper</v>
      </c>
      <c r="G9" s="131" t="str">
        <f>+VLOOKUP(E9,Participants!$A$1:$F$802,4,FALSE)</f>
        <v>NCA</v>
      </c>
      <c r="H9" s="131" t="str">
        <f>+VLOOKUP(E9,Participants!$A$1:$F$802,5,FALSE)</f>
        <v>M</v>
      </c>
      <c r="I9" s="131">
        <f>+VLOOKUP(E9,Participants!$A$1:$F$802,3,FALSE)</f>
        <v>2</v>
      </c>
      <c r="J9" s="131" t="str">
        <f>+VLOOKUP(E9,Participants!$A$1:$G$802,7,FALSE)</f>
        <v>DEV BOYS</v>
      </c>
      <c r="K9" s="131">
        <v>39</v>
      </c>
      <c r="L9" s="131"/>
    </row>
    <row r="10" spans="1:12" ht="14.25" customHeight="1">
      <c r="A10" s="128" t="s">
        <v>681</v>
      </c>
      <c r="B10" s="132">
        <v>20</v>
      </c>
      <c r="C10" s="132">
        <v>18.84</v>
      </c>
      <c r="D10" s="132">
        <v>3</v>
      </c>
      <c r="E10" s="133">
        <v>1311</v>
      </c>
      <c r="F10" s="134" t="str">
        <f>+VLOOKUP(E10,Participants!$A$1:$F$802,2,FALSE)</f>
        <v>Caleb Radzvin</v>
      </c>
      <c r="G10" s="134" t="str">
        <f>+VLOOKUP(E10,Participants!$A$1:$F$802,4,FALSE)</f>
        <v>BFS</v>
      </c>
      <c r="H10" s="134" t="str">
        <f>+VLOOKUP(E10,Participants!$A$1:$F$802,5,FALSE)</f>
        <v>M</v>
      </c>
      <c r="I10" s="134">
        <f>+VLOOKUP(E10,Participants!$A$1:$F$802,3,FALSE)</f>
        <v>2</v>
      </c>
      <c r="J10" s="134" t="str">
        <f>+VLOOKUP(E10,Participants!$A$1:$G$802,7,FALSE)</f>
        <v>DEV BOYS</v>
      </c>
      <c r="K10" s="131">
        <v>41</v>
      </c>
      <c r="L10" s="134"/>
    </row>
    <row r="11" spans="1:12" ht="14.25" customHeight="1">
      <c r="A11" s="128" t="s">
        <v>681</v>
      </c>
      <c r="B11" s="132">
        <v>18</v>
      </c>
      <c r="C11" s="132">
        <v>18.850000000000001</v>
      </c>
      <c r="D11" s="132">
        <v>1</v>
      </c>
      <c r="E11" s="133">
        <v>1224</v>
      </c>
      <c r="F11" s="134" t="str">
        <f>+VLOOKUP(E11,Participants!$A$1:$F$802,2,FALSE)</f>
        <v>William Mlecko</v>
      </c>
      <c r="G11" s="134" t="str">
        <f>+VLOOKUP(E11,Participants!$A$1:$F$802,4,FALSE)</f>
        <v>AAC</v>
      </c>
      <c r="H11" s="134" t="str">
        <f>+VLOOKUP(E11,Participants!$A$1:$F$802,5,FALSE)</f>
        <v>M</v>
      </c>
      <c r="I11" s="134">
        <f>+VLOOKUP(E11,Participants!$A$1:$F$802,3,FALSE)</f>
        <v>2</v>
      </c>
      <c r="J11" s="134" t="str">
        <f>+VLOOKUP(E11,Participants!$A$1:$G$802,7,FALSE)</f>
        <v>DEV BOYS</v>
      </c>
      <c r="K11" s="131">
        <v>42</v>
      </c>
      <c r="L11" s="134"/>
    </row>
    <row r="12" spans="1:12" ht="14.25" customHeight="1">
      <c r="A12" s="128" t="s">
        <v>681</v>
      </c>
      <c r="B12" s="132">
        <v>18</v>
      </c>
      <c r="C12" s="132">
        <v>18.93</v>
      </c>
      <c r="D12" s="132">
        <v>3</v>
      </c>
      <c r="E12" s="133">
        <v>951</v>
      </c>
      <c r="F12" s="134" t="str">
        <f>+VLOOKUP(E12,Participants!$A$1:$F$802,2,FALSE)</f>
        <v>Redd Jacob</v>
      </c>
      <c r="G12" s="134" t="str">
        <f>+VLOOKUP(E12,Participants!$A$1:$F$802,4,FALSE)</f>
        <v>CDT</v>
      </c>
      <c r="H12" s="134" t="str">
        <f>+VLOOKUP(E12,Participants!$A$1:$F$802,5,FALSE)</f>
        <v>M</v>
      </c>
      <c r="I12" s="134">
        <f>+VLOOKUP(E12,Participants!$A$1:$F$802,3,FALSE)</f>
        <v>1</v>
      </c>
      <c r="J12" s="134" t="str">
        <f>+VLOOKUP(E12,Participants!$A$1:$G$802,7,FALSE)</f>
        <v>DEV BOYS</v>
      </c>
      <c r="K12" s="131">
        <v>44</v>
      </c>
      <c r="L12" s="134"/>
    </row>
    <row r="13" spans="1:12" ht="14.25" customHeight="1">
      <c r="A13" s="128" t="s">
        <v>681</v>
      </c>
      <c r="B13" s="129">
        <v>17</v>
      </c>
      <c r="C13" s="129">
        <v>18.96</v>
      </c>
      <c r="D13" s="129">
        <v>1</v>
      </c>
      <c r="E13" s="130">
        <v>1230</v>
      </c>
      <c r="F13" s="131" t="str">
        <f>+VLOOKUP(E13,Participants!$A$1:$F$802,2,FALSE)</f>
        <v>Ozzie Pribich</v>
      </c>
      <c r="G13" s="131" t="str">
        <f>+VLOOKUP(E13,Participants!$A$1:$F$802,4,FALSE)</f>
        <v>AAC</v>
      </c>
      <c r="H13" s="131" t="str">
        <f>+VLOOKUP(E13,Participants!$A$1:$F$802,5,FALSE)</f>
        <v>M</v>
      </c>
      <c r="I13" s="131">
        <f>+VLOOKUP(E13,Participants!$A$1:$F$802,3,FALSE)</f>
        <v>2</v>
      </c>
      <c r="J13" s="131" t="str">
        <f>+VLOOKUP(E13,Participants!$A$1:$G$802,7,FALSE)</f>
        <v>DEV BOYS</v>
      </c>
      <c r="K13" s="131">
        <v>45</v>
      </c>
      <c r="L13" s="131"/>
    </row>
    <row r="14" spans="1:12" ht="14.25" customHeight="1">
      <c r="A14" s="128" t="s">
        <v>681</v>
      </c>
      <c r="B14" s="132">
        <v>20</v>
      </c>
      <c r="C14" s="132">
        <v>18.96</v>
      </c>
      <c r="D14" s="132">
        <v>2</v>
      </c>
      <c r="E14" s="133">
        <v>1314</v>
      </c>
      <c r="F14" s="134" t="str">
        <f>+VLOOKUP(E14,Participants!$A$1:$F$802,2,FALSE)</f>
        <v>Noah Sarich</v>
      </c>
      <c r="G14" s="134" t="str">
        <f>+VLOOKUP(E14,Participants!$A$1:$F$802,4,FALSE)</f>
        <v>BFS</v>
      </c>
      <c r="H14" s="134" t="str">
        <f>+VLOOKUP(E14,Participants!$A$1:$F$802,5,FALSE)</f>
        <v>M</v>
      </c>
      <c r="I14" s="134">
        <f>+VLOOKUP(E14,Participants!$A$1:$F$802,3,FALSE)</f>
        <v>2</v>
      </c>
      <c r="J14" s="134" t="str">
        <f>+VLOOKUP(E14,Participants!$A$1:$G$802,7,FALSE)</f>
        <v>DEV BOYS</v>
      </c>
      <c r="K14" s="131">
        <v>46</v>
      </c>
      <c r="L14" s="134"/>
    </row>
    <row r="15" spans="1:12" ht="14.25" customHeight="1">
      <c r="A15" s="128" t="s">
        <v>681</v>
      </c>
      <c r="B15" s="129">
        <v>19</v>
      </c>
      <c r="C15" s="129">
        <v>19.010000000000002</v>
      </c>
      <c r="D15" s="129">
        <v>3</v>
      </c>
      <c r="E15" s="130">
        <v>1315</v>
      </c>
      <c r="F15" s="131" t="str">
        <f>+VLOOKUP(E15,Participants!$A$1:$F$802,2,FALSE)</f>
        <v>Isaac White</v>
      </c>
      <c r="G15" s="131" t="str">
        <f>+VLOOKUP(E15,Participants!$A$1:$F$802,4,FALSE)</f>
        <v>BFS</v>
      </c>
      <c r="H15" s="131" t="str">
        <f>+VLOOKUP(E15,Participants!$A$1:$F$802,5,FALSE)</f>
        <v>M</v>
      </c>
      <c r="I15" s="131">
        <f>+VLOOKUP(E15,Participants!$A$1:$F$802,3,FALSE)</f>
        <v>2</v>
      </c>
      <c r="J15" s="131" t="str">
        <f>+VLOOKUP(E15,Participants!$A$1:$G$802,7,FALSE)</f>
        <v>DEV BOYS</v>
      </c>
      <c r="K15" s="131">
        <v>47</v>
      </c>
      <c r="L15" s="131"/>
    </row>
    <row r="16" spans="1:12" ht="14.25" customHeight="1">
      <c r="A16" s="128" t="s">
        <v>681</v>
      </c>
      <c r="B16" s="129">
        <v>19</v>
      </c>
      <c r="C16" s="129">
        <v>19.04</v>
      </c>
      <c r="D16" s="129">
        <v>6</v>
      </c>
      <c r="E16" s="130">
        <v>940</v>
      </c>
      <c r="F16" s="131" t="str">
        <f>+VLOOKUP(E16,Participants!$A$1:$F$802,2,FALSE)</f>
        <v>Zheng Bennett</v>
      </c>
      <c r="G16" s="131" t="str">
        <f>+VLOOKUP(E16,Participants!$A$1:$F$802,4,FALSE)</f>
        <v>CDT</v>
      </c>
      <c r="H16" s="131" t="str">
        <f>+VLOOKUP(E16,Participants!$A$1:$F$802,5,FALSE)</f>
        <v>M</v>
      </c>
      <c r="I16" s="131">
        <f>+VLOOKUP(E16,Participants!$A$1:$F$802,3,FALSE)</f>
        <v>2</v>
      </c>
      <c r="J16" s="131" t="str">
        <f>+VLOOKUP(E16,Participants!$A$1:$G$802,7,FALSE)</f>
        <v>DEV BOYS</v>
      </c>
      <c r="K16" s="131">
        <v>48</v>
      </c>
      <c r="L16" s="131"/>
    </row>
    <row r="17" spans="1:12" ht="14.25" customHeight="1">
      <c r="A17" s="128" t="s">
        <v>681</v>
      </c>
      <c r="B17" s="129">
        <v>17</v>
      </c>
      <c r="C17" s="129">
        <v>19.05</v>
      </c>
      <c r="D17" s="129">
        <v>4</v>
      </c>
      <c r="E17" s="130">
        <v>659</v>
      </c>
      <c r="F17" s="131" t="str">
        <f>+VLOOKUP(E17,Participants!$A$1:$F$802,2,FALSE)</f>
        <v>Max Smith</v>
      </c>
      <c r="G17" s="131" t="str">
        <f>+VLOOKUP(E17,Participants!$A$1:$F$802,4,FALSE)</f>
        <v>SJS</v>
      </c>
      <c r="H17" s="131" t="str">
        <f>+VLOOKUP(E17,Participants!$A$1:$F$802,5,FALSE)</f>
        <v>M</v>
      </c>
      <c r="I17" s="131">
        <f>+VLOOKUP(E17,Participants!$A$1:$F$802,3,FALSE)</f>
        <v>0</v>
      </c>
      <c r="J17" s="131" t="str">
        <f>+VLOOKUP(E17,Participants!$A$1:$G$802,7,FALSE)</f>
        <v>DEV BOYS</v>
      </c>
      <c r="K17" s="131">
        <v>50</v>
      </c>
      <c r="L17" s="131"/>
    </row>
    <row r="18" spans="1:12" ht="14.25" customHeight="1">
      <c r="A18" s="128" t="s">
        <v>681</v>
      </c>
      <c r="B18" s="129">
        <v>19</v>
      </c>
      <c r="C18" s="129">
        <v>19.07</v>
      </c>
      <c r="D18" s="129">
        <v>2</v>
      </c>
      <c r="E18" s="130">
        <v>585</v>
      </c>
      <c r="F18" s="131" t="str">
        <f>+VLOOKUP(E18,Participants!$A$1:$F$802,2,FALSE)</f>
        <v>Logan Schaub</v>
      </c>
      <c r="G18" s="131" t="str">
        <f>+VLOOKUP(E18,Participants!$A$1:$F$802,4,FALSE)</f>
        <v>BTA</v>
      </c>
      <c r="H18" s="131" t="str">
        <f>+VLOOKUP(E18,Participants!$A$1:$F$802,5,FALSE)</f>
        <v>M</v>
      </c>
      <c r="I18" s="131">
        <f>+VLOOKUP(E18,Participants!$A$1:$F$802,3,FALSE)</f>
        <v>2</v>
      </c>
      <c r="J18" s="131" t="str">
        <f>+VLOOKUP(E18,Participants!$A$1:$G$802,7,FALSE)</f>
        <v>DEV BOYS</v>
      </c>
      <c r="K18" s="131">
        <v>52</v>
      </c>
      <c r="L18" s="131"/>
    </row>
    <row r="19" spans="1:12" ht="14.25" customHeight="1">
      <c r="A19" s="128" t="s">
        <v>681</v>
      </c>
      <c r="B19" s="129">
        <v>19</v>
      </c>
      <c r="C19" s="129">
        <v>20.010000000000002</v>
      </c>
      <c r="D19" s="129">
        <v>1</v>
      </c>
      <c r="E19" s="130">
        <v>583</v>
      </c>
      <c r="F19" s="131" t="str">
        <f>+VLOOKUP(E19,Participants!$A$1:$F$802,2,FALSE)</f>
        <v>Nat Lutz</v>
      </c>
      <c r="G19" s="131" t="str">
        <f>+VLOOKUP(E19,Participants!$A$1:$F$802,4,FALSE)</f>
        <v>BTA</v>
      </c>
      <c r="H19" s="131" t="str">
        <f>+VLOOKUP(E19,Participants!$A$1:$F$802,5,FALSE)</f>
        <v>M</v>
      </c>
      <c r="I19" s="131">
        <f>+VLOOKUP(E19,Participants!$A$1:$F$802,3,FALSE)</f>
        <v>2</v>
      </c>
      <c r="J19" s="131" t="str">
        <f>+VLOOKUP(E19,Participants!$A$1:$G$802,7,FALSE)</f>
        <v>DEV BOYS</v>
      </c>
      <c r="K19" s="131">
        <v>59</v>
      </c>
      <c r="L19" s="131"/>
    </row>
    <row r="20" spans="1:12" ht="14.25" customHeight="1">
      <c r="A20" s="128" t="s">
        <v>681</v>
      </c>
      <c r="B20" s="129">
        <v>19</v>
      </c>
      <c r="C20" s="129">
        <v>20.11</v>
      </c>
      <c r="D20" s="129">
        <v>8</v>
      </c>
      <c r="E20" s="130">
        <v>830</v>
      </c>
      <c r="F20" s="131" t="str">
        <f>+VLOOKUP(E20,Participants!$A$1:$F$802,2,FALSE)</f>
        <v>Logan Jacobs</v>
      </c>
      <c r="G20" s="131" t="str">
        <f>+VLOOKUP(E20,Participants!$A$1:$F$802,4,FALSE)</f>
        <v>GRE</v>
      </c>
      <c r="H20" s="131" t="str">
        <f>+VLOOKUP(E20,Participants!$A$1:$F$802,5,FALSE)</f>
        <v>M</v>
      </c>
      <c r="I20" s="131">
        <f>+VLOOKUP(E20,Participants!$A$1:$F$802,3,FALSE)</f>
        <v>2</v>
      </c>
      <c r="J20" s="131" t="str">
        <f>+VLOOKUP(E20,Participants!$A$1:$G$802,7,FALSE)</f>
        <v>DEV BOYS</v>
      </c>
      <c r="K20" s="131">
        <v>60</v>
      </c>
      <c r="L20" s="131"/>
    </row>
    <row r="21" spans="1:12" ht="14.25" customHeight="1">
      <c r="A21" s="128" t="s">
        <v>681</v>
      </c>
      <c r="B21" s="129">
        <v>17</v>
      </c>
      <c r="C21" s="129">
        <v>20.14</v>
      </c>
      <c r="D21" s="129">
        <v>8</v>
      </c>
      <c r="E21" s="130">
        <v>836</v>
      </c>
      <c r="F21" s="131" t="str">
        <f>+VLOOKUP(E21,Participants!$A$1:$F$802,2,FALSE)</f>
        <v>Colin Ray</v>
      </c>
      <c r="G21" s="131" t="str">
        <f>+VLOOKUP(E21,Participants!$A$1:$F$802,4,FALSE)</f>
        <v>GRE</v>
      </c>
      <c r="H21" s="131" t="str">
        <f>+VLOOKUP(E21,Participants!$A$1:$F$802,5,FALSE)</f>
        <v>M</v>
      </c>
      <c r="I21" s="131">
        <f>+VLOOKUP(E21,Participants!$A$1:$F$802,3,FALSE)</f>
        <v>1</v>
      </c>
      <c r="J21" s="131" t="str">
        <f>+VLOOKUP(E21,Participants!$A$1:$G$802,7,FALSE)</f>
        <v>DEV BOYS</v>
      </c>
      <c r="K21" s="131">
        <v>61</v>
      </c>
      <c r="L21" s="131"/>
    </row>
    <row r="22" spans="1:12" ht="14.25" customHeight="1">
      <c r="A22" s="128" t="s">
        <v>681</v>
      </c>
      <c r="B22" s="132">
        <v>18</v>
      </c>
      <c r="C22" s="132">
        <v>20.62</v>
      </c>
      <c r="D22" s="132">
        <v>4</v>
      </c>
      <c r="E22" s="133">
        <v>948</v>
      </c>
      <c r="F22" s="134" t="str">
        <f>+VLOOKUP(E22,Participants!$A$1:$F$802,2,FALSE)</f>
        <v>Sickenberger Gavin</v>
      </c>
      <c r="G22" s="134" t="str">
        <f>+VLOOKUP(E22,Participants!$A$1:$F$802,4,FALSE)</f>
        <v>CDT</v>
      </c>
      <c r="H22" s="134" t="str">
        <f>+VLOOKUP(E22,Participants!$A$1:$F$802,5,FALSE)</f>
        <v>M</v>
      </c>
      <c r="I22" s="134">
        <f>+VLOOKUP(E22,Participants!$A$1:$F$802,3,FALSE)</f>
        <v>1</v>
      </c>
      <c r="J22" s="134" t="str">
        <f>+VLOOKUP(E22,Participants!$A$1:$G$802,7,FALSE)</f>
        <v>DEV BOYS</v>
      </c>
      <c r="K22" s="131">
        <v>64</v>
      </c>
      <c r="L22" s="134"/>
    </row>
    <row r="23" spans="1:12" ht="14.25" customHeight="1">
      <c r="A23" s="128" t="s">
        <v>681</v>
      </c>
      <c r="B23" s="132">
        <v>18</v>
      </c>
      <c r="C23" s="132">
        <v>21.01</v>
      </c>
      <c r="D23" s="132">
        <v>2</v>
      </c>
      <c r="E23" s="133">
        <v>1461</v>
      </c>
      <c r="F23" s="134" t="str">
        <f>+VLOOKUP(E23,Participants!$A$1:$F$802,2,FALSE)</f>
        <v>Nathan Summers</v>
      </c>
      <c r="G23" s="134" t="str">
        <f>+VLOOKUP(E23,Participants!$A$1:$F$802,4,FALSE)</f>
        <v>SSPP</v>
      </c>
      <c r="H23" s="134" t="str">
        <f>+VLOOKUP(E23,Participants!$A$1:$F$802,5,FALSE)</f>
        <v>M</v>
      </c>
      <c r="I23" s="134">
        <f>+VLOOKUP(E23,Participants!$A$1:$F$802,3,FALSE)</f>
        <v>1</v>
      </c>
      <c r="J23" s="134" t="str">
        <f>+VLOOKUP(E23,Participants!$A$1:$G$802,7,FALSE)</f>
        <v>DEV BOYS</v>
      </c>
      <c r="K23" s="131">
        <v>66</v>
      </c>
      <c r="L23" s="134"/>
    </row>
    <row r="24" spans="1:12" ht="14.25" customHeight="1">
      <c r="A24" s="128" t="s">
        <v>681</v>
      </c>
      <c r="B24" s="132">
        <v>18</v>
      </c>
      <c r="C24" s="132">
        <v>21.5</v>
      </c>
      <c r="D24" s="132">
        <v>8</v>
      </c>
      <c r="E24" s="133">
        <v>838</v>
      </c>
      <c r="F24" s="134" t="str">
        <f>+VLOOKUP(E24,Participants!$A$1:$F$802,2,FALSE)</f>
        <v>David Sloka</v>
      </c>
      <c r="G24" s="134" t="str">
        <f>+VLOOKUP(E24,Participants!$A$1:$F$802,4,FALSE)</f>
        <v>GRE</v>
      </c>
      <c r="H24" s="134" t="str">
        <f>+VLOOKUP(E24,Participants!$A$1:$F$802,5,FALSE)</f>
        <v>M</v>
      </c>
      <c r="I24" s="134">
        <f>+VLOOKUP(E24,Participants!$A$1:$F$802,3,FALSE)</f>
        <v>2</v>
      </c>
      <c r="J24" s="134" t="str">
        <f>+VLOOKUP(E24,Participants!$A$1:$G$802,7,FALSE)</f>
        <v>DEV BOYS</v>
      </c>
      <c r="K24" s="131">
        <v>67</v>
      </c>
      <c r="L24" s="134"/>
    </row>
    <row r="25" spans="1:12" ht="14.25" customHeight="1">
      <c r="A25" s="128" t="s">
        <v>681</v>
      </c>
      <c r="B25" s="132">
        <v>20</v>
      </c>
      <c r="C25" s="132">
        <v>21.93</v>
      </c>
      <c r="D25" s="132">
        <v>1</v>
      </c>
      <c r="E25" s="133">
        <v>1312</v>
      </c>
      <c r="F25" s="134" t="str">
        <f>+VLOOKUP(E25,Participants!$A$1:$F$802,2,FALSE)</f>
        <v>Bennett Solarczyk</v>
      </c>
      <c r="G25" s="134" t="str">
        <f>+VLOOKUP(E25,Participants!$A$1:$F$802,4,FALSE)</f>
        <v>BFS</v>
      </c>
      <c r="H25" s="134" t="str">
        <f>+VLOOKUP(E25,Participants!$A$1:$F$802,5,FALSE)</f>
        <v>M</v>
      </c>
      <c r="I25" s="134">
        <f>+VLOOKUP(E25,Participants!$A$1:$F$802,3,FALSE)</f>
        <v>2</v>
      </c>
      <c r="J25" s="134" t="str">
        <f>+VLOOKUP(E25,Participants!$A$1:$G$802,7,FALSE)</f>
        <v>DEV BOYS</v>
      </c>
      <c r="K25" s="131">
        <v>68</v>
      </c>
      <c r="L25" s="134"/>
    </row>
    <row r="26" spans="1:12" ht="14.25" customHeight="1">
      <c r="A26" s="128" t="s">
        <v>681</v>
      </c>
      <c r="B26" s="132">
        <v>18</v>
      </c>
      <c r="C26" s="132">
        <v>22.21</v>
      </c>
      <c r="D26" s="132">
        <v>6</v>
      </c>
      <c r="E26" s="133">
        <v>146</v>
      </c>
      <c r="F26" s="134" t="str">
        <f>+VLOOKUP(E26,Participants!$A$1:$F$802,2,FALSE)</f>
        <v>Jason Shelpman</v>
      </c>
      <c r="G26" s="134" t="str">
        <f>+VLOOKUP(E26,Participants!$A$1:$F$802,4,FALSE)</f>
        <v>NCA</v>
      </c>
      <c r="H26" s="134" t="str">
        <f>+VLOOKUP(E26,Participants!$A$1:$F$802,5,FALSE)</f>
        <v>M</v>
      </c>
      <c r="I26" s="134">
        <v>0</v>
      </c>
      <c r="J26" s="134" t="str">
        <f>+VLOOKUP(E26,Participants!$A$1:$G$802,7,FALSE)</f>
        <v>DEV BOYS</v>
      </c>
      <c r="K26" s="131">
        <v>69</v>
      </c>
      <c r="L26" s="134"/>
    </row>
    <row r="27" spans="1:12" ht="14.25" customHeight="1">
      <c r="A27" s="128" t="s">
        <v>681</v>
      </c>
      <c r="B27" s="132">
        <v>18</v>
      </c>
      <c r="C27" s="132">
        <v>22.5</v>
      </c>
      <c r="D27" s="132">
        <v>7</v>
      </c>
      <c r="E27" s="133">
        <v>147</v>
      </c>
      <c r="F27" s="134" t="str">
        <f>+VLOOKUP(E27,Participants!$A$1:$F$802,2,FALSE)</f>
        <v>Jamal Smith</v>
      </c>
      <c r="G27" s="134" t="str">
        <f>+VLOOKUP(E27,Participants!$A$1:$F$802,4,FALSE)</f>
        <v>NCA</v>
      </c>
      <c r="H27" s="134" t="str">
        <f>+VLOOKUP(E27,Participants!$A$1:$F$802,5,FALSE)</f>
        <v>M</v>
      </c>
      <c r="I27" s="134">
        <v>0</v>
      </c>
      <c r="J27" s="134" t="str">
        <f>+VLOOKUP(E27,Participants!$A$1:$G$802,7,FALSE)</f>
        <v>DEV BOYS</v>
      </c>
      <c r="K27" s="131">
        <v>70</v>
      </c>
      <c r="L27" s="134"/>
    </row>
    <row r="28" spans="1:12" ht="14.25" customHeight="1">
      <c r="A28" s="128" t="s">
        <v>681</v>
      </c>
      <c r="B28" s="129">
        <v>17</v>
      </c>
      <c r="C28" s="129">
        <v>22.96</v>
      </c>
      <c r="D28" s="129">
        <v>7</v>
      </c>
      <c r="E28" s="130">
        <v>145</v>
      </c>
      <c r="F28" s="131" t="str">
        <f>+VLOOKUP(E28,Participants!$A$1:$F$802,2,FALSE)</f>
        <v>Gabriel Pease</v>
      </c>
      <c r="G28" s="131" t="str">
        <f>+VLOOKUP(E28,Participants!$A$1:$F$802,4,FALSE)</f>
        <v>NCA</v>
      </c>
      <c r="H28" s="131" t="str">
        <f>+VLOOKUP(E28,Participants!$A$1:$F$802,5,FALSE)</f>
        <v>M</v>
      </c>
      <c r="I28" s="131">
        <v>0</v>
      </c>
      <c r="J28" s="131" t="str">
        <f>+VLOOKUP(E28,Participants!$A$1:$G$802,7,FALSE)</f>
        <v>DEV BOYS</v>
      </c>
      <c r="K28" s="131">
        <v>71</v>
      </c>
      <c r="L28" s="131"/>
    </row>
    <row r="29" spans="1:12" ht="14.25" customHeight="1">
      <c r="A29" s="128" t="s">
        <v>681</v>
      </c>
      <c r="B29" s="129">
        <v>17</v>
      </c>
      <c r="C29" s="129">
        <v>23.41</v>
      </c>
      <c r="D29" s="129">
        <v>5</v>
      </c>
      <c r="E29" s="130">
        <v>142</v>
      </c>
      <c r="F29" s="131" t="str">
        <f>+VLOOKUP(E29,Participants!$A$1:$F$802,2,FALSE)</f>
        <v>Jackson Harper</v>
      </c>
      <c r="G29" s="131" t="str">
        <f>+VLOOKUP(E29,Participants!$A$1:$F$802,4,FALSE)</f>
        <v>NCA</v>
      </c>
      <c r="H29" s="131" t="str">
        <f>+VLOOKUP(E29,Participants!$A$1:$F$802,5,FALSE)</f>
        <v>M</v>
      </c>
      <c r="I29" s="131">
        <v>0</v>
      </c>
      <c r="J29" s="131" t="str">
        <f>+VLOOKUP(E29,Participants!$A$1:$G$802,7,FALSE)</f>
        <v>DEV BOYS</v>
      </c>
      <c r="K29" s="131">
        <v>72</v>
      </c>
      <c r="L29" s="131"/>
    </row>
    <row r="30" spans="1:12" ht="14.25" customHeight="1">
      <c r="A30" s="128" t="s">
        <v>681</v>
      </c>
      <c r="B30" s="129">
        <v>17</v>
      </c>
      <c r="C30" s="129">
        <v>23.51</v>
      </c>
      <c r="D30" s="129">
        <v>2</v>
      </c>
      <c r="E30" s="130">
        <v>1446</v>
      </c>
      <c r="F30" s="131" t="str">
        <f>+VLOOKUP(E30,Participants!$A$1:$F$802,2,FALSE)</f>
        <v>Patrick Egan</v>
      </c>
      <c r="G30" s="131" t="str">
        <f>+VLOOKUP(E30,Participants!$A$1:$F$802,4,FALSE)</f>
        <v>SSPP</v>
      </c>
      <c r="H30" s="131" t="str">
        <f>+VLOOKUP(E30,Participants!$A$1:$F$802,5,FALSE)</f>
        <v>M</v>
      </c>
      <c r="I30" s="131">
        <v>0</v>
      </c>
      <c r="J30" s="131" t="str">
        <f>+VLOOKUP(E30,Participants!$A$1:$G$802,7,FALSE)</f>
        <v>DEV BOYS</v>
      </c>
      <c r="K30" s="131">
        <v>73</v>
      </c>
      <c r="L30" s="131"/>
    </row>
    <row r="31" spans="1:12" ht="14.25" customHeight="1">
      <c r="A31" s="128" t="s">
        <v>681</v>
      </c>
      <c r="B31" s="132">
        <v>18</v>
      </c>
      <c r="C31" s="132">
        <v>24</v>
      </c>
      <c r="D31" s="132">
        <v>5</v>
      </c>
      <c r="E31" s="133">
        <v>938</v>
      </c>
      <c r="F31" s="134" t="str">
        <f>+VLOOKUP(E31,Participants!$A$1:$F$802,2,FALSE)</f>
        <v>Yeasted Andrew</v>
      </c>
      <c r="G31" s="134" t="str">
        <f>+VLOOKUP(E31,Participants!$A$1:$F$802,4,FALSE)</f>
        <v>CDT</v>
      </c>
      <c r="H31" s="134" t="str">
        <f>+VLOOKUP(E31,Participants!$A$1:$F$802,5,FALSE)</f>
        <v>M</v>
      </c>
      <c r="I31" s="134">
        <f>+VLOOKUP(E31,Participants!$A$1:$F$802,3,FALSE)</f>
        <v>1</v>
      </c>
      <c r="J31" s="134" t="str">
        <f>+VLOOKUP(E31,Participants!$A$1:$G$802,7,FALSE)</f>
        <v>DEV BOYS</v>
      </c>
      <c r="K31" s="131">
        <v>75</v>
      </c>
      <c r="L31" s="134"/>
    </row>
    <row r="32" spans="1:12" ht="14.25" customHeight="1">
      <c r="A32" s="128" t="s">
        <v>681</v>
      </c>
      <c r="B32" s="129">
        <v>19</v>
      </c>
      <c r="C32" s="129">
        <v>24.28</v>
      </c>
      <c r="D32" s="129">
        <v>4</v>
      </c>
      <c r="E32" s="130">
        <v>636</v>
      </c>
      <c r="F32" s="131" t="str">
        <f>+VLOOKUP(E32,Participants!$A$1:$F$802,2,FALSE)</f>
        <v>Daniel Gauntner</v>
      </c>
      <c r="G32" s="131" t="str">
        <f>+VLOOKUP(E32,Participants!$A$1:$F$802,4,FALSE)</f>
        <v>SJS</v>
      </c>
      <c r="H32" s="131" t="str">
        <f>+VLOOKUP(E32,Participants!$A$1:$F$802,5,FALSE)</f>
        <v>M</v>
      </c>
      <c r="I32" s="131">
        <f>+VLOOKUP(E32,Participants!$A$1:$F$802,3,FALSE)</f>
        <v>2</v>
      </c>
      <c r="J32" s="131" t="str">
        <f>+VLOOKUP(E32,Participants!$A$1:$G$802,7,FALSE)</f>
        <v>DEV BOYS</v>
      </c>
      <c r="K32" s="131">
        <v>76</v>
      </c>
      <c r="L32" s="131"/>
    </row>
    <row r="33" spans="1:12" ht="14.25" customHeight="1">
      <c r="A33" s="128" t="s">
        <v>681</v>
      </c>
      <c r="B33" s="129">
        <v>17</v>
      </c>
      <c r="C33" s="129">
        <v>27.75</v>
      </c>
      <c r="D33" s="129">
        <v>6</v>
      </c>
      <c r="E33" s="130">
        <v>144</v>
      </c>
      <c r="F33" s="131" t="str">
        <f>+VLOOKUP(E33,Participants!$A$1:$F$802,2,FALSE)</f>
        <v>Leopold Laneve</v>
      </c>
      <c r="G33" s="131" t="str">
        <f>+VLOOKUP(E33,Participants!$A$1:$F$802,4,FALSE)</f>
        <v>NCA</v>
      </c>
      <c r="H33" s="131" t="str">
        <f>+VLOOKUP(E33,Participants!$A$1:$F$802,5,FALSE)</f>
        <v>M</v>
      </c>
      <c r="I33" s="131">
        <v>0</v>
      </c>
      <c r="J33" s="131" t="str">
        <f>+VLOOKUP(E33,Participants!$A$1:$G$802,7,FALSE)</f>
        <v>DEV BOYS</v>
      </c>
      <c r="K33" s="131">
        <v>77</v>
      </c>
      <c r="L33" s="131"/>
    </row>
    <row r="34" spans="1:12" ht="14.25" customHeight="1">
      <c r="A34" s="142"/>
      <c r="B34" s="53"/>
      <c r="C34" s="53"/>
      <c r="D34" s="53"/>
      <c r="E34" s="103"/>
      <c r="F34" s="54"/>
      <c r="G34" s="54"/>
      <c r="H34" s="54"/>
      <c r="I34" s="54"/>
      <c r="J34" s="54"/>
      <c r="K34" s="54"/>
      <c r="L34" s="54"/>
    </row>
    <row r="35" spans="1:12" ht="14.25" customHeight="1">
      <c r="A35" s="142" t="s">
        <v>681</v>
      </c>
      <c r="B35" s="53">
        <v>11</v>
      </c>
      <c r="C35" s="53">
        <v>14.96</v>
      </c>
      <c r="D35" s="53">
        <v>2</v>
      </c>
      <c r="E35" s="103">
        <v>923</v>
      </c>
      <c r="F35" s="54" t="str">
        <f>+VLOOKUP(E35,Participants!$A$1:$F$802,2,FALSE)</f>
        <v>Luke Staudenmeier</v>
      </c>
      <c r="G35" s="54" t="str">
        <f>+VLOOKUP(E35,Participants!$A$1:$F$802,4,FALSE)</f>
        <v>AGS</v>
      </c>
      <c r="H35" s="54" t="str">
        <f>+VLOOKUP(E35,Participants!$A$1:$F$802,5,FALSE)</f>
        <v>M</v>
      </c>
      <c r="I35" s="54">
        <f>+VLOOKUP(E35,Participants!$A$1:$F$802,3,FALSE)</f>
        <v>4</v>
      </c>
      <c r="J35" s="54" t="str">
        <f>+VLOOKUP(E35,Participants!$A$1:$G$802,7,FALSE)</f>
        <v>DEV BOYS</v>
      </c>
      <c r="K35" s="54">
        <v>1</v>
      </c>
      <c r="L35" s="54">
        <v>10</v>
      </c>
    </row>
    <row r="36" spans="1:12" ht="14.25" customHeight="1">
      <c r="A36" s="142" t="s">
        <v>681</v>
      </c>
      <c r="B36" s="53">
        <v>11</v>
      </c>
      <c r="C36" s="53">
        <v>15.42</v>
      </c>
      <c r="D36" s="53">
        <v>7</v>
      </c>
      <c r="E36" s="103">
        <v>640</v>
      </c>
      <c r="F36" s="54" t="str">
        <f>+VLOOKUP(E36,Participants!$A$1:$F$802,2,FALSE)</f>
        <v>Ian Hamilton</v>
      </c>
      <c r="G36" s="54" t="str">
        <f>+VLOOKUP(E36,Participants!$A$1:$F$802,4,FALSE)</f>
        <v>SJS</v>
      </c>
      <c r="H36" s="54" t="str">
        <f>+VLOOKUP(E36,Participants!$A$1:$F$802,5,FALSE)</f>
        <v>M</v>
      </c>
      <c r="I36" s="54">
        <f>+VLOOKUP(E36,Participants!$A$1:$F$802,3,FALSE)</f>
        <v>4</v>
      </c>
      <c r="J36" s="54" t="str">
        <f>+VLOOKUP(E36,Participants!$A$1:$G$802,7,FALSE)</f>
        <v>DEV BOYS</v>
      </c>
      <c r="K36" s="54">
        <v>2</v>
      </c>
      <c r="L36" s="54">
        <v>8</v>
      </c>
    </row>
    <row r="37" spans="1:12" ht="14.25" customHeight="1">
      <c r="A37" s="142" t="s">
        <v>681</v>
      </c>
      <c r="B37" s="53">
        <v>9</v>
      </c>
      <c r="C37" s="53">
        <v>15.49</v>
      </c>
      <c r="D37" s="53">
        <v>8</v>
      </c>
      <c r="E37" s="103">
        <v>829</v>
      </c>
      <c r="F37" s="54" t="str">
        <f>+VLOOKUP(E37,Participants!$A$1:$F$802,2,FALSE)</f>
        <v>Thomas Heisel</v>
      </c>
      <c r="G37" s="54" t="str">
        <f>+VLOOKUP(E37,Participants!$A$1:$F$802,4,FALSE)</f>
        <v>GRE</v>
      </c>
      <c r="H37" s="54" t="str">
        <f>+VLOOKUP(E37,Participants!$A$1:$F$802,5,FALSE)</f>
        <v>M</v>
      </c>
      <c r="I37" s="54">
        <f>+VLOOKUP(E37,Participants!$A$1:$F$802,3,FALSE)</f>
        <v>4</v>
      </c>
      <c r="J37" s="54" t="str">
        <f>+VLOOKUP(E37,Participants!$A$1:$G$802,7,FALSE)</f>
        <v>DEV BOYS</v>
      </c>
      <c r="K37" s="54">
        <v>3</v>
      </c>
      <c r="L37" s="54">
        <v>6</v>
      </c>
    </row>
    <row r="38" spans="1:12" ht="14.25" customHeight="1">
      <c r="A38" s="142" t="s">
        <v>681</v>
      </c>
      <c r="B38" s="53">
        <v>7</v>
      </c>
      <c r="C38" s="53">
        <v>15.59</v>
      </c>
      <c r="D38" s="53">
        <v>8</v>
      </c>
      <c r="E38" s="103">
        <v>844</v>
      </c>
      <c r="F38" s="54" t="str">
        <f>+VLOOKUP(E38,Participants!$A$1:$F$802,2,FALSE)</f>
        <v>Brady Valentine</v>
      </c>
      <c r="G38" s="54" t="str">
        <f>+VLOOKUP(E38,Participants!$A$1:$F$802,4,FALSE)</f>
        <v>GRE</v>
      </c>
      <c r="H38" s="54" t="str">
        <f>+VLOOKUP(E38,Participants!$A$1:$F$802,5,FALSE)</f>
        <v>M</v>
      </c>
      <c r="I38" s="54">
        <f>+VLOOKUP(E38,Participants!$A$1:$F$802,3,FALSE)</f>
        <v>4</v>
      </c>
      <c r="J38" s="54" t="str">
        <f>+VLOOKUP(E38,Participants!$A$1:$G$802,7,FALSE)</f>
        <v>DEV BOYS</v>
      </c>
      <c r="K38" s="54">
        <v>4</v>
      </c>
      <c r="L38" s="54">
        <v>5</v>
      </c>
    </row>
    <row r="39" spans="1:12" ht="14.25" customHeight="1">
      <c r="A39" s="142" t="s">
        <v>681</v>
      </c>
      <c r="B39" s="53">
        <v>9</v>
      </c>
      <c r="C39" s="53">
        <v>15.62</v>
      </c>
      <c r="D39" s="53">
        <v>7</v>
      </c>
      <c r="E39" s="103">
        <v>165</v>
      </c>
      <c r="F39" s="54" t="str">
        <f>+VLOOKUP(E39,Participants!$A$1:$F$802,2,FALSE)</f>
        <v>Geray Boyce</v>
      </c>
      <c r="G39" s="54" t="str">
        <f>+VLOOKUP(E39,Participants!$A$1:$F$802,4,FALSE)</f>
        <v>NCA</v>
      </c>
      <c r="H39" s="54" t="str">
        <f>+VLOOKUP(E39,Participants!$A$1:$F$802,5,FALSE)</f>
        <v>M</v>
      </c>
      <c r="I39" s="54">
        <f>+VLOOKUP(E39,Participants!$A$1:$F$802,3,FALSE)</f>
        <v>4</v>
      </c>
      <c r="J39" s="54" t="str">
        <f>+VLOOKUP(E39,Participants!$A$1:$G$802,7,FALSE)</f>
        <v>DEV BOYS</v>
      </c>
      <c r="K39" s="54">
        <v>5</v>
      </c>
      <c r="L39" s="54">
        <v>4</v>
      </c>
    </row>
    <row r="40" spans="1:12" ht="14.25" customHeight="1">
      <c r="A40" s="142" t="s">
        <v>681</v>
      </c>
      <c r="B40" s="53">
        <v>12</v>
      </c>
      <c r="C40" s="53">
        <v>15.67</v>
      </c>
      <c r="D40" s="53">
        <v>2</v>
      </c>
      <c r="E40" s="103">
        <v>717</v>
      </c>
      <c r="F40" s="54" t="str">
        <f>+VLOOKUP(E40,Participants!$A$1:$F$802,2,FALSE)</f>
        <v>Robbie Singer</v>
      </c>
      <c r="G40" s="54" t="str">
        <f>+VLOOKUP(E40,Participants!$A$1:$F$802,4,FALSE)</f>
        <v>KIL</v>
      </c>
      <c r="H40" s="54" t="str">
        <f>+VLOOKUP(E40,Participants!$A$1:$F$802,5,FALSE)</f>
        <v>M</v>
      </c>
      <c r="I40" s="54">
        <f>+VLOOKUP(E40,Participants!$A$1:$F$802,3,FALSE)</f>
        <v>4</v>
      </c>
      <c r="J40" s="54" t="str">
        <f>+VLOOKUP(E40,Participants!$A$1:$G$802,7,FALSE)</f>
        <v>DEV BOYS</v>
      </c>
      <c r="K40" s="54">
        <v>6</v>
      </c>
      <c r="L40" s="54">
        <v>3</v>
      </c>
    </row>
    <row r="41" spans="1:12" ht="14.25" customHeight="1">
      <c r="A41" s="142" t="s">
        <v>681</v>
      </c>
      <c r="B41" s="53">
        <v>7</v>
      </c>
      <c r="C41" s="53">
        <v>16.28</v>
      </c>
      <c r="D41" s="53">
        <v>1</v>
      </c>
      <c r="E41" s="103">
        <v>1453</v>
      </c>
      <c r="F41" s="54" t="str">
        <f>+VLOOKUP(E41,Participants!$A$1:$F$802,2,FALSE)</f>
        <v>Benny Votilla</v>
      </c>
      <c r="G41" s="54" t="str">
        <f>+VLOOKUP(E41,Participants!$A$1:$F$802,4,FALSE)</f>
        <v>SSPP</v>
      </c>
      <c r="H41" s="54" t="str">
        <f>+VLOOKUP(E41,Participants!$A$1:$F$802,5,FALSE)</f>
        <v>M</v>
      </c>
      <c r="I41" s="54">
        <f>+VLOOKUP(E41,Participants!$A$1:$F$802,3,FALSE)</f>
        <v>4</v>
      </c>
      <c r="J41" s="54" t="str">
        <f>+VLOOKUP(E41,Participants!$A$1:$G$802,7,FALSE)</f>
        <v>DEV BOYS</v>
      </c>
      <c r="K41" s="54">
        <v>7</v>
      </c>
      <c r="L41" s="54">
        <v>2</v>
      </c>
    </row>
    <row r="42" spans="1:12" ht="14.25" customHeight="1">
      <c r="A42" s="142" t="s">
        <v>681</v>
      </c>
      <c r="B42" s="53">
        <v>12</v>
      </c>
      <c r="C42" s="53">
        <v>16.38</v>
      </c>
      <c r="D42" s="53">
        <v>4</v>
      </c>
      <c r="E42" s="103">
        <v>228</v>
      </c>
      <c r="F42" s="54" t="str">
        <f>+VLOOKUP(E42,Participants!$A$1:$F$802,2,FALSE)</f>
        <v>Joey Aguglia</v>
      </c>
      <c r="G42" s="54" t="str">
        <f>+VLOOKUP(E42,Participants!$A$1:$F$802,4,FALSE)</f>
        <v>HCA</v>
      </c>
      <c r="H42" s="54" t="str">
        <f>+VLOOKUP(E42,Participants!$A$1:$F$802,5,FALSE)</f>
        <v>M</v>
      </c>
      <c r="I42" s="54">
        <f>+VLOOKUP(E42,Participants!$A$1:$F$802,3,FALSE)</f>
        <v>4</v>
      </c>
      <c r="J42" s="54" t="str">
        <f>+VLOOKUP(E42,Participants!$A$1:$G$802,7,FALSE)</f>
        <v>DEV BOYS</v>
      </c>
      <c r="K42" s="54">
        <v>8</v>
      </c>
      <c r="L42" s="54">
        <v>1</v>
      </c>
    </row>
    <row r="43" spans="1:12" ht="14.25" customHeight="1">
      <c r="A43" s="142" t="s">
        <v>681</v>
      </c>
      <c r="B43" s="53">
        <v>12</v>
      </c>
      <c r="C43" s="53">
        <v>16.41</v>
      </c>
      <c r="D43" s="53">
        <v>5</v>
      </c>
      <c r="E43" s="103">
        <v>841</v>
      </c>
      <c r="F43" s="54" t="str">
        <f>+VLOOKUP(E43,Participants!$A$1:$F$802,2,FALSE)</f>
        <v>James Urban</v>
      </c>
      <c r="G43" s="54" t="str">
        <f>+VLOOKUP(E43,Participants!$A$1:$F$802,4,FALSE)</f>
        <v>GRE</v>
      </c>
      <c r="H43" s="54" t="str">
        <f>+VLOOKUP(E43,Participants!$A$1:$F$802,5,FALSE)</f>
        <v>M</v>
      </c>
      <c r="I43" s="54">
        <f>+VLOOKUP(E43,Participants!$A$1:$F$802,3,FALSE)</f>
        <v>3</v>
      </c>
      <c r="J43" s="54" t="str">
        <f>+VLOOKUP(E43,Participants!$A$1:$G$802,7,FALSE)</f>
        <v>DEV BOYS</v>
      </c>
      <c r="K43" s="54">
        <v>9</v>
      </c>
      <c r="L43" s="54"/>
    </row>
    <row r="44" spans="1:12" ht="14.25" customHeight="1">
      <c r="A44" s="142" t="s">
        <v>681</v>
      </c>
      <c r="B44" s="53">
        <v>12</v>
      </c>
      <c r="C44" s="53">
        <v>16.440000000000001</v>
      </c>
      <c r="D44" s="53">
        <v>1</v>
      </c>
      <c r="E44" s="103">
        <v>223</v>
      </c>
      <c r="F44" s="54" t="str">
        <f>+VLOOKUP(E44,Participants!$A$1:$F$802,2,FALSE)</f>
        <v>Dante Spagnolo</v>
      </c>
      <c r="G44" s="54" t="str">
        <f>+VLOOKUP(E44,Participants!$A$1:$F$802,4,FALSE)</f>
        <v>HCA</v>
      </c>
      <c r="H44" s="54" t="str">
        <f>+VLOOKUP(E44,Participants!$A$1:$F$802,5,FALSE)</f>
        <v>M</v>
      </c>
      <c r="I44" s="54">
        <f>+VLOOKUP(E44,Participants!$A$1:$F$802,3,FALSE)</f>
        <v>4</v>
      </c>
      <c r="J44" s="54" t="str">
        <f>+VLOOKUP(E44,Participants!$A$1:$G$802,7,FALSE)</f>
        <v>DEV BOYS</v>
      </c>
      <c r="K44" s="54">
        <v>10</v>
      </c>
      <c r="L44" s="54"/>
    </row>
    <row r="45" spans="1:12" ht="14.25" customHeight="1">
      <c r="A45" s="142" t="s">
        <v>681</v>
      </c>
      <c r="B45" s="53">
        <v>8</v>
      </c>
      <c r="C45" s="53">
        <v>16.579999999999998</v>
      </c>
      <c r="D45" s="53">
        <v>7</v>
      </c>
      <c r="E45" s="103">
        <v>157</v>
      </c>
      <c r="F45" s="54" t="str">
        <f>+VLOOKUP(E45,Participants!$A$1:$F$802,2,FALSE)</f>
        <v>Brayden Harper</v>
      </c>
      <c r="G45" s="126" t="str">
        <f>+VLOOKUP(E45,Participants!$A$1:$F$802,4,FALSE)</f>
        <v>NCA</v>
      </c>
      <c r="H45" s="127" t="str">
        <f>+VLOOKUP(E45,Participants!$A$1:$F$802,5,FALSE)</f>
        <v>M</v>
      </c>
      <c r="I45" s="54">
        <f>+VLOOKUP(E45,Participants!$A$1:$F$802,3,FALSE)</f>
        <v>3</v>
      </c>
      <c r="J45" s="54" t="str">
        <f>+VLOOKUP(E45,Participants!$A$1:$G$802,7,FALSE)</f>
        <v>DEV BOYS</v>
      </c>
      <c r="K45" s="54">
        <v>11</v>
      </c>
      <c r="L45" s="54"/>
    </row>
    <row r="46" spans="1:12" ht="14.25" customHeight="1">
      <c r="A46" s="142" t="s">
        <v>681</v>
      </c>
      <c r="B46" s="53">
        <v>9</v>
      </c>
      <c r="C46" s="53">
        <v>16.739999999999998</v>
      </c>
      <c r="D46" s="53">
        <v>1</v>
      </c>
      <c r="E46" s="103">
        <v>1205</v>
      </c>
      <c r="F46" s="54" t="str">
        <f>+VLOOKUP(E46,Participants!$A$1:$F$802,2,FALSE)</f>
        <v>Teddy Burchill</v>
      </c>
      <c r="G46" s="54" t="str">
        <f>+VLOOKUP(E46,Participants!$A$1:$F$802,4,FALSE)</f>
        <v>AAC</v>
      </c>
      <c r="H46" s="54" t="str">
        <f>+VLOOKUP(E46,Participants!$A$1:$F$802,5,FALSE)</f>
        <v>M</v>
      </c>
      <c r="I46" s="54">
        <f>+VLOOKUP(E46,Participants!$A$1:$F$802,3,FALSE)</f>
        <v>4</v>
      </c>
      <c r="J46" s="54" t="str">
        <f>+VLOOKUP(E46,Participants!$A$1:$G$802,7,FALSE)</f>
        <v>DEV BOYS</v>
      </c>
      <c r="K46" s="54">
        <v>12</v>
      </c>
      <c r="L46" s="54"/>
    </row>
    <row r="47" spans="1:12" ht="14.25" customHeight="1">
      <c r="A47" s="142" t="s">
        <v>681</v>
      </c>
      <c r="B47" s="53">
        <v>11</v>
      </c>
      <c r="C47" s="53">
        <v>16.989999999999998</v>
      </c>
      <c r="D47" s="53">
        <v>4</v>
      </c>
      <c r="E47" s="103">
        <v>711</v>
      </c>
      <c r="F47" s="54" t="str">
        <f>+VLOOKUP(E47,Participants!$A$1:$F$802,2,FALSE)</f>
        <v>Christopher Braun</v>
      </c>
      <c r="G47" s="54" t="str">
        <f>+VLOOKUP(E47,Participants!$A$1:$F$802,4,FALSE)</f>
        <v>KIL</v>
      </c>
      <c r="H47" s="54" t="str">
        <f>+VLOOKUP(E47,Participants!$A$1:$F$802,5,FALSE)</f>
        <v>M</v>
      </c>
      <c r="I47" s="54">
        <f>+VLOOKUP(E47,Participants!$A$1:$F$802,3,FALSE)</f>
        <v>4</v>
      </c>
      <c r="J47" s="54" t="str">
        <f>+VLOOKUP(E47,Participants!$A$1:$G$802,7,FALSE)</f>
        <v>DEV BOYS</v>
      </c>
      <c r="K47" s="54">
        <v>13</v>
      </c>
      <c r="L47" s="54"/>
    </row>
    <row r="48" spans="1:12" ht="14.25" customHeight="1">
      <c r="A48" s="142" t="s">
        <v>681</v>
      </c>
      <c r="B48" s="53">
        <v>8</v>
      </c>
      <c r="C48" s="53">
        <v>17.11</v>
      </c>
      <c r="D48" s="53">
        <v>4</v>
      </c>
      <c r="E48" s="103">
        <v>470</v>
      </c>
      <c r="F48" s="54" t="str">
        <f>+VLOOKUP(E48,Participants!$A$1:$F$802,2,FALSE)</f>
        <v>Karrik Gibson</v>
      </c>
      <c r="G48" s="54" t="str">
        <f>+VLOOKUP(E48,Participants!$A$1:$F$802,4,FALSE)</f>
        <v>BCS</v>
      </c>
      <c r="H48" s="54" t="str">
        <f>+VLOOKUP(E48,Participants!$A$1:$F$802,5,FALSE)</f>
        <v>M</v>
      </c>
      <c r="I48" s="54">
        <f>+VLOOKUP(E48,Participants!$A$1:$F$802,3,FALSE)</f>
        <v>3</v>
      </c>
      <c r="J48" s="54" t="str">
        <f>+VLOOKUP(E48,Participants!$A$1:$G$802,7,FALSE)</f>
        <v>DEV BOYS</v>
      </c>
      <c r="K48" s="54">
        <v>14</v>
      </c>
      <c r="L48" s="54"/>
    </row>
    <row r="49" spans="1:12" ht="14.25" customHeight="1">
      <c r="A49" s="142" t="s">
        <v>681</v>
      </c>
      <c r="B49" s="53">
        <v>9</v>
      </c>
      <c r="C49" s="53">
        <v>17.22</v>
      </c>
      <c r="D49" s="53">
        <v>6</v>
      </c>
      <c r="E49" s="103">
        <v>639</v>
      </c>
      <c r="F49" s="54" t="str">
        <f>+VLOOKUP(E49,Participants!$A$1:$F$802,2,FALSE)</f>
        <v>Dominic Gauntner</v>
      </c>
      <c r="G49" s="54" t="str">
        <f>+VLOOKUP(E49,Participants!$A$1:$F$802,4,FALSE)</f>
        <v>SJS</v>
      </c>
      <c r="H49" s="54" t="str">
        <f>+VLOOKUP(E49,Participants!$A$1:$F$802,5,FALSE)</f>
        <v>M</v>
      </c>
      <c r="I49" s="54">
        <f>+VLOOKUP(E49,Participants!$A$1:$F$802,3,FALSE)</f>
        <v>4</v>
      </c>
      <c r="J49" s="54" t="str">
        <f>+VLOOKUP(E49,Participants!$A$1:$G$802,7,FALSE)</f>
        <v>DEV BOYS</v>
      </c>
      <c r="K49" s="54">
        <v>15</v>
      </c>
      <c r="L49" s="54"/>
    </row>
    <row r="50" spans="1:12" ht="14.25" customHeight="1">
      <c r="A50" s="142" t="s">
        <v>681</v>
      </c>
      <c r="B50" s="53">
        <v>9</v>
      </c>
      <c r="C50" s="53">
        <v>17.260000000000002</v>
      </c>
      <c r="D50" s="53">
        <v>5</v>
      </c>
      <c r="E50" s="103">
        <v>587</v>
      </c>
      <c r="F50" s="54" t="str">
        <f>+VLOOKUP(E50,Participants!$A$1:$F$802,2,FALSE)</f>
        <v>Ryan Chase</v>
      </c>
      <c r="G50" s="54" t="str">
        <f>+VLOOKUP(E50,Participants!$A$1:$F$802,4,FALSE)</f>
        <v>BTA</v>
      </c>
      <c r="H50" s="54" t="str">
        <f>+VLOOKUP(E50,Participants!$A$1:$F$802,5,FALSE)</f>
        <v>M</v>
      </c>
      <c r="I50" s="54">
        <f>+VLOOKUP(E50,Participants!$A$1:$F$802,3,FALSE)</f>
        <v>3</v>
      </c>
      <c r="J50" s="54" t="str">
        <f>+VLOOKUP(E50,Participants!$A$1:$G$802,7,FALSE)</f>
        <v>DEV BOYS</v>
      </c>
      <c r="K50" s="54">
        <v>16</v>
      </c>
      <c r="L50" s="54"/>
    </row>
    <row r="51" spans="1:12" ht="14.25" customHeight="1">
      <c r="A51" s="142" t="s">
        <v>681</v>
      </c>
      <c r="B51" s="53">
        <v>8</v>
      </c>
      <c r="C51" s="53">
        <v>17.43</v>
      </c>
      <c r="D51" s="53">
        <v>5</v>
      </c>
      <c r="E51" s="103">
        <v>588</v>
      </c>
      <c r="F51" s="54" t="str">
        <f>+VLOOKUP(E51,Participants!$A$1:$F$802,2,FALSE)</f>
        <v>Finn Alder</v>
      </c>
      <c r="G51" s="54" t="str">
        <f>+VLOOKUP(E51,Participants!$A$1:$F$802,4,FALSE)</f>
        <v>BTA</v>
      </c>
      <c r="H51" s="54" t="str">
        <f>+VLOOKUP(E51,Participants!$A$1:$F$802,5,FALSE)</f>
        <v>M</v>
      </c>
      <c r="I51" s="54">
        <f>+VLOOKUP(E51,Participants!$A$1:$F$802,3,FALSE)</f>
        <v>3</v>
      </c>
      <c r="J51" s="54" t="str">
        <f>+VLOOKUP(E51,Participants!$A$1:$G$802,7,FALSE)</f>
        <v>DEV BOYS</v>
      </c>
      <c r="K51" s="54">
        <v>18</v>
      </c>
      <c r="L51" s="54"/>
    </row>
    <row r="52" spans="1:12" ht="14.25" customHeight="1">
      <c r="A52" s="142" t="s">
        <v>681</v>
      </c>
      <c r="B52" s="53">
        <v>10</v>
      </c>
      <c r="C52" s="53">
        <v>17.440000000000001</v>
      </c>
      <c r="D52" s="53">
        <v>7</v>
      </c>
      <c r="E52" s="103">
        <v>638</v>
      </c>
      <c r="F52" s="54" t="str">
        <f>+VLOOKUP(E52,Participants!$A$1:$F$802,2,FALSE)</f>
        <v>Thomas Feczko</v>
      </c>
      <c r="G52" s="54" t="str">
        <f>+VLOOKUP(E52,Participants!$A$1:$F$802,4,FALSE)</f>
        <v>SJS</v>
      </c>
      <c r="H52" s="54" t="str">
        <f>+VLOOKUP(E52,Participants!$A$1:$F$802,5,FALSE)</f>
        <v>M</v>
      </c>
      <c r="I52" s="54">
        <f>+VLOOKUP(E52,Participants!$A$1:$F$802,3,FALSE)</f>
        <v>4</v>
      </c>
      <c r="J52" s="54" t="str">
        <f>+VLOOKUP(E52,Participants!$A$1:$G$802,7,FALSE)</f>
        <v>DEV BOYS</v>
      </c>
      <c r="K52" s="54">
        <v>19</v>
      </c>
      <c r="L52" s="54"/>
    </row>
    <row r="53" spans="1:12" ht="14.25" customHeight="1">
      <c r="A53" s="142" t="s">
        <v>681</v>
      </c>
      <c r="B53" s="53">
        <v>10</v>
      </c>
      <c r="C53" s="53">
        <v>17.77</v>
      </c>
      <c r="D53" s="53">
        <v>4</v>
      </c>
      <c r="E53" s="103">
        <v>478</v>
      </c>
      <c r="F53" s="54" t="str">
        <f>+VLOOKUP(E53,Participants!$A$1:$F$802,2,FALSE)</f>
        <v>Anthony Edwards</v>
      </c>
      <c r="G53" s="54" t="str">
        <f>+VLOOKUP(E53,Participants!$A$1:$F$802,4,FALSE)</f>
        <v>BCS</v>
      </c>
      <c r="H53" s="54" t="str">
        <f>+VLOOKUP(E53,Participants!$A$1:$F$802,5,FALSE)</f>
        <v>M</v>
      </c>
      <c r="I53" s="54">
        <f>+VLOOKUP(E53,Participants!$A$1:$F$802,3,FALSE)</f>
        <v>4</v>
      </c>
      <c r="J53" s="54" t="str">
        <f>+VLOOKUP(E53,Participants!$A$1:$G$802,7,FALSE)</f>
        <v>DEV BOYS</v>
      </c>
      <c r="K53" s="54">
        <v>22</v>
      </c>
      <c r="L53" s="54"/>
    </row>
    <row r="54" spans="1:12" ht="14.25" customHeight="1">
      <c r="A54" s="142" t="s">
        <v>681</v>
      </c>
      <c r="B54" s="53">
        <v>10</v>
      </c>
      <c r="C54" s="53">
        <v>17.98</v>
      </c>
      <c r="D54" s="53">
        <v>5</v>
      </c>
      <c r="E54" s="103">
        <v>1320</v>
      </c>
      <c r="F54" s="54" t="str">
        <f>+VLOOKUP(E54,Participants!$A$1:$F$802,2,FALSE)</f>
        <v>Ethan Foster</v>
      </c>
      <c r="G54" s="54" t="str">
        <f>+VLOOKUP(E54,Participants!$A$1:$F$802,4,FALSE)</f>
        <v>BFS</v>
      </c>
      <c r="H54" s="54" t="str">
        <f>+VLOOKUP(E54,Participants!$A$1:$F$802,5,FALSE)</f>
        <v>M</v>
      </c>
      <c r="I54" s="54">
        <f>+VLOOKUP(E54,Participants!$A$1:$F$802,3,FALSE)</f>
        <v>3</v>
      </c>
      <c r="J54" s="54" t="str">
        <f>+VLOOKUP(E54,Participants!$A$1:$G$802,7,FALSE)</f>
        <v>DEV BOYS</v>
      </c>
      <c r="K54" s="54">
        <v>24</v>
      </c>
      <c r="L54" s="54"/>
    </row>
    <row r="55" spans="1:12" ht="14.25" customHeight="1">
      <c r="A55" s="142" t="s">
        <v>681</v>
      </c>
      <c r="B55" s="53">
        <v>7</v>
      </c>
      <c r="C55" s="53">
        <v>17.989999999999998</v>
      </c>
      <c r="D55" s="53">
        <v>3</v>
      </c>
      <c r="E55" s="103">
        <v>722</v>
      </c>
      <c r="F55" s="54" t="str">
        <f>+VLOOKUP(E55,Participants!$A$1:$F$802,2,FALSE)</f>
        <v>Brooks Burger</v>
      </c>
      <c r="G55" s="54" t="str">
        <f>+VLOOKUP(E55,Participants!$A$1:$F$802,4,FALSE)</f>
        <v>KIL</v>
      </c>
      <c r="H55" s="54" t="str">
        <f>+VLOOKUP(E55,Participants!$A$1:$F$802,5,FALSE)</f>
        <v>M</v>
      </c>
      <c r="I55" s="54">
        <f>+VLOOKUP(E55,Participants!$A$1:$F$802,3,FALSE)</f>
        <v>3</v>
      </c>
      <c r="J55" s="54" t="str">
        <f>+VLOOKUP(E55,Participants!$A$1:$G$802,7,FALSE)</f>
        <v>DEV BOYS</v>
      </c>
      <c r="K55" s="54">
        <v>25</v>
      </c>
      <c r="L55" s="54"/>
    </row>
    <row r="56" spans="1:12" ht="14.25" customHeight="1">
      <c r="A56" s="142" t="s">
        <v>681</v>
      </c>
      <c r="B56" s="53">
        <v>11</v>
      </c>
      <c r="C56" s="53">
        <v>18.02</v>
      </c>
      <c r="D56" s="53">
        <v>6</v>
      </c>
      <c r="E56" s="103">
        <v>718</v>
      </c>
      <c r="F56" s="54" t="str">
        <f>+VLOOKUP(E56,Participants!$A$1:$F$802,2,FALSE)</f>
        <v>Liam Straub</v>
      </c>
      <c r="G56" s="54" t="str">
        <f>+VLOOKUP(E56,Participants!$A$1:$F$802,4,FALSE)</f>
        <v>KIL</v>
      </c>
      <c r="H56" s="54" t="str">
        <f>+VLOOKUP(E56,Participants!$A$1:$F$802,5,FALSE)</f>
        <v>M</v>
      </c>
      <c r="I56" s="54">
        <f>+VLOOKUP(E56,Participants!$A$1:$F$802,3,FALSE)</f>
        <v>4</v>
      </c>
      <c r="J56" s="54" t="str">
        <f>+VLOOKUP(E56,Participants!$A$1:$G$802,7,FALSE)</f>
        <v>DEV BOYS</v>
      </c>
      <c r="K56" s="54">
        <v>26</v>
      </c>
      <c r="L56" s="54"/>
    </row>
    <row r="58" spans="1:12" ht="14.25" customHeight="1">
      <c r="A58" s="142" t="s">
        <v>681</v>
      </c>
      <c r="B58" s="53">
        <v>12</v>
      </c>
      <c r="C58" s="53">
        <v>18.309999999999999</v>
      </c>
      <c r="D58" s="53">
        <v>3</v>
      </c>
      <c r="E58" s="103">
        <v>715</v>
      </c>
      <c r="F58" s="54" t="str">
        <f>+VLOOKUP(E58,Participants!$A$1:$F$802,2,FALSE)</f>
        <v>Grant Rosenow</v>
      </c>
      <c r="G58" s="54" t="str">
        <f>+VLOOKUP(E58,Participants!$A$1:$F$802,4,FALSE)</f>
        <v>KIL</v>
      </c>
      <c r="H58" s="54" t="str">
        <f>+VLOOKUP(E58,Participants!$A$1:$F$802,5,FALSE)</f>
        <v>M</v>
      </c>
      <c r="I58" s="54">
        <f>+VLOOKUP(E58,Participants!$A$1:$F$802,3,FALSE)</f>
        <v>4</v>
      </c>
      <c r="J58" s="54" t="str">
        <f>+VLOOKUP(E58,Participants!$A$1:$G$802,7,FALSE)</f>
        <v>DEV BOYS</v>
      </c>
      <c r="K58" s="54">
        <v>29</v>
      </c>
      <c r="L58" s="54"/>
    </row>
    <row r="59" spans="1:12" ht="14.25" customHeight="1">
      <c r="A59" s="142" t="s">
        <v>681</v>
      </c>
      <c r="B59" s="53">
        <v>8</v>
      </c>
      <c r="C59" s="53">
        <v>18.350000000000001</v>
      </c>
      <c r="D59" s="53">
        <v>3</v>
      </c>
      <c r="E59" s="103">
        <v>704</v>
      </c>
      <c r="F59" s="54" t="str">
        <f>+VLOOKUP(E59,Participants!$A$1:$F$802,2,FALSE)</f>
        <v>Sam DiChiazza</v>
      </c>
      <c r="G59" s="54" t="str">
        <f>+VLOOKUP(E59,Participants!$A$1:$F$802,4,FALSE)</f>
        <v>KIL</v>
      </c>
      <c r="H59" s="54" t="str">
        <f>+VLOOKUP(E59,Participants!$A$1:$F$802,5,FALSE)</f>
        <v>M</v>
      </c>
      <c r="I59" s="54">
        <f>+VLOOKUP(E59,Participants!$A$1:$F$802,3,FALSE)</f>
        <v>3</v>
      </c>
      <c r="J59" s="54" t="str">
        <f>+VLOOKUP(E59,Participants!$A$1:$G$802,7,FALSE)</f>
        <v>DEV BOYS</v>
      </c>
      <c r="K59" s="54">
        <v>30</v>
      </c>
      <c r="L59" s="54"/>
    </row>
    <row r="60" spans="1:12" ht="15" customHeight="1">
      <c r="A60" s="142" t="s">
        <v>681</v>
      </c>
      <c r="B60" s="53">
        <v>8</v>
      </c>
      <c r="C60" s="53">
        <v>18.36</v>
      </c>
      <c r="D60" s="53">
        <v>8</v>
      </c>
      <c r="E60" s="103">
        <v>837</v>
      </c>
      <c r="F60" s="54" t="str">
        <f>+VLOOKUP(E60,Participants!$A$1:$F$802,2,FALSE)</f>
        <v>Mathieu Sloka</v>
      </c>
      <c r="G60" s="54" t="str">
        <f>+VLOOKUP(E60,Participants!$A$1:$F$802,4,FALSE)</f>
        <v>GRE</v>
      </c>
      <c r="H60" s="54" t="str">
        <f>+VLOOKUP(E60,Participants!$A$1:$F$802,5,FALSE)</f>
        <v>M</v>
      </c>
      <c r="I60" s="54">
        <f>+VLOOKUP(E60,Participants!$A$1:$F$802,3,FALSE)</f>
        <v>4</v>
      </c>
      <c r="J60" s="54" t="str">
        <f>+VLOOKUP(E60,Participants!$A$1:$G$802,7,FALSE)</f>
        <v>DEV BOYS</v>
      </c>
      <c r="K60" s="54">
        <v>31</v>
      </c>
      <c r="L60" s="54"/>
    </row>
    <row r="61" spans="1:12" ht="14.25" customHeight="1">
      <c r="A61" s="142" t="s">
        <v>681</v>
      </c>
      <c r="B61" s="53">
        <v>11</v>
      </c>
      <c r="C61" s="53">
        <v>18.420000000000002</v>
      </c>
      <c r="D61" s="53">
        <v>5</v>
      </c>
      <c r="E61" s="103">
        <v>724</v>
      </c>
      <c r="F61" s="54" t="str">
        <f>+VLOOKUP(E61,Participants!$A$1:$F$802,2,FALSE)</f>
        <v>Blake DiLoreto</v>
      </c>
      <c r="G61" s="54" t="str">
        <f>+VLOOKUP(E61,Participants!$A$1:$F$802,4,FALSE)</f>
        <v>KIL</v>
      </c>
      <c r="H61" s="54" t="str">
        <f>+VLOOKUP(E61,Participants!$A$1:$F$802,5,FALSE)</f>
        <v>M</v>
      </c>
      <c r="I61" s="54">
        <f>+VLOOKUP(E61,Participants!$A$1:$F$802,3,FALSE)</f>
        <v>4</v>
      </c>
      <c r="J61" s="54" t="str">
        <f>+VLOOKUP(E61,Participants!$A$1:$G$802,7,FALSE)</f>
        <v>DEV BOYS</v>
      </c>
      <c r="K61" s="54">
        <v>33</v>
      </c>
      <c r="L61" s="54"/>
    </row>
    <row r="62" spans="1:12" ht="14.25" customHeight="1">
      <c r="A62" s="142" t="s">
        <v>681</v>
      </c>
      <c r="B62" s="53">
        <v>11</v>
      </c>
      <c r="C62" s="53">
        <v>18.47</v>
      </c>
      <c r="D62" s="53">
        <v>1</v>
      </c>
      <c r="E62" s="103">
        <v>234</v>
      </c>
      <c r="F62" s="54" t="str">
        <f>+VLOOKUP(E62,Participants!$A$1:$F$802,2,FALSE)</f>
        <v>Matthew Diamond</v>
      </c>
      <c r="G62" s="54" t="str">
        <f>+VLOOKUP(E62,Participants!$A$1:$F$802,4,FALSE)</f>
        <v>HCA</v>
      </c>
      <c r="H62" s="54" t="str">
        <f>+VLOOKUP(E62,Participants!$A$1:$F$802,5,FALSE)</f>
        <v>M</v>
      </c>
      <c r="I62" s="54">
        <f>+VLOOKUP(E62,Participants!$A$1:$F$802,3,FALSE)</f>
        <v>3</v>
      </c>
      <c r="J62" s="54" t="str">
        <f>+VLOOKUP(E62,Participants!$A$1:$G$802,7,FALSE)</f>
        <v>DEV BOYS</v>
      </c>
      <c r="K62" s="54">
        <v>34</v>
      </c>
      <c r="L62" s="54"/>
    </row>
    <row r="63" spans="1:12" ht="14.25" customHeight="1">
      <c r="A63" s="142" t="s">
        <v>681</v>
      </c>
      <c r="B63" s="53">
        <v>10</v>
      </c>
      <c r="C63" s="53">
        <v>18.510000000000002</v>
      </c>
      <c r="D63" s="53">
        <v>2</v>
      </c>
      <c r="E63" s="103">
        <v>922</v>
      </c>
      <c r="F63" s="54" t="str">
        <f>+VLOOKUP(E63,Participants!$A$1:$F$802,2,FALSE)</f>
        <v>David Laepple</v>
      </c>
      <c r="G63" s="54" t="str">
        <f>+VLOOKUP(E63,Participants!$A$1:$F$802,4,FALSE)</f>
        <v>AGS</v>
      </c>
      <c r="H63" s="54" t="str">
        <f>+VLOOKUP(E63,Participants!$A$1:$F$802,5,FALSE)</f>
        <v>M</v>
      </c>
      <c r="I63" s="54">
        <f>+VLOOKUP(E63,Participants!$A$1:$F$802,3,FALSE)</f>
        <v>3</v>
      </c>
      <c r="J63" s="54" t="str">
        <f>+VLOOKUP(E63,Participants!$A$1:$G$802,7,FALSE)</f>
        <v>DEV BOYS</v>
      </c>
      <c r="K63" s="54">
        <v>35</v>
      </c>
      <c r="L63" s="54"/>
    </row>
    <row r="64" spans="1:12" ht="14.25" customHeight="1">
      <c r="A64" s="142" t="s">
        <v>681</v>
      </c>
      <c r="B64" s="53">
        <v>10</v>
      </c>
      <c r="C64" s="53">
        <v>18.53</v>
      </c>
      <c r="D64" s="53">
        <v>3</v>
      </c>
      <c r="E64" s="103">
        <v>730</v>
      </c>
      <c r="F64" s="54" t="str">
        <f>+VLOOKUP(E64,Participants!$A$1:$F$802,2,FALSE)</f>
        <v>Thad Pawlowicz</v>
      </c>
      <c r="G64" s="54" t="str">
        <f>+VLOOKUP(E64,Participants!$A$1:$F$802,4,FALSE)</f>
        <v>KIL</v>
      </c>
      <c r="H64" s="54" t="str">
        <f>+VLOOKUP(E64,Participants!$A$1:$F$802,5,FALSE)</f>
        <v>M</v>
      </c>
      <c r="I64" s="54">
        <f>+VLOOKUP(E64,Participants!$A$1:$F$802,3,FALSE)</f>
        <v>4</v>
      </c>
      <c r="J64" s="54" t="str">
        <f>+VLOOKUP(E64,Participants!$A$1:$G$802,7,FALSE)</f>
        <v>DEV BOYS</v>
      </c>
      <c r="K64" s="54">
        <v>36</v>
      </c>
      <c r="L64" s="54"/>
    </row>
    <row r="65" spans="1:12" ht="14.25" customHeight="1">
      <c r="A65" s="142" t="s">
        <v>681</v>
      </c>
      <c r="B65" s="53">
        <v>8</v>
      </c>
      <c r="C65" s="53">
        <v>18.59</v>
      </c>
      <c r="D65" s="53">
        <v>1</v>
      </c>
      <c r="E65" s="103">
        <v>1228</v>
      </c>
      <c r="F65" s="54" t="str">
        <f>+VLOOKUP(E65,Participants!$A$1:$F$802,2,FALSE)</f>
        <v>Leo Predis</v>
      </c>
      <c r="G65" s="54" t="str">
        <f>+VLOOKUP(E65,Participants!$A$1:$F$802,4,FALSE)</f>
        <v>AAC</v>
      </c>
      <c r="H65" s="54" t="str">
        <f>+VLOOKUP(E65,Participants!$A$1:$F$802,5,FALSE)</f>
        <v>M</v>
      </c>
      <c r="I65" s="54">
        <f>+VLOOKUP(E65,Participants!$A$1:$F$802,3,FALSE)</f>
        <v>3</v>
      </c>
      <c r="J65" s="54" t="str">
        <f>+VLOOKUP(E65,Participants!$A$1:$G$802,7,FALSE)</f>
        <v>DEV BOYS</v>
      </c>
      <c r="K65" s="54">
        <v>38</v>
      </c>
      <c r="L65" s="54"/>
    </row>
    <row r="66" spans="1:12" ht="14.25" customHeight="1">
      <c r="A66" s="142" t="s">
        <v>681</v>
      </c>
      <c r="B66" s="53">
        <v>10</v>
      </c>
      <c r="C66" s="53">
        <v>18.77</v>
      </c>
      <c r="D66" s="53">
        <v>8</v>
      </c>
      <c r="E66" s="103">
        <v>861</v>
      </c>
      <c r="F66" s="54" t="str">
        <f>+VLOOKUP(E66,Participants!$A$1:$F$802,2,FALSE)</f>
        <v>Levi Buchanan</v>
      </c>
      <c r="G66" s="54" t="str">
        <f>+VLOOKUP(E66,Participants!$A$1:$F$802,4,FALSE)</f>
        <v>GRE</v>
      </c>
      <c r="H66" s="54" t="str">
        <f>+VLOOKUP(E66,Participants!$A$1:$F$802,5,FALSE)</f>
        <v>M</v>
      </c>
      <c r="I66" s="54">
        <f>+VLOOKUP(E66,Participants!$A$1:$F$802,3,FALSE)</f>
        <v>3</v>
      </c>
      <c r="J66" s="54" t="str">
        <f>+VLOOKUP(E66,Participants!$A$1:$G$802,7,FALSE)</f>
        <v>DEV BOYS</v>
      </c>
      <c r="K66" s="54">
        <v>40</v>
      </c>
      <c r="L66" s="54"/>
    </row>
    <row r="67" spans="1:12" ht="14.25" customHeight="1">
      <c r="A67" s="142" t="s">
        <v>681</v>
      </c>
      <c r="B67" s="53">
        <v>8</v>
      </c>
      <c r="C67" s="53">
        <v>18.89</v>
      </c>
      <c r="D67" s="53">
        <v>2</v>
      </c>
      <c r="E67" s="103">
        <v>924</v>
      </c>
      <c r="F67" s="54" t="str">
        <f>+VLOOKUP(E67,Participants!$A$1:$F$802,2,FALSE)</f>
        <v>Zayden Trump</v>
      </c>
      <c r="G67" s="54" t="str">
        <f>+VLOOKUP(E67,Participants!$A$1:$F$802,4,FALSE)</f>
        <v>AGS</v>
      </c>
      <c r="H67" s="54" t="str">
        <f>+VLOOKUP(E67,Participants!$A$1:$F$802,5,FALSE)</f>
        <v>M</v>
      </c>
      <c r="I67" s="54">
        <f>+VLOOKUP(E67,Participants!$A$1:$F$802,3,FALSE)</f>
        <v>3</v>
      </c>
      <c r="J67" s="54" t="str">
        <f>+VLOOKUP(E67,Participants!$A$1:$G$802,7,FALSE)</f>
        <v>DEV BOYS</v>
      </c>
      <c r="K67" s="54">
        <v>43</v>
      </c>
      <c r="L67" s="54"/>
    </row>
    <row r="68" spans="1:12" ht="14.25" customHeight="1">
      <c r="A68" s="142" t="s">
        <v>681</v>
      </c>
      <c r="B68" s="53">
        <v>7</v>
      </c>
      <c r="C68" s="53">
        <v>19.05</v>
      </c>
      <c r="D68" s="53">
        <v>5</v>
      </c>
      <c r="E68" s="103">
        <v>591</v>
      </c>
      <c r="F68" s="54" t="str">
        <f>+VLOOKUP(E68,Participants!$A$1:$F$802,2,FALSE)</f>
        <v>Lucas Goeller</v>
      </c>
      <c r="G68" s="54" t="str">
        <f>+VLOOKUP(E68,Participants!$A$1:$F$802,4,FALSE)</f>
        <v>BTA</v>
      </c>
      <c r="H68" s="54" t="str">
        <f>+VLOOKUP(E68,Participants!$A$1:$F$802,5,FALSE)</f>
        <v>M</v>
      </c>
      <c r="I68" s="54">
        <f>+VLOOKUP(E68,Participants!$A$1:$F$802,3,FALSE)</f>
        <v>3</v>
      </c>
      <c r="J68" s="54" t="str">
        <f>+VLOOKUP(E68,Participants!$A$1:$G$802,7,FALSE)</f>
        <v>DEV BOYS</v>
      </c>
      <c r="K68" s="54">
        <v>49</v>
      </c>
      <c r="L68" s="54"/>
    </row>
    <row r="69" spans="1:12" ht="14.25" customHeight="1">
      <c r="A69" s="142" t="s">
        <v>681</v>
      </c>
      <c r="B69" s="53">
        <v>7</v>
      </c>
      <c r="C69" s="53">
        <v>19.050999999999998</v>
      </c>
      <c r="D69" s="53">
        <v>6</v>
      </c>
      <c r="E69" s="103">
        <v>937</v>
      </c>
      <c r="F69" s="54" t="str">
        <f>+VLOOKUP(E69,Participants!$A$1:$F$802,2,FALSE)</f>
        <v>Buck Andrew</v>
      </c>
      <c r="G69" s="54" t="str">
        <f>+VLOOKUP(E69,Participants!$A$1:$F$802,4,FALSE)</f>
        <v>CDT</v>
      </c>
      <c r="H69" s="54" t="str">
        <f>+VLOOKUP(E69,Participants!$A$1:$F$802,5,FALSE)</f>
        <v>M</v>
      </c>
      <c r="I69" s="54">
        <f>+VLOOKUP(E69,Participants!$A$1:$F$802,3,FALSE)</f>
        <v>3</v>
      </c>
      <c r="J69" s="54" t="str">
        <f>+VLOOKUP(E69,Participants!$A$1:$G$802,7,FALSE)</f>
        <v>DEV BOYS</v>
      </c>
      <c r="K69" s="54">
        <v>51</v>
      </c>
      <c r="L69" s="54"/>
    </row>
    <row r="70" spans="1:12" ht="14.25" customHeight="1">
      <c r="A70" s="142" t="s">
        <v>681</v>
      </c>
      <c r="B70" s="53">
        <v>10</v>
      </c>
      <c r="C70" s="53">
        <v>19.170000000000002</v>
      </c>
      <c r="D70" s="53">
        <v>1</v>
      </c>
      <c r="E70" s="103">
        <v>226</v>
      </c>
      <c r="F70" s="54" t="str">
        <f>+VLOOKUP(E70,Participants!$A$1:$F$802,2,FALSE)</f>
        <v>Jack Mahoney</v>
      </c>
      <c r="G70" s="54" t="str">
        <f>+VLOOKUP(E70,Participants!$A$1:$F$802,4,FALSE)</f>
        <v>HCA</v>
      </c>
      <c r="H70" s="54" t="str">
        <f>+VLOOKUP(E70,Participants!$A$1:$F$802,5,FALSE)</f>
        <v>M</v>
      </c>
      <c r="I70" s="54">
        <f>+VLOOKUP(E70,Participants!$A$1:$F$802,3,FALSE)</f>
        <v>4</v>
      </c>
      <c r="J70" s="54" t="str">
        <f>+VLOOKUP(E70,Participants!$A$1:$G$802,7,FALSE)</f>
        <v>DEV BOYS</v>
      </c>
      <c r="K70" s="54">
        <v>53</v>
      </c>
      <c r="L70" s="54"/>
    </row>
    <row r="71" spans="1:12" ht="14.25" customHeight="1">
      <c r="A71" s="142" t="s">
        <v>681</v>
      </c>
      <c r="B71" s="53">
        <v>9</v>
      </c>
      <c r="C71" s="53">
        <v>19.22</v>
      </c>
      <c r="D71" s="53">
        <v>4</v>
      </c>
      <c r="E71" s="103">
        <v>479</v>
      </c>
      <c r="F71" s="54" t="str">
        <f>+VLOOKUP(E71,Participants!$A$1:$F$802,2,FALSE)</f>
        <v>Gavin Graff</v>
      </c>
      <c r="G71" s="54" t="str">
        <f>+VLOOKUP(E71,Participants!$A$1:$F$802,4,FALSE)</f>
        <v>BCS</v>
      </c>
      <c r="H71" s="54" t="str">
        <f>+VLOOKUP(E71,Participants!$A$1:$F$802,5,FALSE)</f>
        <v>M</v>
      </c>
      <c r="I71" s="54">
        <f>+VLOOKUP(E71,Participants!$A$1:$F$802,3,FALSE)</f>
        <v>4</v>
      </c>
      <c r="J71" s="54" t="str">
        <f>+VLOOKUP(E71,Participants!$A$1:$G$802,7,FALSE)</f>
        <v>DEV BOYS</v>
      </c>
      <c r="K71" s="54">
        <v>54</v>
      </c>
      <c r="L71" s="54"/>
    </row>
    <row r="72" spans="1:12" ht="14.25" customHeight="1">
      <c r="A72" s="142" t="s">
        <v>681</v>
      </c>
      <c r="B72" s="53">
        <v>12</v>
      </c>
      <c r="C72" s="53">
        <v>19.239999999999998</v>
      </c>
      <c r="D72" s="53">
        <v>6</v>
      </c>
      <c r="E72" s="103">
        <v>924</v>
      </c>
      <c r="F72" s="54" t="str">
        <f>+VLOOKUP(E72,Participants!$A$1:$F$802,2,FALSE)</f>
        <v>Zayden Trump</v>
      </c>
      <c r="G72" s="54" t="str">
        <f>+VLOOKUP(E72,Participants!$A$1:$F$802,4,FALSE)</f>
        <v>AGS</v>
      </c>
      <c r="H72" s="54" t="str">
        <f>+VLOOKUP(E72,Participants!$A$1:$F$802,5,FALSE)</f>
        <v>M</v>
      </c>
      <c r="I72" s="54">
        <f>+VLOOKUP(E72,Participants!$A$1:$F$802,3,FALSE)</f>
        <v>3</v>
      </c>
      <c r="J72" s="54" t="str">
        <f>+VLOOKUP(E72,Participants!$A$1:$G$802,7,FALSE)</f>
        <v>DEV BOYS</v>
      </c>
      <c r="K72" s="54">
        <v>55</v>
      </c>
      <c r="L72" s="54"/>
    </row>
    <row r="73" spans="1:12" ht="14.25" customHeight="1">
      <c r="A73" s="142" t="s">
        <v>681</v>
      </c>
      <c r="B73" s="53">
        <v>7</v>
      </c>
      <c r="C73" s="53">
        <v>19.27</v>
      </c>
      <c r="D73" s="53">
        <v>7</v>
      </c>
      <c r="E73" s="103">
        <v>162</v>
      </c>
      <c r="F73" s="54" t="str">
        <f>+VLOOKUP(E73,Participants!$A$1:$F$802,2,FALSE)</f>
        <v>Ewan Sullivan</v>
      </c>
      <c r="G73" s="54" t="str">
        <f>+VLOOKUP(E73,Participants!$A$1:$F$802,4,FALSE)</f>
        <v>NCA</v>
      </c>
      <c r="H73" s="54" t="str">
        <f>+VLOOKUP(E73,Participants!$A$1:$F$802,5,FALSE)</f>
        <v>M</v>
      </c>
      <c r="I73" s="54">
        <f>+VLOOKUP(E73,Participants!$A$1:$F$802,3,FALSE)</f>
        <v>3</v>
      </c>
      <c r="J73" s="54" t="str">
        <f>+VLOOKUP(E73,Participants!$A$1:$G$802,7,FALSE)</f>
        <v>DEV BOYS</v>
      </c>
      <c r="K73" s="54">
        <v>56</v>
      </c>
      <c r="L73" s="54"/>
    </row>
    <row r="74" spans="1:12" ht="14.25" customHeight="1">
      <c r="A74" s="142" t="s">
        <v>681</v>
      </c>
      <c r="B74" s="53">
        <v>7</v>
      </c>
      <c r="C74" s="53">
        <v>19.29</v>
      </c>
      <c r="D74" s="53">
        <v>4</v>
      </c>
      <c r="E74" s="103">
        <v>471</v>
      </c>
      <c r="F74" s="54" t="str">
        <f>+VLOOKUP(E74,Participants!$A$1:$F$802,2,FALSE)</f>
        <v>Matthew Dudley</v>
      </c>
      <c r="G74" s="54" t="str">
        <f>+VLOOKUP(E74,Participants!$A$1:$F$802,4,FALSE)</f>
        <v>BCS</v>
      </c>
      <c r="H74" s="54" t="str">
        <f>+VLOOKUP(E74,Participants!$A$1:$F$802,5,FALSE)</f>
        <v>M</v>
      </c>
      <c r="I74" s="54">
        <f>+VLOOKUP(E74,Participants!$A$1:$F$802,3,FALSE)</f>
        <v>3</v>
      </c>
      <c r="J74" s="54" t="str">
        <f>+VLOOKUP(E74,Participants!$A$1:$G$802,7,FALSE)</f>
        <v>DEV BOYS</v>
      </c>
      <c r="K74" s="54">
        <v>57</v>
      </c>
      <c r="L74" s="54"/>
    </row>
    <row r="75" spans="1:12" ht="14.25" customHeight="1">
      <c r="A75" s="142" t="s">
        <v>681</v>
      </c>
      <c r="B75" s="53">
        <v>10</v>
      </c>
      <c r="C75" s="53">
        <v>19.38</v>
      </c>
      <c r="D75" s="53">
        <v>6</v>
      </c>
      <c r="E75" s="103">
        <v>1321</v>
      </c>
      <c r="F75" s="54" t="str">
        <f>+VLOOKUP(E75,Participants!$A$1:$F$802,2,FALSE)</f>
        <v>Michael Ramaley</v>
      </c>
      <c r="G75" s="54" t="str">
        <f>+VLOOKUP(E75,Participants!$A$1:$F$802,4,FALSE)</f>
        <v>BFS</v>
      </c>
      <c r="H75" s="54" t="str">
        <f>+VLOOKUP(E75,Participants!$A$1:$F$802,5,FALSE)</f>
        <v>M</v>
      </c>
      <c r="I75" s="54">
        <f>+VLOOKUP(E75,Participants!$A$1:$F$802,3,FALSE)</f>
        <v>3</v>
      </c>
      <c r="J75" s="54" t="str">
        <f>+VLOOKUP(E75,Participants!$A$1:$G$802,7,FALSE)</f>
        <v>DEV BOYS</v>
      </c>
      <c r="K75" s="54">
        <v>58</v>
      </c>
      <c r="L75" s="54"/>
    </row>
    <row r="76" spans="1:12" ht="14.25" customHeight="1">
      <c r="A76" s="142" t="s">
        <v>681</v>
      </c>
      <c r="B76" s="53">
        <v>8</v>
      </c>
      <c r="C76" s="53">
        <v>20.43</v>
      </c>
      <c r="D76" s="53">
        <v>6</v>
      </c>
      <c r="E76" s="103">
        <v>975</v>
      </c>
      <c r="F76" s="54" t="str">
        <f>+VLOOKUP(E76,Participants!$A$1:$F$802,2,FALSE)</f>
        <v>Redd William</v>
      </c>
      <c r="G76" s="54" t="str">
        <f>+VLOOKUP(E76,Participants!$A$1:$F$802,4,FALSE)</f>
        <v>CDT</v>
      </c>
      <c r="H76" s="54" t="str">
        <f>+VLOOKUP(E76,Participants!$A$1:$F$802,5,FALSE)</f>
        <v>M</v>
      </c>
      <c r="I76" s="54">
        <f>+VLOOKUP(E76,Participants!$A$1:$F$802,3,FALSE)</f>
        <v>3</v>
      </c>
      <c r="J76" s="54" t="str">
        <f>+VLOOKUP(E76,Participants!$A$1:$G$802,7,FALSE)</f>
        <v>DEV BOYS</v>
      </c>
      <c r="K76" s="54">
        <v>62</v>
      </c>
      <c r="L76" s="54"/>
    </row>
    <row r="77" spans="1:12" ht="14.25" customHeight="1">
      <c r="A77" s="142" t="s">
        <v>681</v>
      </c>
      <c r="B77" s="53">
        <v>11</v>
      </c>
      <c r="C77" s="53">
        <v>20.54</v>
      </c>
      <c r="D77" s="53">
        <v>3</v>
      </c>
      <c r="E77" s="103">
        <v>721</v>
      </c>
      <c r="F77" s="54" t="str">
        <f>+VLOOKUP(E77,Participants!$A$1:$F$802,2,FALSE)</f>
        <v>Rowan Lacina</v>
      </c>
      <c r="G77" s="54" t="str">
        <f>+VLOOKUP(E77,Participants!$A$1:$F$802,4,FALSE)</f>
        <v>KIL</v>
      </c>
      <c r="H77" s="54" t="str">
        <f>+VLOOKUP(E77,Participants!$A$1:$F$802,5,FALSE)</f>
        <v>M</v>
      </c>
      <c r="I77" s="54">
        <f>+VLOOKUP(E77,Participants!$A$1:$F$802,3,FALSE)</f>
        <v>4</v>
      </c>
      <c r="J77" s="54" t="str">
        <f>+VLOOKUP(E77,Participants!$A$1:$G$802,7,FALSE)</f>
        <v>DEV BOYS</v>
      </c>
      <c r="K77" s="54">
        <v>63</v>
      </c>
      <c r="L77" s="54"/>
    </row>
    <row r="78" spans="1:12" ht="14.25" customHeight="1">
      <c r="A78" s="142" t="s">
        <v>681</v>
      </c>
      <c r="B78" s="53">
        <v>9</v>
      </c>
      <c r="C78" s="53">
        <v>20.96</v>
      </c>
      <c r="D78" s="53">
        <v>2</v>
      </c>
      <c r="E78" s="103">
        <v>920</v>
      </c>
      <c r="F78" s="54" t="str">
        <f>+VLOOKUP(E78,Participants!$A$1:$F$802,2,FALSE)</f>
        <v>Theodore Hess</v>
      </c>
      <c r="G78" s="54" t="str">
        <f>+VLOOKUP(E78,Participants!$A$1:$F$802,4,FALSE)</f>
        <v>AGS</v>
      </c>
      <c r="H78" s="54" t="str">
        <f>+VLOOKUP(E78,Participants!$A$1:$F$802,5,FALSE)</f>
        <v>M</v>
      </c>
      <c r="I78" s="54">
        <f>+VLOOKUP(E78,Participants!$A$1:$F$802,3,FALSE)</f>
        <v>3</v>
      </c>
      <c r="J78" s="54" t="str">
        <f>+VLOOKUP(E78,Participants!$A$1:$G$802,7,FALSE)</f>
        <v>DEV BOYS</v>
      </c>
      <c r="K78" s="54">
        <v>65</v>
      </c>
      <c r="L78" s="54"/>
    </row>
    <row r="79" spans="1:12" ht="14.25" customHeight="1">
      <c r="A79" s="142" t="s">
        <v>681</v>
      </c>
      <c r="B79" s="53">
        <v>18</v>
      </c>
      <c r="C79" s="53">
        <v>22.21</v>
      </c>
      <c r="D79" s="53">
        <v>6</v>
      </c>
      <c r="E79" s="103">
        <v>146</v>
      </c>
      <c r="F79" s="54" t="str">
        <f>+VLOOKUP(E79,Participants!$A$1:$F$802,2,FALSE)</f>
        <v>Jason Shelpman</v>
      </c>
      <c r="G79" s="54" t="str">
        <f>+VLOOKUP(E79,Participants!$A$1:$F$802,4,FALSE)</f>
        <v>NCA</v>
      </c>
      <c r="H79" s="54" t="str">
        <f>+VLOOKUP(E79,Participants!$A$1:$F$802,5,FALSE)</f>
        <v>M</v>
      </c>
      <c r="I79" s="54">
        <v>0</v>
      </c>
      <c r="J79" s="54" t="str">
        <f>+VLOOKUP(E79,Participants!$A$1:$G$802,7,FALSE)</f>
        <v>DEV BOYS</v>
      </c>
      <c r="K79" s="54">
        <v>69</v>
      </c>
      <c r="L79" s="54"/>
    </row>
    <row r="80" spans="1:12" ht="14.25" customHeight="1">
      <c r="A80" s="142" t="s">
        <v>681</v>
      </c>
      <c r="B80" s="53">
        <v>7</v>
      </c>
      <c r="C80" s="53">
        <v>23.6</v>
      </c>
      <c r="D80" s="53">
        <v>2</v>
      </c>
      <c r="E80" s="103">
        <v>926</v>
      </c>
      <c r="F80" s="54" t="str">
        <f>+VLOOKUP(E80,Participants!$A$1:$F$802,2,FALSE)</f>
        <v>Gabriel Winterhalter</v>
      </c>
      <c r="G80" s="54" t="str">
        <f>+VLOOKUP(E80,Participants!$A$1:$F$802,4,FALSE)</f>
        <v>AGS</v>
      </c>
      <c r="H80" s="54" t="str">
        <f>+VLOOKUP(E80,Participants!$A$1:$F$802,5,FALSE)</f>
        <v>M</v>
      </c>
      <c r="I80" s="54">
        <f>+VLOOKUP(E80,Participants!$A$1:$F$802,3,FALSE)</f>
        <v>3</v>
      </c>
      <c r="J80" s="54" t="str">
        <f>+VLOOKUP(E80,Participants!$A$1:$G$802,7,FALSE)</f>
        <v>DEV BOYS</v>
      </c>
      <c r="K80" s="54">
        <v>74</v>
      </c>
      <c r="L80" s="54"/>
    </row>
    <row r="81" spans="1:12" ht="14.25" customHeight="1">
      <c r="A81" s="142"/>
      <c r="B81" s="53"/>
      <c r="C81" s="53"/>
      <c r="D81" s="53"/>
      <c r="E81" s="103"/>
      <c r="F81" s="54"/>
      <c r="G81" s="54"/>
      <c r="H81" s="54"/>
      <c r="I81" s="54"/>
      <c r="J81" s="54"/>
      <c r="K81" s="54"/>
      <c r="L81" s="54"/>
    </row>
    <row r="82" spans="1:12" ht="14.25" customHeight="1">
      <c r="A82" s="142"/>
      <c r="B82" s="53"/>
      <c r="C82" s="53"/>
      <c r="D82" s="53"/>
      <c r="E82" s="103"/>
      <c r="F82" s="54"/>
      <c r="G82" s="54"/>
      <c r="H82" s="54"/>
      <c r="I82" s="54"/>
      <c r="J82" s="54"/>
      <c r="K82" s="54"/>
      <c r="L82" s="54"/>
    </row>
    <row r="83" spans="1:12" ht="14.25" customHeight="1">
      <c r="A83" s="128" t="s">
        <v>681</v>
      </c>
      <c r="B83" s="129">
        <v>5</v>
      </c>
      <c r="C83" s="129">
        <v>16.78</v>
      </c>
      <c r="D83" s="129">
        <v>4</v>
      </c>
      <c r="E83" s="130">
        <v>633</v>
      </c>
      <c r="F83" s="131" t="str">
        <f>+VLOOKUP(E83,Participants!$A$1:$F$802,2,FALSE)</f>
        <v>Alexis Smith</v>
      </c>
      <c r="G83" s="131" t="str">
        <f>+VLOOKUP(E83,Participants!$A$1:$F$802,4,FALSE)</f>
        <v>SJS</v>
      </c>
      <c r="H83" s="131" t="str">
        <f>+VLOOKUP(E83,Participants!$A$1:$F$802,5,FALSE)</f>
        <v>F</v>
      </c>
      <c r="I83" s="131">
        <f>+VLOOKUP(E83,Participants!$A$1:$F$802,3,FALSE)</f>
        <v>2</v>
      </c>
      <c r="J83" s="131" t="str">
        <f>+VLOOKUP(E83,Participants!$A$1:$G$802,7,FALSE)</f>
        <v>DEV GIRLS</v>
      </c>
      <c r="K83" s="134">
        <v>7</v>
      </c>
      <c r="L83" s="131">
        <v>2</v>
      </c>
    </row>
    <row r="84" spans="1:12" ht="14.25" customHeight="1">
      <c r="A84" s="128" t="s">
        <v>681</v>
      </c>
      <c r="B84" s="129">
        <v>3</v>
      </c>
      <c r="C84" s="129">
        <v>17.649999999999999</v>
      </c>
      <c r="D84" s="129">
        <v>7</v>
      </c>
      <c r="E84" s="130">
        <v>916</v>
      </c>
      <c r="F84" s="131" t="str">
        <f>+VLOOKUP(E84,Participants!$A$1:$F$802,2,FALSE)</f>
        <v>Skylar Tegano</v>
      </c>
      <c r="G84" s="131" t="str">
        <f>+VLOOKUP(E84,Participants!$A$1:$F$802,4,FALSE)</f>
        <v>AGS</v>
      </c>
      <c r="H84" s="131" t="str">
        <f>+VLOOKUP(E84,Participants!$A$1:$F$802,5,FALSE)</f>
        <v>F</v>
      </c>
      <c r="I84" s="131">
        <f>+VLOOKUP(E84,Participants!$A$1:$F$802,3,FALSE)</f>
        <v>2</v>
      </c>
      <c r="J84" s="131" t="str">
        <f>+VLOOKUP(E84,Participants!$A$1:$G$802,7,FALSE)</f>
        <v>DEV GIRLS</v>
      </c>
      <c r="K84" s="134">
        <v>15</v>
      </c>
      <c r="L84" s="131"/>
    </row>
    <row r="85" spans="1:12" ht="14.25" customHeight="1">
      <c r="A85" s="128" t="s">
        <v>681</v>
      </c>
      <c r="B85" s="132">
        <v>16</v>
      </c>
      <c r="C85" s="132">
        <v>17.91</v>
      </c>
      <c r="D85" s="132">
        <v>3</v>
      </c>
      <c r="E85" s="133">
        <v>581</v>
      </c>
      <c r="F85" s="134" t="str">
        <f>+VLOOKUP(E85,Participants!$A$1:$F$802,2,FALSE)</f>
        <v>Grace Bandurski</v>
      </c>
      <c r="G85" s="134" t="str">
        <f>+VLOOKUP(E85,Participants!$A$1:$F$802,4,FALSE)</f>
        <v>BTA</v>
      </c>
      <c r="H85" s="134" t="str">
        <f>+VLOOKUP(E85,Participants!$A$1:$F$802,5,FALSE)</f>
        <v>F</v>
      </c>
      <c r="I85" s="134">
        <f>+VLOOKUP(E85,Participants!$A$1:$F$802,3,FALSE)</f>
        <v>2</v>
      </c>
      <c r="J85" s="134" t="str">
        <f>+VLOOKUP(E85,Participants!$A$1:$G$802,7,FALSE)</f>
        <v>DEV GIRLS</v>
      </c>
      <c r="K85" s="134">
        <v>19</v>
      </c>
      <c r="L85" s="134"/>
    </row>
    <row r="86" spans="1:12" ht="14.25" customHeight="1">
      <c r="A86" s="128" t="s">
        <v>681</v>
      </c>
      <c r="B86" s="129">
        <v>15</v>
      </c>
      <c r="C86" s="129">
        <v>18.22</v>
      </c>
      <c r="D86" s="129">
        <v>2</v>
      </c>
      <c r="E86" s="130">
        <v>1333</v>
      </c>
      <c r="F86" s="131" t="str">
        <f>+VLOOKUP(E86,Participants!$A$1:$F$802,2,FALSE)</f>
        <v>Jaydn Risdon</v>
      </c>
      <c r="G86" s="131" t="str">
        <f>+VLOOKUP(E86,Participants!$A$1:$F$802,4,FALSE)</f>
        <v>BFS</v>
      </c>
      <c r="H86" s="131" t="str">
        <f>+VLOOKUP(E86,Participants!$A$1:$F$802,5,FALSE)</f>
        <v>F</v>
      </c>
      <c r="I86" s="131">
        <f>+VLOOKUP(E86,Participants!$A$1:$F$802,3,FALSE)</f>
        <v>2</v>
      </c>
      <c r="J86" s="131" t="str">
        <f>+VLOOKUP(E86,Participants!$A$1:$G$802,7,FALSE)</f>
        <v>DEV GIRLS</v>
      </c>
      <c r="K86" s="134">
        <v>25</v>
      </c>
      <c r="L86" s="131"/>
    </row>
    <row r="87" spans="1:12" ht="14.25" customHeight="1">
      <c r="A87" s="128" t="s">
        <v>681</v>
      </c>
      <c r="B87" s="132">
        <v>14</v>
      </c>
      <c r="C87" s="132">
        <v>18.260000000000002</v>
      </c>
      <c r="D87" s="132">
        <v>3</v>
      </c>
      <c r="E87" s="133">
        <v>822</v>
      </c>
      <c r="F87" s="134" t="str">
        <f>+VLOOKUP(E87,Participants!$A$1:$F$802,2,FALSE)</f>
        <v>Meera Lindgren</v>
      </c>
      <c r="G87" s="134" t="str">
        <f>+VLOOKUP(E87,Participants!$A$1:$F$802,4,FALSE)</f>
        <v>GRE</v>
      </c>
      <c r="H87" s="134" t="str">
        <f>+VLOOKUP(E87,Participants!$A$1:$F$802,5,FALSE)</f>
        <v>F</v>
      </c>
      <c r="I87" s="134">
        <f>+VLOOKUP(E87,Participants!$A$1:$F$802,3,FALSE)</f>
        <v>2</v>
      </c>
      <c r="J87" s="134" t="str">
        <f>+VLOOKUP(E87,Participants!$A$1:$G$802,7,FALSE)</f>
        <v>DEV GIRLS</v>
      </c>
      <c r="K87" s="134">
        <v>28</v>
      </c>
      <c r="L87" s="134"/>
    </row>
    <row r="88" spans="1:12" ht="14.25" customHeight="1">
      <c r="A88" s="128" t="s">
        <v>681</v>
      </c>
      <c r="B88" s="129">
        <v>5</v>
      </c>
      <c r="C88" s="129">
        <v>18.52</v>
      </c>
      <c r="D88" s="129">
        <v>3</v>
      </c>
      <c r="E88" s="130">
        <v>634</v>
      </c>
      <c r="F88" s="131" t="str">
        <f>+VLOOKUP(E88,Participants!$A$1:$F$802,2,FALSE)</f>
        <v>Grace Turner</v>
      </c>
      <c r="G88" s="131" t="str">
        <f>+VLOOKUP(E88,Participants!$A$1:$F$802,4,FALSE)</f>
        <v>SJS</v>
      </c>
      <c r="H88" s="131" t="str">
        <f>+VLOOKUP(E88,Participants!$A$1:$F$802,5,FALSE)</f>
        <v>F</v>
      </c>
      <c r="I88" s="131">
        <f>+VLOOKUP(E88,Participants!$A$1:$F$802,3,FALSE)</f>
        <v>2</v>
      </c>
      <c r="J88" s="131" t="str">
        <f>+VLOOKUP(E88,Participants!$A$1:$G$802,7,FALSE)</f>
        <v>DEV GIRLS</v>
      </c>
      <c r="K88" s="134">
        <v>33</v>
      </c>
      <c r="L88" s="131"/>
    </row>
    <row r="89" spans="1:12" ht="14.25" customHeight="1">
      <c r="A89" s="128" t="s">
        <v>681</v>
      </c>
      <c r="B89" s="129">
        <v>15</v>
      </c>
      <c r="C89" s="129">
        <v>18.86</v>
      </c>
      <c r="D89" s="129">
        <v>3</v>
      </c>
      <c r="E89" s="130">
        <v>1328</v>
      </c>
      <c r="F89" s="131" t="str">
        <f>+VLOOKUP(E89,Participants!$A$1:$F$802,2,FALSE)</f>
        <v>Maggie Miller</v>
      </c>
      <c r="G89" s="131" t="str">
        <f>+VLOOKUP(E89,Participants!$A$1:$F$802,4,FALSE)</f>
        <v>BFS</v>
      </c>
      <c r="H89" s="131" t="str">
        <f>+VLOOKUP(E89,Participants!$A$1:$F$802,5,FALSE)</f>
        <v>F</v>
      </c>
      <c r="I89" s="131">
        <f>+VLOOKUP(E89,Participants!$A$1:$F$802,3,FALSE)</f>
        <v>2</v>
      </c>
      <c r="J89" s="131" t="str">
        <f>+VLOOKUP(E89,Participants!$A$1:$G$802,7,FALSE)</f>
        <v>DEV GIRLS</v>
      </c>
      <c r="K89" s="134">
        <v>35</v>
      </c>
      <c r="L89" s="131"/>
    </row>
    <row r="90" spans="1:12" ht="14.25" customHeight="1">
      <c r="A90" s="128" t="s">
        <v>681</v>
      </c>
      <c r="B90" s="129">
        <v>5</v>
      </c>
      <c r="C90" s="129">
        <v>19.2</v>
      </c>
      <c r="D90" s="129">
        <v>1</v>
      </c>
      <c r="E90" s="130">
        <v>903</v>
      </c>
      <c r="F90" s="131" t="str">
        <f>+VLOOKUP(E90,Participants!$A$1:$F$802,2,FALSE)</f>
        <v>Olivia Ameredes</v>
      </c>
      <c r="G90" s="131" t="str">
        <f>+VLOOKUP(E90,Participants!$A$1:$F$802,4,FALSE)</f>
        <v>AGS</v>
      </c>
      <c r="H90" s="131" t="str">
        <f>+VLOOKUP(E90,Participants!$A$1:$F$802,5,FALSE)</f>
        <v>F</v>
      </c>
      <c r="I90" s="131">
        <f>+VLOOKUP(E90,Participants!$A$1:$F$802,3,FALSE)</f>
        <v>2</v>
      </c>
      <c r="J90" s="131" t="str">
        <f>+VLOOKUP(E90,Participants!$A$1:$G$802,7,FALSE)</f>
        <v>DEV GIRLS</v>
      </c>
      <c r="K90" s="134">
        <v>36</v>
      </c>
      <c r="L90" s="131"/>
    </row>
    <row r="91" spans="1:12" ht="14.25" customHeight="1">
      <c r="A91" s="128" t="s">
        <v>681</v>
      </c>
      <c r="B91" s="132">
        <v>14</v>
      </c>
      <c r="C91" s="132">
        <v>19.45</v>
      </c>
      <c r="D91" s="132">
        <v>1</v>
      </c>
      <c r="E91" s="133">
        <v>1195</v>
      </c>
      <c r="F91" s="134" t="str">
        <f>+VLOOKUP(E91,Participants!$A$1:$F$802,2,FALSE)</f>
        <v>Mary Clare Austin</v>
      </c>
      <c r="G91" s="134" t="str">
        <f>+VLOOKUP(E91,Participants!$A$1:$F$802,4,FALSE)</f>
        <v>AAC</v>
      </c>
      <c r="H91" s="134" t="str">
        <f>+VLOOKUP(E91,Participants!$A$1:$F$802,5,FALSE)</f>
        <v>F</v>
      </c>
      <c r="I91" s="134">
        <f>+VLOOKUP(E91,Participants!$A$1:$F$802,3,FALSE)</f>
        <v>2</v>
      </c>
      <c r="J91" s="134" t="str">
        <f>+VLOOKUP(E91,Participants!$A$1:$G$802,7,FALSE)</f>
        <v>DEV GIRLS</v>
      </c>
      <c r="K91" s="134">
        <v>41</v>
      </c>
      <c r="L91" s="134"/>
    </row>
    <row r="92" spans="1:12" ht="14.25" customHeight="1">
      <c r="A92" s="128" t="s">
        <v>681</v>
      </c>
      <c r="B92" s="132">
        <v>16</v>
      </c>
      <c r="C92" s="132">
        <v>19.489999999999998</v>
      </c>
      <c r="D92" s="132">
        <v>4</v>
      </c>
      <c r="E92" s="133">
        <v>584</v>
      </c>
      <c r="F92" s="134" t="str">
        <f>+VLOOKUP(E92,Participants!$A$1:$F$802,2,FALSE)</f>
        <v>Brooklynn Hamilton</v>
      </c>
      <c r="G92" s="134" t="str">
        <f>+VLOOKUP(E92,Participants!$A$1:$F$802,4,FALSE)</f>
        <v>BTA</v>
      </c>
      <c r="H92" s="134" t="str">
        <f>+VLOOKUP(E92,Participants!$A$1:$F$802,5,FALSE)</f>
        <v>F</v>
      </c>
      <c r="I92" s="134">
        <f>+VLOOKUP(E92,Participants!$A$1:$F$802,3,FALSE)</f>
        <v>2</v>
      </c>
      <c r="J92" s="134" t="str">
        <f>+VLOOKUP(E92,Participants!$A$1:$G$802,7,FALSE)</f>
        <v>DEV GIRLS</v>
      </c>
      <c r="K92" s="134">
        <v>44</v>
      </c>
      <c r="L92" s="134"/>
    </row>
    <row r="93" spans="1:12" ht="14.25" customHeight="1">
      <c r="A93" s="128" t="s">
        <v>681</v>
      </c>
      <c r="B93" s="132">
        <v>16</v>
      </c>
      <c r="C93" s="132">
        <v>19.64</v>
      </c>
      <c r="D93" s="132">
        <v>2</v>
      </c>
      <c r="E93" s="133">
        <v>1332</v>
      </c>
      <c r="F93" s="134" t="str">
        <f>+VLOOKUP(E93,Participants!$A$1:$F$802,2,FALSE)</f>
        <v>Madelyn Feigel</v>
      </c>
      <c r="G93" s="134" t="str">
        <f>+VLOOKUP(E93,Participants!$A$1:$F$802,4,FALSE)</f>
        <v>BFS</v>
      </c>
      <c r="H93" s="134" t="str">
        <f>+VLOOKUP(E93,Participants!$A$1:$F$802,5,FALSE)</f>
        <v>F</v>
      </c>
      <c r="I93" s="134">
        <f>+VLOOKUP(E93,Participants!$A$1:$F$802,3,FALSE)</f>
        <v>2</v>
      </c>
      <c r="J93" s="134" t="str">
        <f>+VLOOKUP(E93,Participants!$A$1:$G$802,7,FALSE)</f>
        <v>DEV GIRLS</v>
      </c>
      <c r="K93" s="134">
        <v>45</v>
      </c>
      <c r="L93" s="134"/>
    </row>
    <row r="94" spans="1:12" ht="14.25" customHeight="1">
      <c r="A94" s="128" t="s">
        <v>681</v>
      </c>
      <c r="B94" s="129">
        <v>15</v>
      </c>
      <c r="C94" s="129">
        <v>19.71</v>
      </c>
      <c r="D94" s="129">
        <v>1</v>
      </c>
      <c r="E94" s="130">
        <v>1242</v>
      </c>
      <c r="F94" s="131" t="str">
        <f>+VLOOKUP(E94,Participants!$A$1:$F$802,2,FALSE)</f>
        <v>Josie VanVickle</v>
      </c>
      <c r="G94" s="131" t="str">
        <f>+VLOOKUP(E94,Participants!$A$1:$F$802,4,FALSE)</f>
        <v>AAC</v>
      </c>
      <c r="H94" s="131" t="str">
        <f>+VLOOKUP(E94,Participants!$A$1:$F$802,5,FALSE)</f>
        <v>F</v>
      </c>
      <c r="I94" s="131">
        <f>+VLOOKUP(E94,Participants!$A$1:$F$802,3,FALSE)</f>
        <v>2</v>
      </c>
      <c r="J94" s="131" t="str">
        <f>+VLOOKUP(E94,Participants!$A$1:$G$802,7,FALSE)</f>
        <v>DEV GIRLS</v>
      </c>
      <c r="K94" s="134">
        <v>46</v>
      </c>
      <c r="L94" s="131"/>
    </row>
    <row r="95" spans="1:12" ht="14.25" customHeight="1">
      <c r="A95" s="128" t="s">
        <v>681</v>
      </c>
      <c r="B95" s="132">
        <v>4</v>
      </c>
      <c r="C95" s="132">
        <v>19.84</v>
      </c>
      <c r="D95" s="132">
        <v>1</v>
      </c>
      <c r="E95" s="133">
        <v>905</v>
      </c>
      <c r="F95" s="134" t="str">
        <f>+VLOOKUP(E95,Participants!$A$1:$F$802,2,FALSE)</f>
        <v>Anna Debbis</v>
      </c>
      <c r="G95" s="134" t="str">
        <f>+VLOOKUP(E95,Participants!$A$1:$F$802,4,FALSE)</f>
        <v>AGS</v>
      </c>
      <c r="H95" s="134" t="str">
        <f>+VLOOKUP(E95,Participants!$A$1:$F$802,5,FALSE)</f>
        <v>F</v>
      </c>
      <c r="I95" s="134">
        <f>+VLOOKUP(E95,Participants!$A$1:$F$802,3,FALSE)</f>
        <v>2</v>
      </c>
      <c r="J95" s="134" t="str">
        <f>+VLOOKUP(E95,Participants!$A$1:$G$802,7,FALSE)</f>
        <v>DEV GIRLS</v>
      </c>
      <c r="K95" s="134">
        <v>47</v>
      </c>
      <c r="L95" s="134"/>
    </row>
    <row r="96" spans="1:12" ht="14.25" customHeight="1">
      <c r="A96" s="128" t="s">
        <v>681</v>
      </c>
      <c r="B96" s="132">
        <v>16</v>
      </c>
      <c r="C96" s="132">
        <v>20.309999999999999</v>
      </c>
      <c r="D96" s="132">
        <v>1</v>
      </c>
      <c r="E96" s="133">
        <v>1334</v>
      </c>
      <c r="F96" s="134" t="str">
        <f>+VLOOKUP(E96,Participants!$A$1:$F$802,2,FALSE)</f>
        <v>Monica Isacco</v>
      </c>
      <c r="G96" s="134" t="str">
        <f>+VLOOKUP(E96,Participants!$A$1:$F$802,4,FALSE)</f>
        <v>BFS</v>
      </c>
      <c r="H96" s="134" t="str">
        <f>+VLOOKUP(E96,Participants!$A$1:$F$802,5,FALSE)</f>
        <v>F</v>
      </c>
      <c r="I96" s="134">
        <f>+VLOOKUP(E96,Participants!$A$1:$F$802,3,FALSE)</f>
        <v>2</v>
      </c>
      <c r="J96" s="134" t="str">
        <f>+VLOOKUP(E96,Participants!$A$1:$G$802,7,FALSE)</f>
        <v>DEV GIRLS</v>
      </c>
      <c r="K96" s="134">
        <v>48</v>
      </c>
      <c r="L96" s="134"/>
    </row>
    <row r="97" spans="1:12" ht="14.25" customHeight="1">
      <c r="A97" s="128" t="s">
        <v>681</v>
      </c>
      <c r="B97" s="132">
        <v>6</v>
      </c>
      <c r="C97" s="132">
        <v>20.350000000000001</v>
      </c>
      <c r="D97" s="132">
        <v>5</v>
      </c>
      <c r="E97" s="133">
        <v>632</v>
      </c>
      <c r="F97" s="134" t="str">
        <f>+VLOOKUP(E97,Participants!$A$1:$F$802,2,FALSE)</f>
        <v>Giada Morrida</v>
      </c>
      <c r="G97" s="134" t="str">
        <f>+VLOOKUP(E97,Participants!$A$1:$F$802,4,FALSE)</f>
        <v>SJS</v>
      </c>
      <c r="H97" s="134" t="str">
        <f>+VLOOKUP(E97,Participants!$A$1:$F$802,5,FALSE)</f>
        <v>F</v>
      </c>
      <c r="I97" s="134">
        <f>+VLOOKUP(E97,Participants!$A$1:$F$802,3,FALSE)</f>
        <v>2</v>
      </c>
      <c r="J97" s="134" t="str">
        <f>+VLOOKUP(E97,Participants!$A$1:$G$802,7,FALSE)</f>
        <v>DEV GIRLS</v>
      </c>
      <c r="K97" s="134">
        <v>49</v>
      </c>
      <c r="L97" s="134"/>
    </row>
    <row r="98" spans="1:12" ht="14.25" customHeight="1">
      <c r="A98" s="128" t="s">
        <v>681</v>
      </c>
      <c r="B98" s="129">
        <v>13</v>
      </c>
      <c r="C98" s="129">
        <v>20.76</v>
      </c>
      <c r="D98" s="129">
        <v>2</v>
      </c>
      <c r="E98" s="130">
        <v>936</v>
      </c>
      <c r="F98" s="131" t="str">
        <f>+VLOOKUP(E98,Participants!$A$1:$F$802,2,FALSE)</f>
        <v>Rossey Anastasia</v>
      </c>
      <c r="G98" s="131" t="str">
        <f>+VLOOKUP(E98,Participants!$A$1:$F$802,4,FALSE)</f>
        <v>CDT</v>
      </c>
      <c r="H98" s="131" t="str">
        <f>+VLOOKUP(E98,Participants!$A$1:$F$802,5,FALSE)</f>
        <v>F</v>
      </c>
      <c r="I98" s="131">
        <f>+VLOOKUP(E98,Participants!$A$1:$F$802,3,FALSE)</f>
        <v>1</v>
      </c>
      <c r="J98" s="131" t="str">
        <f>+VLOOKUP(E98,Participants!$A$1:$G$802,7,FALSE)</f>
        <v>DEV GIRLS</v>
      </c>
      <c r="K98" s="134">
        <v>53</v>
      </c>
      <c r="L98" s="131"/>
    </row>
    <row r="99" spans="1:12" ht="14.25" customHeight="1">
      <c r="A99" s="128"/>
      <c r="B99" s="132">
        <v>14</v>
      </c>
      <c r="C99" s="132">
        <v>21.12</v>
      </c>
      <c r="D99" s="132">
        <v>5</v>
      </c>
      <c r="E99" s="133">
        <v>155</v>
      </c>
      <c r="F99" s="134" t="str">
        <f>+VLOOKUP(E99,Participants!$A$1:$F$802,2,FALSE)</f>
        <v>Ava Thompson</v>
      </c>
      <c r="G99" s="134" t="str">
        <f>+VLOOKUP(E99,Participants!$A$1:$F$802,4,FALSE)</f>
        <v>NCA</v>
      </c>
      <c r="H99" s="134" t="str">
        <f>+VLOOKUP(E99,Participants!$A$1:$F$802,5,FALSE)</f>
        <v>F</v>
      </c>
      <c r="I99" s="134">
        <f>+VLOOKUP(E99,Participants!$A$1:$F$802,3,FALSE)</f>
        <v>2</v>
      </c>
      <c r="J99" s="134" t="str">
        <f>+VLOOKUP(E99,Participants!$A$1:$G$802,7,FALSE)</f>
        <v>DEV GIRLS</v>
      </c>
      <c r="K99" s="134">
        <v>54</v>
      </c>
      <c r="L99" s="134"/>
    </row>
    <row r="100" spans="1:12" ht="14.25" customHeight="1">
      <c r="A100" s="128" t="s">
        <v>681</v>
      </c>
      <c r="B100" s="129">
        <v>13</v>
      </c>
      <c r="C100" s="129">
        <v>21.26</v>
      </c>
      <c r="D100" s="129">
        <v>3</v>
      </c>
      <c r="E100" s="130">
        <v>960</v>
      </c>
      <c r="F100" s="131" t="str">
        <f>+VLOOKUP(E100,Participants!$A$1:$F$802,2,FALSE)</f>
        <v>Tavella Lilliana</v>
      </c>
      <c r="G100" s="131" t="str">
        <f>+VLOOKUP(E100,Participants!$A$1:$F$802,4,FALSE)</f>
        <v>CDT</v>
      </c>
      <c r="H100" s="131" t="str">
        <f>+VLOOKUP(E100,Participants!$A$1:$F$802,5,FALSE)</f>
        <v>F</v>
      </c>
      <c r="I100" s="131">
        <f>+VLOOKUP(E100,Participants!$A$1:$F$802,3,FALSE)</f>
        <v>1</v>
      </c>
      <c r="J100" s="131" t="str">
        <f>+VLOOKUP(E100,Participants!$A$1:$G$802,7,FALSE)</f>
        <v>DEV GIRLS</v>
      </c>
      <c r="K100" s="134">
        <v>55</v>
      </c>
      <c r="L100" s="131"/>
    </row>
    <row r="101" spans="1:12" ht="14.25" customHeight="1">
      <c r="A101" s="128" t="s">
        <v>681</v>
      </c>
      <c r="B101" s="132">
        <v>14</v>
      </c>
      <c r="C101" s="132">
        <v>21.33</v>
      </c>
      <c r="D101" s="132">
        <v>2</v>
      </c>
      <c r="E101" s="133">
        <v>939</v>
      </c>
      <c r="F101" s="134" t="str">
        <f>+VLOOKUP(E101,Participants!$A$1:$F$802,2,FALSE)</f>
        <v>Scalamogna Ava</v>
      </c>
      <c r="G101" s="134" t="str">
        <f>+VLOOKUP(E101,Participants!$A$1:$F$802,4,FALSE)</f>
        <v>CDT</v>
      </c>
      <c r="H101" s="134" t="str">
        <f>+VLOOKUP(E101,Participants!$A$1:$F$802,5,FALSE)</f>
        <v>F</v>
      </c>
      <c r="I101" s="134">
        <f>+VLOOKUP(E101,Participants!$A$1:$F$802,3,FALSE)</f>
        <v>1</v>
      </c>
      <c r="J101" s="134" t="str">
        <f>+VLOOKUP(E101,Participants!$A$1:$G$802,7,FALSE)</f>
        <v>DEV GIRLS</v>
      </c>
      <c r="K101" s="134">
        <v>56</v>
      </c>
      <c r="L101" s="134"/>
    </row>
    <row r="102" spans="1:12" ht="14.25" customHeight="1">
      <c r="A102" s="128" t="s">
        <v>681</v>
      </c>
      <c r="B102" s="132">
        <v>14</v>
      </c>
      <c r="C102" s="132">
        <v>21.78</v>
      </c>
      <c r="D102" s="132">
        <v>7</v>
      </c>
      <c r="E102" s="133">
        <v>823</v>
      </c>
      <c r="F102" s="134" t="str">
        <f>+VLOOKUP(E102,Participants!$A$1:$F$802,2,FALSE)</f>
        <v>Vayda Micu</v>
      </c>
      <c r="G102" s="134" t="str">
        <f>+VLOOKUP(E102,Participants!$A$1:$F$802,4,FALSE)</f>
        <v>GRE</v>
      </c>
      <c r="H102" s="134" t="str">
        <f>+VLOOKUP(E102,Participants!$A$1:$F$802,5,FALSE)</f>
        <v>F</v>
      </c>
      <c r="I102" s="134">
        <f>+VLOOKUP(E102,Participants!$A$1:$F$802,3,FALSE)</f>
        <v>1</v>
      </c>
      <c r="J102" s="134" t="str">
        <f>+VLOOKUP(E102,Participants!$A$1:$G$802,7,FALSE)</f>
        <v>DEV GIRLS</v>
      </c>
      <c r="K102" s="134">
        <v>57</v>
      </c>
      <c r="L102" s="134"/>
    </row>
    <row r="103" spans="1:12" ht="14.25" customHeight="1">
      <c r="A103" s="128" t="s">
        <v>681</v>
      </c>
      <c r="B103" s="132">
        <v>14</v>
      </c>
      <c r="C103" s="132">
        <v>22.07</v>
      </c>
      <c r="D103" s="132">
        <v>8</v>
      </c>
      <c r="E103" s="133">
        <v>818</v>
      </c>
      <c r="F103" s="134" t="str">
        <f>+VLOOKUP(E103,Participants!$A$1:$F$802,2,FALSE)</f>
        <v>Macrina Deem</v>
      </c>
      <c r="G103" s="134" t="str">
        <f>+VLOOKUP(E103,Participants!$A$1:$F$802,4,FALSE)</f>
        <v>GRE</v>
      </c>
      <c r="H103" s="134" t="str">
        <f>+VLOOKUP(E103,Participants!$A$1:$F$802,5,FALSE)</f>
        <v>F</v>
      </c>
      <c r="I103" s="134">
        <f>+VLOOKUP(E103,Participants!$A$1:$F$802,3,FALSE)</f>
        <v>2</v>
      </c>
      <c r="J103" s="134" t="str">
        <f>+VLOOKUP(E103,Participants!$A$1:$G$802,7,FALSE)</f>
        <v>DEV GIRLS</v>
      </c>
      <c r="K103" s="134">
        <v>58</v>
      </c>
      <c r="L103" s="134"/>
    </row>
    <row r="104" spans="1:12" ht="14.25" customHeight="1">
      <c r="A104" s="128" t="s">
        <v>681</v>
      </c>
      <c r="B104" s="129">
        <v>15</v>
      </c>
      <c r="C104" s="129">
        <v>22.12</v>
      </c>
      <c r="D104" s="129">
        <v>4</v>
      </c>
      <c r="E104" s="130">
        <v>1330</v>
      </c>
      <c r="F104" s="131" t="str">
        <f>+VLOOKUP(E104,Participants!$A$1:$F$802,2,FALSE)</f>
        <v>Kelsey Cole</v>
      </c>
      <c r="G104" s="131" t="str">
        <f>+VLOOKUP(E104,Participants!$A$1:$F$802,4,FALSE)</f>
        <v>BFS</v>
      </c>
      <c r="H104" s="131" t="str">
        <f>+VLOOKUP(E104,Participants!$A$1:$F$802,5,FALSE)</f>
        <v>F</v>
      </c>
      <c r="I104" s="131">
        <f>+VLOOKUP(E104,Participants!$A$1:$F$802,3,FALSE)</f>
        <v>2</v>
      </c>
      <c r="J104" s="131" t="str">
        <f>+VLOOKUP(E104,Participants!$A$1:$G$802,7,FALSE)</f>
        <v>DEV GIRLS</v>
      </c>
      <c r="K104" s="134">
        <v>59</v>
      </c>
      <c r="L104" s="131"/>
    </row>
    <row r="105" spans="1:12" ht="14.25" customHeight="1">
      <c r="A105" s="128" t="s">
        <v>681</v>
      </c>
      <c r="B105" s="129">
        <v>13</v>
      </c>
      <c r="C105" s="129">
        <v>22.55</v>
      </c>
      <c r="D105" s="129">
        <v>8</v>
      </c>
      <c r="E105" s="130">
        <v>946</v>
      </c>
      <c r="F105" s="131" t="str">
        <f>+VLOOKUP(E105,Participants!$A$1:$F$802,2,FALSE)</f>
        <v>Bamberg Elsie</v>
      </c>
      <c r="G105" s="131" t="str">
        <f>+VLOOKUP(E105,Participants!$A$1:$F$802,4,FALSE)</f>
        <v>CDT</v>
      </c>
      <c r="H105" s="131" t="str">
        <f>+VLOOKUP(E105,Participants!$A$1:$F$802,5,FALSE)</f>
        <v>F</v>
      </c>
      <c r="I105" s="131">
        <v>0</v>
      </c>
      <c r="J105" s="131" t="str">
        <f>+VLOOKUP(E105,Participants!$A$1:$G$802,7,FALSE)</f>
        <v>DEV GIRLS</v>
      </c>
      <c r="K105" s="134">
        <v>60</v>
      </c>
      <c r="L105" s="131"/>
    </row>
    <row r="106" spans="1:12" ht="14.25" customHeight="1">
      <c r="A106" s="128" t="s">
        <v>681</v>
      </c>
      <c r="B106" s="132">
        <v>14</v>
      </c>
      <c r="C106" s="132">
        <v>22.55</v>
      </c>
      <c r="D106" s="132">
        <v>4</v>
      </c>
      <c r="E106" s="133">
        <v>821</v>
      </c>
      <c r="F106" s="134" t="str">
        <f>+VLOOKUP(E106,Participants!$A$1:$F$802,2,FALSE)</f>
        <v>Madeline Harmanos</v>
      </c>
      <c r="G106" s="134" t="str">
        <f>+VLOOKUP(E106,Participants!$A$1:$F$802,4,FALSE)</f>
        <v>GRE</v>
      </c>
      <c r="H106" s="134" t="str">
        <f>+VLOOKUP(E106,Participants!$A$1:$F$802,5,FALSE)</f>
        <v>F</v>
      </c>
      <c r="I106" s="134">
        <f>+VLOOKUP(E106,Participants!$A$1:$F$802,3,FALSE)</f>
        <v>2</v>
      </c>
      <c r="J106" s="134" t="str">
        <f>+VLOOKUP(E106,Participants!$A$1:$G$802,7,FALSE)</f>
        <v>DEV GIRLS</v>
      </c>
      <c r="K106" s="134">
        <v>61</v>
      </c>
      <c r="L106" s="134"/>
    </row>
    <row r="107" spans="1:12" ht="14.25" customHeight="1">
      <c r="A107" s="128" t="s">
        <v>681</v>
      </c>
      <c r="B107" s="129">
        <v>15</v>
      </c>
      <c r="C107" s="129">
        <v>22.64</v>
      </c>
      <c r="D107" s="129">
        <v>5</v>
      </c>
      <c r="E107" s="130">
        <v>1331</v>
      </c>
      <c r="F107" s="131" t="str">
        <f>+VLOOKUP(E107,Participants!$A$1:$F$802,2,FALSE)</f>
        <v>Victoria Romanow</v>
      </c>
      <c r="G107" s="131" t="str">
        <f>+VLOOKUP(E107,Participants!$A$1:$F$802,4,FALSE)</f>
        <v>BFS</v>
      </c>
      <c r="H107" s="131" t="str">
        <f>+VLOOKUP(E107,Participants!$A$1:$F$802,5,FALSE)</f>
        <v>F</v>
      </c>
      <c r="I107" s="131">
        <f>+VLOOKUP(E107,Participants!$A$1:$F$802,3,FALSE)</f>
        <v>2</v>
      </c>
      <c r="J107" s="131" t="str">
        <f>+VLOOKUP(E107,Participants!$A$1:$G$802,7,FALSE)</f>
        <v>DEV GIRLS</v>
      </c>
      <c r="K107" s="134">
        <v>62</v>
      </c>
      <c r="L107" s="131"/>
    </row>
    <row r="108" spans="1:12" ht="14.25" customHeight="1">
      <c r="A108" s="128" t="s">
        <v>681</v>
      </c>
      <c r="B108" s="132">
        <v>14</v>
      </c>
      <c r="C108" s="132">
        <v>23.71</v>
      </c>
      <c r="D108" s="132">
        <v>6</v>
      </c>
      <c r="E108" s="133">
        <v>152</v>
      </c>
      <c r="F108" s="134" t="str">
        <f>+VLOOKUP(E108,Participants!$A$1:$F$802,2,FALSE)</f>
        <v>Kennadi Green</v>
      </c>
      <c r="G108" s="134" t="str">
        <f>+VLOOKUP(E108,Participants!$A$1:$F$802,4,FALSE)</f>
        <v>NCA</v>
      </c>
      <c r="H108" s="134" t="str">
        <f>+VLOOKUP(E108,Participants!$A$1:$F$802,5,FALSE)</f>
        <v>F</v>
      </c>
      <c r="I108" s="134">
        <f>+VLOOKUP(E108,Participants!$A$1:$F$802,3,FALSE)</f>
        <v>2</v>
      </c>
      <c r="J108" s="134" t="str">
        <f>+VLOOKUP(E108,Participants!$A$1:$G$802,7,FALSE)</f>
        <v>DEV GIRLS</v>
      </c>
      <c r="K108" s="134">
        <v>63</v>
      </c>
      <c r="L108" s="134"/>
    </row>
    <row r="109" spans="1:12" ht="14.25" customHeight="1">
      <c r="A109" s="128" t="s">
        <v>681</v>
      </c>
      <c r="B109" s="129">
        <v>13</v>
      </c>
      <c r="C109" s="129">
        <v>24.3</v>
      </c>
      <c r="D109" s="129">
        <v>7</v>
      </c>
      <c r="E109" s="130">
        <v>140</v>
      </c>
      <c r="F109" s="131" t="str">
        <f>+VLOOKUP(E109,Participants!$A$1:$F$802,2,FALSE)</f>
        <v>A'shai Boyce</v>
      </c>
      <c r="G109" s="131" t="str">
        <f>+VLOOKUP(E109,Participants!$A$1:$F$802,4,FALSE)</f>
        <v>NCA</v>
      </c>
      <c r="H109" s="131" t="str">
        <f>+VLOOKUP(E109,Participants!$A$1:$F$802,5,FALSE)</f>
        <v>F</v>
      </c>
      <c r="I109" s="131">
        <v>0</v>
      </c>
      <c r="J109" s="131" t="str">
        <f>+VLOOKUP(E109,Participants!$A$1:$G$802,7,FALSE)</f>
        <v>DEV GIRLS</v>
      </c>
      <c r="K109" s="134">
        <v>65</v>
      </c>
      <c r="L109" s="131"/>
    </row>
    <row r="110" spans="1:12" ht="14.25" customHeight="1">
      <c r="A110" s="128" t="s">
        <v>681</v>
      </c>
      <c r="B110" s="129">
        <v>13</v>
      </c>
      <c r="C110" s="129">
        <v>24.38</v>
      </c>
      <c r="D110" s="129">
        <v>5</v>
      </c>
      <c r="E110" s="130">
        <v>141</v>
      </c>
      <c r="F110" s="131" t="str">
        <f>+VLOOKUP(E110,Participants!$A$1:$F$802,2,FALSE)</f>
        <v>Elise Harper</v>
      </c>
      <c r="G110" s="131" t="str">
        <f>+VLOOKUP(E110,Participants!$A$1:$F$802,4,FALSE)</f>
        <v>NCA</v>
      </c>
      <c r="H110" s="131" t="str">
        <f>+VLOOKUP(E110,Participants!$A$1:$F$802,5,FALSE)</f>
        <v>F</v>
      </c>
      <c r="I110" s="131">
        <v>0</v>
      </c>
      <c r="J110" s="131" t="str">
        <f>+VLOOKUP(E110,Participants!$A$1:$G$802,7,FALSE)</f>
        <v>DEV GIRLS</v>
      </c>
      <c r="K110" s="134">
        <v>66</v>
      </c>
      <c r="L110" s="131"/>
    </row>
    <row r="111" spans="1:12" ht="14.25" customHeight="1">
      <c r="A111" s="128" t="s">
        <v>681</v>
      </c>
      <c r="B111" s="129">
        <v>13</v>
      </c>
      <c r="C111" s="129">
        <v>24.4</v>
      </c>
      <c r="D111" s="129">
        <v>4</v>
      </c>
      <c r="E111" s="130">
        <v>143</v>
      </c>
      <c r="F111" s="131" t="str">
        <f>+VLOOKUP(E111,Participants!$A$1:$F$802,2,FALSE)</f>
        <v>Coletta Kozora</v>
      </c>
      <c r="G111" s="131" t="str">
        <f>+VLOOKUP(E111,Participants!$A$1:$F$802,4,FALSE)</f>
        <v>NCA</v>
      </c>
      <c r="H111" s="131" t="str">
        <f>+VLOOKUP(E111,Participants!$A$1:$F$802,5,FALSE)</f>
        <v>F</v>
      </c>
      <c r="I111" s="131">
        <v>0</v>
      </c>
      <c r="J111" s="131" t="str">
        <f>+VLOOKUP(E111,Participants!$A$1:$G$802,7,FALSE)</f>
        <v>DEV GIRLS</v>
      </c>
      <c r="K111" s="134">
        <v>67</v>
      </c>
      <c r="L111" s="131"/>
    </row>
    <row r="112" spans="1:12" ht="14.25" customHeight="1">
      <c r="A112" s="128" t="s">
        <v>681</v>
      </c>
      <c r="B112" s="129">
        <v>13</v>
      </c>
      <c r="C112" s="129">
        <v>25.45</v>
      </c>
      <c r="D112" s="129">
        <v>1</v>
      </c>
      <c r="E112" s="130">
        <v>148</v>
      </c>
      <c r="F112" s="131" t="str">
        <f>+VLOOKUP(E112,Participants!$A$1:$F$802,2,FALSE)</f>
        <v>Suki Sullivan</v>
      </c>
      <c r="G112" s="131" t="str">
        <f>+VLOOKUP(E112,Participants!$A$1:$F$802,4,FALSE)</f>
        <v>NCA</v>
      </c>
      <c r="H112" s="131" t="str">
        <f>+VLOOKUP(E112,Participants!$A$1:$F$802,5,FALSE)</f>
        <v>F</v>
      </c>
      <c r="I112" s="131">
        <v>0</v>
      </c>
      <c r="J112" s="131" t="str">
        <f>+VLOOKUP(E112,Participants!$A$1:$G$802,7,FALSE)</f>
        <v>DEV GIRLS</v>
      </c>
      <c r="K112" s="134">
        <v>68</v>
      </c>
      <c r="L112" s="131"/>
    </row>
    <row r="113" spans="1:12" ht="14.25" customHeight="1">
      <c r="A113" s="128" t="s">
        <v>681</v>
      </c>
      <c r="B113" s="129">
        <v>13</v>
      </c>
      <c r="C113" s="129">
        <v>25.71</v>
      </c>
      <c r="D113" s="129">
        <v>6</v>
      </c>
      <c r="E113" s="130">
        <v>149</v>
      </c>
      <c r="F113" s="131" t="str">
        <f>+VLOOKUP(E113,Participants!$A$1:$F$802,2,FALSE)</f>
        <v>Madison Tolomeo</v>
      </c>
      <c r="G113" s="131" t="str">
        <f>+VLOOKUP(E113,Participants!$A$1:$F$802,4,FALSE)</f>
        <v>NCA</v>
      </c>
      <c r="H113" s="131" t="str">
        <f>+VLOOKUP(E113,Participants!$A$1:$F$802,5,FALSE)</f>
        <v>F</v>
      </c>
      <c r="I113" s="131">
        <v>0</v>
      </c>
      <c r="J113" s="131" t="str">
        <f>+VLOOKUP(E113,Participants!$A$1:$G$802,7,FALSE)</f>
        <v>DEV GIRLS</v>
      </c>
      <c r="K113" s="134">
        <v>69</v>
      </c>
      <c r="L113" s="131"/>
    </row>
    <row r="114" spans="1:12" ht="14.25" customHeight="1">
      <c r="A114" s="135"/>
      <c r="B114" s="140"/>
      <c r="C114" s="140"/>
      <c r="D114" s="140"/>
      <c r="E114" s="141"/>
      <c r="F114" s="139"/>
      <c r="G114" s="139"/>
      <c r="H114" s="139"/>
      <c r="I114" s="139"/>
      <c r="J114" s="139"/>
      <c r="K114" s="138"/>
      <c r="L114" s="139"/>
    </row>
    <row r="115" spans="1:12" ht="14.25" customHeight="1">
      <c r="A115" s="135" t="s">
        <v>681</v>
      </c>
      <c r="B115" s="140">
        <v>3</v>
      </c>
      <c r="C115" s="140">
        <v>15.23</v>
      </c>
      <c r="D115" s="140">
        <v>6</v>
      </c>
      <c r="E115" s="141">
        <v>1245</v>
      </c>
      <c r="F115" s="139" t="str">
        <f>+VLOOKUP(E115,Participants!$A$1:$F$802,2,FALSE)</f>
        <v>Rosa Yuo</v>
      </c>
      <c r="G115" s="139" t="str">
        <f>+VLOOKUP(E115,Participants!$A$1:$F$802,4,FALSE)</f>
        <v>AAC</v>
      </c>
      <c r="H115" s="139" t="str">
        <f>+VLOOKUP(E115,Participants!$A$1:$F$802,5,FALSE)</f>
        <v>F</v>
      </c>
      <c r="I115" s="139">
        <f>+VLOOKUP(E115,Participants!$A$1:$F$802,3,FALSE)</f>
        <v>4</v>
      </c>
      <c r="J115" s="139" t="str">
        <f>+VLOOKUP(E115,Participants!$A$1:$G$802,7,FALSE)</f>
        <v>DEV GIRLS</v>
      </c>
      <c r="K115" s="139">
        <v>1</v>
      </c>
      <c r="L115" s="139">
        <v>10</v>
      </c>
    </row>
    <row r="116" spans="1:12" ht="14.25" customHeight="1">
      <c r="A116" s="135" t="s">
        <v>681</v>
      </c>
      <c r="B116" s="136">
        <v>2</v>
      </c>
      <c r="C116" s="136">
        <v>16.21</v>
      </c>
      <c r="D116" s="136">
        <v>6</v>
      </c>
      <c r="E116" s="137">
        <v>1197</v>
      </c>
      <c r="F116" s="138" t="str">
        <f>+VLOOKUP(E116,Participants!$A$1:$F$802,2,FALSE)</f>
        <v>Charlotte Austin</v>
      </c>
      <c r="G116" s="138" t="str">
        <f>+VLOOKUP(E116,Participants!$A$1:$F$802,4,FALSE)</f>
        <v>AAC</v>
      </c>
      <c r="H116" s="138" t="str">
        <f>+VLOOKUP(E116,Participants!$A$1:$F$802,5,FALSE)</f>
        <v>F</v>
      </c>
      <c r="I116" s="138">
        <f>+VLOOKUP(E116,Participants!$A$1:$F$802,3,FALSE)</f>
        <v>4</v>
      </c>
      <c r="J116" s="138" t="str">
        <f>+VLOOKUP(E116,Participants!$A$1:$G$802,7,FALSE)</f>
        <v>DEV GIRLS</v>
      </c>
      <c r="K116" s="138">
        <v>2</v>
      </c>
      <c r="L116" s="138">
        <v>8</v>
      </c>
    </row>
    <row r="117" spans="1:12" ht="14.25" customHeight="1">
      <c r="A117" s="135" t="s">
        <v>681</v>
      </c>
      <c r="B117" s="136">
        <v>2</v>
      </c>
      <c r="C117" s="136">
        <v>16.22</v>
      </c>
      <c r="D117" s="136">
        <v>5</v>
      </c>
      <c r="E117" s="137">
        <v>599</v>
      </c>
      <c r="F117" s="138" t="str">
        <f>+VLOOKUP(E117,Participants!$A$1:$F$802,2,FALSE)</f>
        <v>Franchesca Rudl</v>
      </c>
      <c r="G117" s="138" t="str">
        <f>+VLOOKUP(E117,Participants!$A$1:$F$802,4,FALSE)</f>
        <v>BTA</v>
      </c>
      <c r="H117" s="138" t="str">
        <f>+VLOOKUP(E117,Participants!$A$1:$F$802,5,FALSE)</f>
        <v>F</v>
      </c>
      <c r="I117" s="138">
        <f>+VLOOKUP(E117,Participants!$A$1:$F$802,3,FALSE)</f>
        <v>4</v>
      </c>
      <c r="J117" s="138" t="str">
        <f>+VLOOKUP(E117,Participants!$A$1:$G$802,7,FALSE)</f>
        <v>DEV GIRLS</v>
      </c>
      <c r="K117" s="138">
        <v>3</v>
      </c>
      <c r="L117" s="138">
        <v>6</v>
      </c>
    </row>
    <row r="118" spans="1:12" ht="14.25" customHeight="1">
      <c r="A118" s="135" t="s">
        <v>681</v>
      </c>
      <c r="B118" s="136">
        <v>6</v>
      </c>
      <c r="C118" s="136">
        <v>16.260000000000002</v>
      </c>
      <c r="D118" s="136">
        <v>4</v>
      </c>
      <c r="E118" s="137">
        <v>908</v>
      </c>
      <c r="F118" s="138" t="str">
        <f>+VLOOKUP(E118,Participants!$A$1:$F$802,2,FALSE)</f>
        <v>Michaela Lucas</v>
      </c>
      <c r="G118" s="138" t="str">
        <f>+VLOOKUP(E118,Participants!$A$1:$F$802,4,FALSE)</f>
        <v>AGS</v>
      </c>
      <c r="H118" s="138" t="str">
        <f>+VLOOKUP(E118,Participants!$A$1:$F$802,5,FALSE)</f>
        <v>F</v>
      </c>
      <c r="I118" s="138">
        <f>+VLOOKUP(E118,Participants!$A$1:$F$802,3,FALSE)</f>
        <v>4</v>
      </c>
      <c r="J118" s="138" t="str">
        <f>+VLOOKUP(E118,Participants!$A$1:$G$802,7,FALSE)</f>
        <v>DEV GIRLS</v>
      </c>
      <c r="K118" s="138">
        <v>4</v>
      </c>
      <c r="L118" s="138">
        <v>5</v>
      </c>
    </row>
    <row r="119" spans="1:12" ht="14.25" customHeight="1">
      <c r="A119" s="135" t="s">
        <v>681</v>
      </c>
      <c r="B119" s="136">
        <v>2</v>
      </c>
      <c r="C119" s="136">
        <v>16.43</v>
      </c>
      <c r="D119" s="136">
        <v>7</v>
      </c>
      <c r="E119" s="137">
        <v>156</v>
      </c>
      <c r="F119" s="138" t="str">
        <f>+VLOOKUP(E119,Participants!$A$1:$F$802,2,FALSE)</f>
        <v>Lily Derkach</v>
      </c>
      <c r="G119" s="138" t="str">
        <f>+VLOOKUP(E119,Participants!$A$1:$F$802,4,FALSE)</f>
        <v>NCA</v>
      </c>
      <c r="H119" s="138" t="str">
        <f>+VLOOKUP(E119,Participants!$A$1:$F$802,5,FALSE)</f>
        <v>F</v>
      </c>
      <c r="I119" s="138">
        <f>+VLOOKUP(E119,Participants!$A$1:$F$802,3,FALSE)</f>
        <v>3</v>
      </c>
      <c r="J119" s="138" t="str">
        <f>+VLOOKUP(E119,Participants!$A$1:$G$802,7,FALSE)</f>
        <v>DEV GIRLS</v>
      </c>
      <c r="K119" s="138">
        <v>5</v>
      </c>
      <c r="L119" s="138">
        <v>4</v>
      </c>
    </row>
    <row r="120" spans="1:12" ht="14.25" customHeight="1">
      <c r="A120" s="135" t="s">
        <v>681</v>
      </c>
      <c r="B120" s="140">
        <v>5</v>
      </c>
      <c r="C120" s="140">
        <v>16.66</v>
      </c>
      <c r="D120" s="140">
        <v>5</v>
      </c>
      <c r="E120" s="141">
        <v>723</v>
      </c>
      <c r="F120" s="139" t="str">
        <f>+VLOOKUP(E120,Participants!$A$1:$F$802,2,FALSE)</f>
        <v>Bridie Straub</v>
      </c>
      <c r="G120" s="143" t="str">
        <f>+VLOOKUP(E120,Participants!$A$1:$F$802,4,FALSE)</f>
        <v>KIL</v>
      </c>
      <c r="H120" s="143" t="str">
        <f>+VLOOKUP(E120,Participants!$A$1:$F$802,5,FALSE)</f>
        <v>F</v>
      </c>
      <c r="I120" s="139">
        <f>+VLOOKUP(E120,Participants!$A$1:$F$802,3,FALSE)</f>
        <v>4</v>
      </c>
      <c r="J120" s="139" t="str">
        <f>+VLOOKUP(E120,Participants!$A$1:$G$802,7,FALSE)</f>
        <v>DEV GIRLS</v>
      </c>
      <c r="K120" s="138">
        <v>6</v>
      </c>
      <c r="L120" s="139">
        <v>3</v>
      </c>
    </row>
    <row r="121" spans="1:12" ht="14.25" customHeight="1">
      <c r="A121" s="135" t="s">
        <v>681</v>
      </c>
      <c r="B121" s="136">
        <v>6</v>
      </c>
      <c r="C121" s="136">
        <v>16.78</v>
      </c>
      <c r="D121" s="136">
        <v>2</v>
      </c>
      <c r="E121" s="137">
        <v>918</v>
      </c>
      <c r="F121" s="138" t="str">
        <f>+VLOOKUP(E121,Participants!$A$1:$F$802,2,FALSE)</f>
        <v>Arden Wyke-Shiring</v>
      </c>
      <c r="G121" s="138" t="str">
        <f>+VLOOKUP(E121,Participants!$A$1:$F$802,4,FALSE)</f>
        <v>AGS</v>
      </c>
      <c r="H121" s="138" t="str">
        <f>+VLOOKUP(E121,Participants!$A$1:$F$802,5,FALSE)</f>
        <v>F</v>
      </c>
      <c r="I121" s="138">
        <f>+VLOOKUP(E121,Participants!$A$1:$F$802,3,FALSE)</f>
        <v>4</v>
      </c>
      <c r="J121" s="138" t="str">
        <f>+VLOOKUP(E121,Participants!$A$1:$G$802,7,FALSE)</f>
        <v>DEV GIRLS</v>
      </c>
      <c r="K121" s="138">
        <v>8</v>
      </c>
      <c r="L121" s="138">
        <v>1</v>
      </c>
    </row>
    <row r="122" spans="1:12" ht="14.25" customHeight="1">
      <c r="A122" s="135" t="s">
        <v>681</v>
      </c>
      <c r="B122" s="136">
        <v>4</v>
      </c>
      <c r="C122" s="136">
        <v>16.89</v>
      </c>
      <c r="D122" s="136">
        <v>7</v>
      </c>
      <c r="E122" s="137">
        <v>161</v>
      </c>
      <c r="F122" s="138" t="str">
        <f>+VLOOKUP(E122,Participants!$A$1:$F$802,2,FALSE)</f>
        <v>Ava Smith</v>
      </c>
      <c r="G122" s="138" t="str">
        <f>+VLOOKUP(E122,Participants!$A$1:$F$802,4,FALSE)</f>
        <v>NCA</v>
      </c>
      <c r="H122" s="138" t="str">
        <f>+VLOOKUP(E122,Participants!$A$1:$F$802,5,FALSE)</f>
        <v>F</v>
      </c>
      <c r="I122" s="138">
        <f>+VLOOKUP(E122,Participants!$A$1:$F$802,3,FALSE)</f>
        <v>3</v>
      </c>
      <c r="J122" s="138" t="str">
        <f>+VLOOKUP(E122,Participants!$A$1:$G$802,7,FALSE)</f>
        <v>DEV GIRLS</v>
      </c>
      <c r="K122" s="138">
        <v>9</v>
      </c>
      <c r="L122" s="138"/>
    </row>
    <row r="123" spans="1:12" ht="14.25" customHeight="1">
      <c r="A123" s="135" t="s">
        <v>681</v>
      </c>
      <c r="B123" s="136">
        <v>4</v>
      </c>
      <c r="C123" s="136">
        <v>16.98</v>
      </c>
      <c r="D123" s="136">
        <v>5</v>
      </c>
      <c r="E123" s="137">
        <v>586</v>
      </c>
      <c r="F123" s="138" t="str">
        <f>+VLOOKUP(E123,Participants!$A$1:$F$802,2,FALSE)</f>
        <v>Kat Barnett</v>
      </c>
      <c r="G123" s="138" t="str">
        <f>+VLOOKUP(E123,Participants!$A$1:$F$802,4,FALSE)</f>
        <v>BTA</v>
      </c>
      <c r="H123" s="138" t="str">
        <f>+VLOOKUP(E123,Participants!$A$1:$F$802,5,FALSE)</f>
        <v>F</v>
      </c>
      <c r="I123" s="138">
        <f>+VLOOKUP(E123,Participants!$A$1:$F$802,3,FALSE)</f>
        <v>3</v>
      </c>
      <c r="J123" s="138" t="str">
        <f>+VLOOKUP(E123,Participants!$A$1:$G$802,7,FALSE)</f>
        <v>DEV GIRLS</v>
      </c>
      <c r="K123" s="138">
        <v>10</v>
      </c>
      <c r="L123" s="138"/>
    </row>
    <row r="124" spans="1:12" ht="14.25" customHeight="1">
      <c r="A124" s="135" t="s">
        <v>681</v>
      </c>
      <c r="B124" s="136">
        <v>2</v>
      </c>
      <c r="C124" s="136">
        <v>17.03</v>
      </c>
      <c r="D124" s="136">
        <v>1</v>
      </c>
      <c r="E124" s="137">
        <v>915</v>
      </c>
      <c r="F124" s="138" t="str">
        <f>+VLOOKUP(E124,Participants!$A$1:$F$802,2,FALSE)</f>
        <v>Sadie Tamburino</v>
      </c>
      <c r="G124" s="138" t="str">
        <f>+VLOOKUP(E124,Participants!$A$1:$F$802,4,FALSE)</f>
        <v>AGS</v>
      </c>
      <c r="H124" s="138" t="str">
        <f>+VLOOKUP(E124,Participants!$A$1:$F$802,5,FALSE)</f>
        <v>F</v>
      </c>
      <c r="I124" s="138">
        <f>+VLOOKUP(E124,Participants!$A$1:$F$802,3,FALSE)</f>
        <v>3</v>
      </c>
      <c r="J124" s="138" t="str">
        <f>+VLOOKUP(E124,Participants!$A$1:$G$802,7,FALSE)</f>
        <v>DEV GIRLS</v>
      </c>
      <c r="K124" s="138">
        <v>11</v>
      </c>
      <c r="L124" s="138"/>
    </row>
    <row r="125" spans="1:12" ht="14.25" customHeight="1">
      <c r="A125" s="135" t="s">
        <v>681</v>
      </c>
      <c r="B125" s="140">
        <v>3</v>
      </c>
      <c r="C125" s="140">
        <v>17.05</v>
      </c>
      <c r="D125" s="140">
        <v>4</v>
      </c>
      <c r="E125" s="141">
        <v>713</v>
      </c>
      <c r="F125" s="139" t="str">
        <f>+VLOOKUP(E125,Participants!$A$1:$F$802,2,FALSE)</f>
        <v>Aralia DePaoli</v>
      </c>
      <c r="G125" s="139" t="str">
        <f>+VLOOKUP(E125,Participants!$A$1:$F$802,4,FALSE)</f>
        <v>KIL</v>
      </c>
      <c r="H125" s="139" t="str">
        <f>+VLOOKUP(E125,Participants!$A$1:$F$802,5,FALSE)</f>
        <v>F</v>
      </c>
      <c r="I125" s="139">
        <f>+VLOOKUP(E125,Participants!$A$1:$F$802,3,FALSE)</f>
        <v>3</v>
      </c>
      <c r="J125" s="139" t="str">
        <f>+VLOOKUP(E125,Participants!$A$1:$G$802,7,FALSE)</f>
        <v>DEV GIRLS</v>
      </c>
      <c r="K125" s="138">
        <v>12</v>
      </c>
      <c r="L125" s="139"/>
    </row>
    <row r="126" spans="1:12" ht="14.25" customHeight="1">
      <c r="A126" s="135" t="s">
        <v>681</v>
      </c>
      <c r="B126" s="140">
        <v>1</v>
      </c>
      <c r="C126" s="140">
        <v>17.27</v>
      </c>
      <c r="D126" s="140">
        <v>4</v>
      </c>
      <c r="E126" s="141">
        <v>473</v>
      </c>
      <c r="F126" s="139" t="str">
        <f>+VLOOKUP(E126,Participants!$A$1:$F$802,2,FALSE)</f>
        <v>Taetum Dougherty</v>
      </c>
      <c r="G126" s="139" t="str">
        <f>+VLOOKUP(E126,Participants!$A$1:$F$802,4,FALSE)</f>
        <v>BCS</v>
      </c>
      <c r="H126" s="139" t="str">
        <f>+VLOOKUP(E126,Participants!$A$1:$F$802,5,FALSE)</f>
        <v>F</v>
      </c>
      <c r="I126" s="139">
        <f>+VLOOKUP(E126,Participants!$A$1:$F$802,3,FALSE)</f>
        <v>4</v>
      </c>
      <c r="J126" s="139" t="str">
        <f>+VLOOKUP(E126,Participants!$A$1:$G$802,7,FALSE)</f>
        <v>DEV GIRLS</v>
      </c>
      <c r="K126" s="138">
        <v>13</v>
      </c>
      <c r="L126" s="139"/>
    </row>
    <row r="127" spans="1:12" ht="14.25" customHeight="1">
      <c r="A127" s="135" t="s">
        <v>681</v>
      </c>
      <c r="B127" s="140">
        <v>5</v>
      </c>
      <c r="C127" s="140">
        <v>17.38</v>
      </c>
      <c r="D127" s="140">
        <v>8</v>
      </c>
      <c r="E127" s="141">
        <v>819</v>
      </c>
      <c r="F127" s="139" t="str">
        <f>+VLOOKUP(E127,Participants!$A$1:$F$802,2,FALSE)</f>
        <v>Ayla Espey</v>
      </c>
      <c r="G127" s="139" t="str">
        <f>+VLOOKUP(E127,Participants!$A$1:$F$802,4,FALSE)</f>
        <v>GRE</v>
      </c>
      <c r="H127" s="139" t="str">
        <f>+VLOOKUP(E127,Participants!$A$1:$F$802,5,FALSE)</f>
        <v>F</v>
      </c>
      <c r="I127" s="139">
        <f>+VLOOKUP(E127,Participants!$A$1:$F$802,3,FALSE)</f>
        <v>4</v>
      </c>
      <c r="J127" s="139" t="str">
        <f>+VLOOKUP(E127,Participants!$A$1:$G$802,7,FALSE)</f>
        <v>DEV GIRLS</v>
      </c>
      <c r="K127" s="138">
        <v>14</v>
      </c>
      <c r="L127" s="139"/>
    </row>
    <row r="128" spans="1:12" ht="14.25" customHeight="1">
      <c r="A128" s="135" t="s">
        <v>681</v>
      </c>
      <c r="B128" s="140">
        <v>3</v>
      </c>
      <c r="C128" s="140">
        <v>17.651</v>
      </c>
      <c r="D128" s="140">
        <v>8</v>
      </c>
      <c r="E128" s="141">
        <v>820</v>
      </c>
      <c r="F128" s="139" t="str">
        <f>+VLOOKUP(E128,Participants!$A$1:$F$802,2,FALSE)</f>
        <v>Lena Espey</v>
      </c>
      <c r="G128" s="139" t="str">
        <f>+VLOOKUP(E128,Participants!$A$1:$F$802,4,FALSE)</f>
        <v>GRE</v>
      </c>
      <c r="H128" s="139" t="str">
        <f>+VLOOKUP(E128,Participants!$A$1:$F$802,5,FALSE)</f>
        <v>F</v>
      </c>
      <c r="I128" s="139">
        <f>+VLOOKUP(E128,Participants!$A$1:$F$802,3,FALSE)</f>
        <v>3</v>
      </c>
      <c r="J128" s="139" t="str">
        <f>+VLOOKUP(E128,Participants!$A$1:$G$802,7,FALSE)</f>
        <v>DEV GIRLS</v>
      </c>
      <c r="K128" s="138">
        <v>16</v>
      </c>
      <c r="L128" s="139"/>
    </row>
    <row r="129" spans="1:12" ht="14.25" customHeight="1">
      <c r="A129" s="135" t="s">
        <v>681</v>
      </c>
      <c r="B129" s="140">
        <v>5</v>
      </c>
      <c r="C129" s="140">
        <v>17.690000000000001</v>
      </c>
      <c r="D129" s="140">
        <v>2</v>
      </c>
      <c r="E129" s="141">
        <v>1340</v>
      </c>
      <c r="F129" s="139" t="str">
        <f>+VLOOKUP(E129,Participants!$A$1:$F$802,2,FALSE)</f>
        <v>Charlie Kane</v>
      </c>
      <c r="G129" s="139" t="str">
        <f>+VLOOKUP(E129,Participants!$A$1:$F$802,4,FALSE)</f>
        <v>BFS</v>
      </c>
      <c r="H129" s="139" t="str">
        <f>+VLOOKUP(E129,Participants!$A$1:$F$802,5,FALSE)</f>
        <v>F</v>
      </c>
      <c r="I129" s="139">
        <f>+VLOOKUP(E129,Participants!$A$1:$F$802,3,FALSE)</f>
        <v>3</v>
      </c>
      <c r="J129" s="139" t="str">
        <f>+VLOOKUP(E129,Participants!$A$1:$G$802,7,FALSE)</f>
        <v>DEV GIRLS</v>
      </c>
      <c r="K129" s="138">
        <v>17</v>
      </c>
      <c r="L129" s="139"/>
    </row>
    <row r="130" spans="1:12" ht="14.25" customHeight="1">
      <c r="A130" s="135" t="s">
        <v>681</v>
      </c>
      <c r="B130" s="136">
        <v>4</v>
      </c>
      <c r="C130" s="136">
        <v>17.75</v>
      </c>
      <c r="D130" s="136">
        <v>8</v>
      </c>
      <c r="E130" s="137">
        <v>913</v>
      </c>
      <c r="F130" s="138" t="str">
        <f>+VLOOKUP(E130,Participants!$A$1:$F$802,2,FALSE)</f>
        <v>Rose Staudenmeier</v>
      </c>
      <c r="G130" s="138" t="str">
        <f>+VLOOKUP(E130,Participants!$A$1:$F$802,4,FALSE)</f>
        <v>AGS</v>
      </c>
      <c r="H130" s="138" t="str">
        <f>+VLOOKUP(E130,Participants!$A$1:$F$802,5,FALSE)</f>
        <v>F</v>
      </c>
      <c r="I130" s="138">
        <f>+VLOOKUP(E130,Participants!$A$1:$F$802,3,FALSE)</f>
        <v>3</v>
      </c>
      <c r="J130" s="138" t="str">
        <f>+VLOOKUP(E130,Participants!$A$1:$G$802,7,FALSE)</f>
        <v>DEV GIRLS</v>
      </c>
      <c r="K130" s="138">
        <v>18</v>
      </c>
      <c r="L130" s="138"/>
    </row>
    <row r="131" spans="1:12" ht="14.25" customHeight="1">
      <c r="A131" s="135" t="s">
        <v>681</v>
      </c>
      <c r="B131" s="140">
        <v>1</v>
      </c>
      <c r="C131" s="140">
        <v>18.05</v>
      </c>
      <c r="D131" s="140">
        <v>1</v>
      </c>
      <c r="E131" s="141">
        <v>917</v>
      </c>
      <c r="F131" s="139" t="str">
        <f>+VLOOKUP(E131,Participants!$A$1:$F$802,2,FALSE)</f>
        <v>Lillian Urick</v>
      </c>
      <c r="G131" s="139" t="str">
        <f>+VLOOKUP(E131,Participants!$A$1:$F$802,4,FALSE)</f>
        <v>AGS</v>
      </c>
      <c r="H131" s="139" t="str">
        <f>+VLOOKUP(E131,Participants!$A$1:$F$802,5,FALSE)</f>
        <v>F</v>
      </c>
      <c r="I131" s="139">
        <f>+VLOOKUP(E131,Participants!$A$1:$F$802,3,FALSE)</f>
        <v>3</v>
      </c>
      <c r="J131" s="139" t="str">
        <f>+VLOOKUP(E131,Participants!$A$1:$G$802,7,FALSE)</f>
        <v>DEV GIRLS</v>
      </c>
      <c r="K131" s="138">
        <v>20</v>
      </c>
      <c r="L131" s="139"/>
    </row>
    <row r="132" spans="1:12" ht="14.25" customHeight="1">
      <c r="A132" s="135" t="s">
        <v>681</v>
      </c>
      <c r="B132" s="140">
        <v>5</v>
      </c>
      <c r="C132" s="140">
        <v>18.12</v>
      </c>
      <c r="D132" s="140">
        <v>7</v>
      </c>
      <c r="E132" s="141">
        <v>959</v>
      </c>
      <c r="F132" s="139" t="str">
        <f>+VLOOKUP(E132,Participants!$A$1:$F$802,2,FALSE)</f>
        <v>Dieffenbach Lillian</v>
      </c>
      <c r="G132" s="139" t="str">
        <f>+VLOOKUP(E132,Participants!$A$1:$F$802,4,FALSE)</f>
        <v>CDT</v>
      </c>
      <c r="H132" s="139" t="str">
        <f>+VLOOKUP(E132,Participants!$A$1:$F$802,5,FALSE)</f>
        <v>F</v>
      </c>
      <c r="I132" s="139">
        <f>+VLOOKUP(E132,Participants!$A$1:$F$802,3,FALSE)</f>
        <v>3</v>
      </c>
      <c r="J132" s="139" t="str">
        <f>+VLOOKUP(E132,Participants!$A$1:$G$802,7,FALSE)</f>
        <v>DEV GIRLS</v>
      </c>
      <c r="K132" s="138">
        <v>21</v>
      </c>
      <c r="L132" s="139"/>
    </row>
    <row r="133" spans="1:12" ht="14.25" customHeight="1">
      <c r="A133" s="135" t="s">
        <v>681</v>
      </c>
      <c r="B133" s="140">
        <v>3</v>
      </c>
      <c r="C133" s="140">
        <v>18.13</v>
      </c>
      <c r="D133" s="140">
        <v>5</v>
      </c>
      <c r="E133" s="141">
        <v>600</v>
      </c>
      <c r="F133" s="139" t="str">
        <f>+VLOOKUP(E133,Participants!$A$1:$F$802,2,FALSE)</f>
        <v>Caroline Lutz</v>
      </c>
      <c r="G133" s="139" t="str">
        <f>+VLOOKUP(E133,Participants!$A$1:$F$802,4,FALSE)</f>
        <v>BTA</v>
      </c>
      <c r="H133" s="139" t="str">
        <f>+VLOOKUP(E133,Participants!$A$1:$F$802,5,FALSE)</f>
        <v>F</v>
      </c>
      <c r="I133" s="139">
        <f>+VLOOKUP(E133,Participants!$A$1:$F$802,3,FALSE)</f>
        <v>4</v>
      </c>
      <c r="J133" s="139" t="str">
        <f>+VLOOKUP(E133,Participants!$A$1:$G$802,7,FALSE)</f>
        <v>DEV GIRLS</v>
      </c>
      <c r="K133" s="138">
        <v>22</v>
      </c>
      <c r="L133" s="139"/>
    </row>
    <row r="134" spans="1:12" ht="14.25" customHeight="1">
      <c r="A134" s="135" t="s">
        <v>681</v>
      </c>
      <c r="B134" s="136">
        <v>4</v>
      </c>
      <c r="C134" s="136">
        <v>18.2</v>
      </c>
      <c r="D134" s="136">
        <v>6</v>
      </c>
      <c r="E134" s="137">
        <v>707</v>
      </c>
      <c r="F134" s="138" t="str">
        <f>+VLOOKUP(E134,Participants!$A$1:$F$802,2,FALSE)</f>
        <v>Cora Cole</v>
      </c>
      <c r="G134" s="138" t="str">
        <f>+VLOOKUP(E134,Participants!$A$1:$F$802,4,FALSE)</f>
        <v>KIL</v>
      </c>
      <c r="H134" s="138" t="str">
        <f>+VLOOKUP(E134,Participants!$A$1:$F$802,5,FALSE)</f>
        <v>F</v>
      </c>
      <c r="I134" s="138">
        <f>+VLOOKUP(E134,Participants!$A$1:$F$802,3,FALSE)</f>
        <v>4</v>
      </c>
      <c r="J134" s="138" t="str">
        <f>+VLOOKUP(E134,Participants!$A$1:$G$802,7,FALSE)</f>
        <v>DEV GIRLS</v>
      </c>
      <c r="K134" s="138">
        <v>23</v>
      </c>
      <c r="L134" s="138"/>
    </row>
    <row r="135" spans="1:12" ht="14.25" customHeight="1">
      <c r="A135" s="135" t="s">
        <v>681</v>
      </c>
      <c r="B135" s="136">
        <v>4</v>
      </c>
      <c r="C135" s="136">
        <v>18.201000000000001</v>
      </c>
      <c r="D135" s="136">
        <v>2</v>
      </c>
      <c r="E135" s="137">
        <v>1339</v>
      </c>
      <c r="F135" s="138" t="str">
        <f>+VLOOKUP(E135,Participants!$A$1:$F$802,2,FALSE)</f>
        <v>Hadley Moritz</v>
      </c>
      <c r="G135" s="138" t="str">
        <f>+VLOOKUP(E135,Participants!$A$1:$F$802,4,FALSE)</f>
        <v>BFS</v>
      </c>
      <c r="H135" s="138" t="str">
        <f>+VLOOKUP(E135,Participants!$A$1:$F$802,5,FALSE)</f>
        <v>F</v>
      </c>
      <c r="I135" s="138">
        <f>+VLOOKUP(E135,Participants!$A$1:$F$802,3,FALSE)</f>
        <v>3</v>
      </c>
      <c r="J135" s="138" t="str">
        <f>+VLOOKUP(E135,Participants!$A$1:$G$802,7,FALSE)</f>
        <v>DEV GIRLS</v>
      </c>
      <c r="K135" s="138">
        <v>24</v>
      </c>
      <c r="L135" s="138"/>
    </row>
    <row r="136" spans="1:12" ht="14.25" customHeight="1">
      <c r="A136" s="142" t="s">
        <v>681</v>
      </c>
      <c r="B136" s="53">
        <v>2</v>
      </c>
      <c r="C136" s="53">
        <v>18.21</v>
      </c>
      <c r="D136" s="53">
        <v>3</v>
      </c>
      <c r="E136" s="103">
        <v>641</v>
      </c>
      <c r="F136" s="54" t="str">
        <f>+VLOOKUP(E136,Participants!$A$1:$F$802,2,FALSE)</f>
        <v>Violet Price</v>
      </c>
      <c r="G136" s="54" t="str">
        <f>+VLOOKUP(E136,Participants!$A$1:$F$802,4,FALSE)</f>
        <v>SJS</v>
      </c>
      <c r="H136" s="54" t="str">
        <f>+VLOOKUP(E136,Participants!$A$1:$F$802,5,FALSE)</f>
        <v>F</v>
      </c>
      <c r="I136" s="54">
        <f>+VLOOKUP(E136,Participants!$A$1:$F$802,3,FALSE)</f>
        <v>4</v>
      </c>
      <c r="J136" s="54" t="str">
        <f>+VLOOKUP(E136,Participants!$A$1:$G$802,7,FALSE)</f>
        <v>DEV GIRLS</v>
      </c>
      <c r="K136" s="54">
        <v>25</v>
      </c>
      <c r="L136" s="54"/>
    </row>
    <row r="137" spans="1:12" ht="14.25" customHeight="1">
      <c r="A137" s="135" t="s">
        <v>681</v>
      </c>
      <c r="B137" s="136">
        <v>6</v>
      </c>
      <c r="C137" s="136">
        <v>18.260000000000002</v>
      </c>
      <c r="D137" s="136">
        <v>1</v>
      </c>
      <c r="E137" s="137">
        <v>909</v>
      </c>
      <c r="F137" s="138" t="str">
        <f>+VLOOKUP(E137,Participants!$A$1:$F$802,2,FALSE)</f>
        <v>Violet McGovern</v>
      </c>
      <c r="G137" s="138" t="str">
        <f>+VLOOKUP(E137,Participants!$A$1:$F$802,4,FALSE)</f>
        <v>AGS</v>
      </c>
      <c r="H137" s="138" t="str">
        <f>+VLOOKUP(E137,Participants!$A$1:$F$802,5,FALSE)</f>
        <v>F</v>
      </c>
      <c r="I137" s="138">
        <f>+VLOOKUP(E137,Participants!$A$1:$F$802,3,FALSE)</f>
        <v>3</v>
      </c>
      <c r="J137" s="138" t="str">
        <f>+VLOOKUP(E137,Participants!$A$1:$G$802,7,FALSE)</f>
        <v>DEV GIRLS</v>
      </c>
      <c r="K137" s="138">
        <v>26</v>
      </c>
      <c r="L137" s="138"/>
    </row>
    <row r="138" spans="1:12" ht="14.25" customHeight="1">
      <c r="A138" s="135" t="s">
        <v>681</v>
      </c>
      <c r="B138" s="136">
        <v>4</v>
      </c>
      <c r="C138" s="136">
        <v>18.260000000000002</v>
      </c>
      <c r="D138" s="136">
        <v>3</v>
      </c>
      <c r="E138" s="137">
        <v>919</v>
      </c>
      <c r="F138" s="138" t="str">
        <f>+VLOOKUP(E138,Participants!$A$1:$F$802,2,FALSE)</f>
        <v>Natalie Yurchak</v>
      </c>
      <c r="G138" s="138" t="str">
        <f>+VLOOKUP(E138,Participants!$A$1:$F$802,4,FALSE)</f>
        <v>AGS</v>
      </c>
      <c r="H138" s="138" t="str">
        <f>+VLOOKUP(E138,Participants!$A$1:$F$802,5,FALSE)</f>
        <v>F</v>
      </c>
      <c r="I138" s="138">
        <f>+VLOOKUP(E138,Participants!$A$1:$F$802,3,FALSE)</f>
        <v>4</v>
      </c>
      <c r="J138" s="138" t="str">
        <f>+VLOOKUP(E138,Participants!$A$1:$G$802,7,FALSE)</f>
        <v>DEV GIRLS</v>
      </c>
      <c r="K138" s="138">
        <v>27</v>
      </c>
      <c r="L138" s="138"/>
    </row>
    <row r="139" spans="1:12" ht="14.25" customHeight="1">
      <c r="A139" s="135" t="s">
        <v>681</v>
      </c>
      <c r="B139" s="136">
        <v>2</v>
      </c>
      <c r="C139" s="136">
        <v>18.3</v>
      </c>
      <c r="D139" s="136">
        <v>2</v>
      </c>
      <c r="E139" s="137">
        <v>1342</v>
      </c>
      <c r="F139" s="138" t="str">
        <f>+VLOOKUP(E139,Participants!$A$1:$F$802,2,FALSE)</f>
        <v>Cecilia "CC" Benjamin</v>
      </c>
      <c r="G139" s="138" t="str">
        <f>+VLOOKUP(E139,Participants!$A$1:$F$802,4,FALSE)</f>
        <v>BFS</v>
      </c>
      <c r="H139" s="138" t="str">
        <f>+VLOOKUP(E139,Participants!$A$1:$F$802,5,FALSE)</f>
        <v>F</v>
      </c>
      <c r="I139" s="138">
        <f>+VLOOKUP(E139,Participants!$A$1:$F$802,3,FALSE)</f>
        <v>3</v>
      </c>
      <c r="J139" s="138" t="str">
        <f>+VLOOKUP(E139,Participants!$A$1:$G$802,7,FALSE)</f>
        <v>DEV GIRLS</v>
      </c>
      <c r="K139" s="138">
        <v>29</v>
      </c>
      <c r="L139" s="138"/>
    </row>
    <row r="140" spans="1:12" ht="14.25" customHeight="1">
      <c r="A140" s="135" t="s">
        <v>681</v>
      </c>
      <c r="B140" s="136">
        <v>2</v>
      </c>
      <c r="C140" s="136">
        <v>18.37</v>
      </c>
      <c r="D140" s="136">
        <v>4</v>
      </c>
      <c r="E140" s="137">
        <v>710</v>
      </c>
      <c r="F140" s="138" t="str">
        <f>+VLOOKUP(E140,Participants!$A$1:$F$802,2,FALSE)</f>
        <v>Aria Galus</v>
      </c>
      <c r="G140" s="138" t="str">
        <f>+VLOOKUP(E140,Participants!$A$1:$F$802,4,FALSE)</f>
        <v>KIL</v>
      </c>
      <c r="H140" s="138" t="str">
        <f>+VLOOKUP(E140,Participants!$A$1:$F$802,5,FALSE)</f>
        <v>F</v>
      </c>
      <c r="I140" s="138">
        <f>+VLOOKUP(E140,Participants!$A$1:$F$802,3,FALSE)</f>
        <v>3</v>
      </c>
      <c r="J140" s="138" t="str">
        <f>+VLOOKUP(E140,Participants!$A$1:$G$802,7,FALSE)</f>
        <v>DEV GIRLS</v>
      </c>
      <c r="K140" s="138">
        <v>30</v>
      </c>
      <c r="L140" s="138"/>
    </row>
    <row r="141" spans="1:12" ht="14.25" customHeight="1">
      <c r="A141" s="135" t="s">
        <v>681</v>
      </c>
      <c r="B141" s="140">
        <v>5</v>
      </c>
      <c r="C141" s="140">
        <v>18.39</v>
      </c>
      <c r="D141" s="140">
        <v>6</v>
      </c>
      <c r="E141" s="141">
        <v>941</v>
      </c>
      <c r="F141" s="139" t="str">
        <f>+VLOOKUP(E141,Participants!$A$1:$F$802,2,FALSE)</f>
        <v>Klingensmith Brynn</v>
      </c>
      <c r="G141" s="139" t="str">
        <f>+VLOOKUP(E141,Participants!$A$1:$F$802,4,FALSE)</f>
        <v>CDT</v>
      </c>
      <c r="H141" s="139" t="str">
        <f>+VLOOKUP(E141,Participants!$A$1:$F$802,5,FALSE)</f>
        <v>F</v>
      </c>
      <c r="I141" s="139">
        <f>+VLOOKUP(E141,Participants!$A$1:$F$802,3,FALSE)</f>
        <v>3</v>
      </c>
      <c r="J141" s="139" t="str">
        <f>+VLOOKUP(E141,Participants!$A$1:$G$802,7,FALSE)</f>
        <v>DEV GIRLS</v>
      </c>
      <c r="K141" s="138">
        <v>31</v>
      </c>
      <c r="L141" s="139"/>
    </row>
    <row r="142" spans="1:12" ht="14.25" customHeight="1">
      <c r="A142" s="135" t="s">
        <v>681</v>
      </c>
      <c r="B142" s="140">
        <v>3</v>
      </c>
      <c r="C142" s="140">
        <v>18.43</v>
      </c>
      <c r="D142" s="140">
        <v>1</v>
      </c>
      <c r="E142" s="141">
        <v>907</v>
      </c>
      <c r="F142" s="139" t="str">
        <f>+VLOOKUP(E142,Participants!$A$1:$F$802,2,FALSE)</f>
        <v>Mila Kolocouris</v>
      </c>
      <c r="G142" s="139" t="str">
        <f>+VLOOKUP(E142,Participants!$A$1:$F$802,4,FALSE)</f>
        <v>AGS</v>
      </c>
      <c r="H142" s="139" t="str">
        <f>+VLOOKUP(E142,Participants!$A$1:$F$802,5,FALSE)</f>
        <v>F</v>
      </c>
      <c r="I142" s="139">
        <f>+VLOOKUP(E142,Participants!$A$1:$F$802,3,FALSE)</f>
        <v>3</v>
      </c>
      <c r="J142" s="139" t="str">
        <f>+VLOOKUP(E142,Participants!$A$1:$G$802,7,FALSE)</f>
        <v>DEV GIRLS</v>
      </c>
      <c r="K142" s="138">
        <v>32</v>
      </c>
      <c r="L142" s="139"/>
    </row>
    <row r="143" spans="1:12" ht="14.25" customHeight="1">
      <c r="A143" s="135" t="s">
        <v>681</v>
      </c>
      <c r="B143" s="140">
        <v>1</v>
      </c>
      <c r="C143" s="140">
        <v>18.7</v>
      </c>
      <c r="D143" s="140">
        <v>6</v>
      </c>
      <c r="E143" s="141">
        <v>1236</v>
      </c>
      <c r="F143" s="139" t="str">
        <f>+VLOOKUP(E143,Participants!$A$1:$F$802,2,FALSE)</f>
        <v>Lucia Rossi</v>
      </c>
      <c r="G143" s="139" t="str">
        <f>+VLOOKUP(E143,Participants!$A$1:$F$802,4,FALSE)</f>
        <v>AAC</v>
      </c>
      <c r="H143" s="139" t="str">
        <f>+VLOOKUP(E143,Participants!$A$1:$F$802,5,FALSE)</f>
        <v>F</v>
      </c>
      <c r="I143" s="139">
        <f>+VLOOKUP(E143,Participants!$A$1:$F$802,3,FALSE)</f>
        <v>3</v>
      </c>
      <c r="J143" s="139" t="str">
        <f>+VLOOKUP(E143,Participants!$A$1:$G$802,7,FALSE)</f>
        <v>DEV GIRLS</v>
      </c>
      <c r="K143" s="138">
        <v>34</v>
      </c>
      <c r="L143" s="139"/>
    </row>
    <row r="144" spans="1:12" ht="14.25" customHeight="1">
      <c r="A144" s="135" t="s">
        <v>681</v>
      </c>
      <c r="B144" s="140">
        <v>3</v>
      </c>
      <c r="C144" s="140">
        <v>19.260000000000002</v>
      </c>
      <c r="D144" s="140">
        <v>2</v>
      </c>
      <c r="E144" s="141">
        <v>1343</v>
      </c>
      <c r="F144" s="139" t="str">
        <f>+VLOOKUP(E144,Participants!$A$1:$F$802,2,FALSE)</f>
        <v>Quinn McCabe</v>
      </c>
      <c r="G144" s="139" t="str">
        <f>+VLOOKUP(E144,Participants!$A$1:$F$802,4,FALSE)</f>
        <v>BFS</v>
      </c>
      <c r="H144" s="139" t="str">
        <f>+VLOOKUP(E144,Participants!$A$1:$F$802,5,FALSE)</f>
        <v>F</v>
      </c>
      <c r="I144" s="139">
        <f>+VLOOKUP(E144,Participants!$A$1:$F$802,3,FALSE)</f>
        <v>3</v>
      </c>
      <c r="J144" s="139" t="str">
        <f>+VLOOKUP(E144,Participants!$A$1:$G$802,7,FALSE)</f>
        <v>DEV GIRLS</v>
      </c>
      <c r="K144" s="138">
        <v>37</v>
      </c>
      <c r="L144" s="139"/>
    </row>
    <row r="145" spans="1:25" ht="14.25" customHeight="1">
      <c r="A145" s="135" t="s">
        <v>681</v>
      </c>
      <c r="B145" s="140">
        <v>1</v>
      </c>
      <c r="C145" s="140">
        <v>19.27</v>
      </c>
      <c r="D145" s="140">
        <v>7</v>
      </c>
      <c r="E145" s="141">
        <v>160</v>
      </c>
      <c r="F145" s="139" t="str">
        <f>+VLOOKUP(E145,Participants!$A$1:$F$802,2,FALSE)</f>
        <v>Chloe Light</v>
      </c>
      <c r="G145" s="139" t="str">
        <f>+VLOOKUP(E145,Participants!$A$1:$F$802,4,FALSE)</f>
        <v>NCA</v>
      </c>
      <c r="H145" s="139" t="str">
        <f>+VLOOKUP(E145,Participants!$A$1:$F$802,5,FALSE)</f>
        <v>F</v>
      </c>
      <c r="I145" s="139">
        <f>+VLOOKUP(E145,Participants!$A$1:$F$802,3,FALSE)</f>
        <v>3</v>
      </c>
      <c r="J145" s="139" t="str">
        <f>+VLOOKUP(E145,Participants!$A$1:$G$802,7,FALSE)</f>
        <v>DEV GIRLS</v>
      </c>
      <c r="K145" s="138">
        <v>38</v>
      </c>
      <c r="L145" s="139"/>
    </row>
    <row r="146" spans="1:25" ht="14.25" customHeight="1">
      <c r="A146" s="135" t="s">
        <v>681</v>
      </c>
      <c r="B146" s="140">
        <v>1</v>
      </c>
      <c r="C146" s="140">
        <v>19.309999999999999</v>
      </c>
      <c r="D146" s="140">
        <v>5</v>
      </c>
      <c r="E146" s="141">
        <v>590</v>
      </c>
      <c r="F146" s="139" t="str">
        <f>+VLOOKUP(E146,Participants!$A$1:$F$802,2,FALSE)</f>
        <v>JJ Megill</v>
      </c>
      <c r="G146" s="139" t="str">
        <f>+VLOOKUP(E146,Participants!$A$1:$F$802,4,FALSE)</f>
        <v>BTA</v>
      </c>
      <c r="H146" s="139" t="str">
        <f>+VLOOKUP(E146,Participants!$A$1:$F$802,5,FALSE)</f>
        <v>F</v>
      </c>
      <c r="I146" s="139">
        <f>+VLOOKUP(E146,Participants!$A$1:$F$802,3,FALSE)</f>
        <v>3</v>
      </c>
      <c r="J146" s="139" t="str">
        <f>+VLOOKUP(E146,Participants!$A$1:$G$802,7,FALSE)</f>
        <v>DEV GIRLS</v>
      </c>
      <c r="K146" s="138">
        <v>39</v>
      </c>
      <c r="L146" s="139"/>
    </row>
    <row r="147" spans="1:25" ht="14.25" customHeight="1">
      <c r="A147" s="135" t="s">
        <v>681</v>
      </c>
      <c r="B147" s="140">
        <v>3</v>
      </c>
      <c r="C147" s="140">
        <v>19.41</v>
      </c>
      <c r="D147" s="140">
        <v>3</v>
      </c>
      <c r="E147" s="141">
        <v>1460</v>
      </c>
      <c r="F147" s="139" t="str">
        <f>+VLOOKUP(E147,Participants!$A$1:$F$802,2,FALSE)</f>
        <v>Lauren Summers</v>
      </c>
      <c r="G147" s="139" t="str">
        <f>+VLOOKUP(E147,Participants!$A$1:$F$802,4,FALSE)</f>
        <v>SSPP</v>
      </c>
      <c r="H147" s="139" t="str">
        <f>+VLOOKUP(E147,Participants!$A$1:$F$802,5,FALSE)</f>
        <v>F</v>
      </c>
      <c r="I147" s="139">
        <f>+VLOOKUP(E147,Participants!$A$1:$F$802,3,FALSE)</f>
        <v>3</v>
      </c>
      <c r="J147" s="139" t="str">
        <f>+VLOOKUP(E147,Participants!$A$1:$G$802,7,FALSE)</f>
        <v>DEV GIRLS</v>
      </c>
      <c r="K147" s="138">
        <v>40</v>
      </c>
      <c r="L147" s="139"/>
    </row>
    <row r="148" spans="1:25" ht="14.25" customHeight="1">
      <c r="A148" s="135" t="s">
        <v>681</v>
      </c>
      <c r="B148" s="140">
        <v>1</v>
      </c>
      <c r="C148" s="140">
        <v>19.46</v>
      </c>
      <c r="D148" s="140">
        <v>2</v>
      </c>
      <c r="E148" s="141">
        <v>1341</v>
      </c>
      <c r="F148" s="139" t="str">
        <f>+VLOOKUP(E148,Participants!$A$1:$F$802,2,FALSE)</f>
        <v>Paulina Hornung</v>
      </c>
      <c r="G148" s="139" t="str">
        <f>+VLOOKUP(E148,Participants!$A$1:$F$802,4,FALSE)</f>
        <v>BFS</v>
      </c>
      <c r="H148" s="139" t="str">
        <f>+VLOOKUP(E148,Participants!$A$1:$F$802,5,FALSE)</f>
        <v>F</v>
      </c>
      <c r="I148" s="139">
        <f>+VLOOKUP(E148,Participants!$A$1:$F$802,3,FALSE)</f>
        <v>3</v>
      </c>
      <c r="J148" s="139" t="str">
        <f>+VLOOKUP(E148,Participants!$A$1:$G$802,7,FALSE)</f>
        <v>DEV GIRLS</v>
      </c>
      <c r="K148" s="138">
        <v>42</v>
      </c>
      <c r="L148" s="139"/>
    </row>
    <row r="149" spans="1:25" ht="14.25" customHeight="1">
      <c r="A149" s="135" t="s">
        <v>681</v>
      </c>
      <c r="B149" s="140">
        <v>1</v>
      </c>
      <c r="C149" s="140">
        <v>19.47</v>
      </c>
      <c r="D149" s="140">
        <v>3</v>
      </c>
      <c r="E149" s="141">
        <v>637</v>
      </c>
      <c r="F149" s="139" t="str">
        <f>+VLOOKUP(E149,Participants!$A$1:$F$802,2,FALSE)</f>
        <v>Eloisa Raymund</v>
      </c>
      <c r="G149" s="139" t="str">
        <f>+VLOOKUP(E149,Participants!$A$1:$F$802,4,FALSE)</f>
        <v>SJS</v>
      </c>
      <c r="H149" s="139" t="str">
        <f>+VLOOKUP(E149,Participants!$A$1:$F$802,5,FALSE)</f>
        <v>F</v>
      </c>
      <c r="I149" s="139">
        <f>+VLOOKUP(E149,Participants!$A$1:$F$802,3,FALSE)</f>
        <v>3</v>
      </c>
      <c r="J149" s="139" t="str">
        <f>+VLOOKUP(E149,Participants!$A$1:$G$802,7,FALSE)</f>
        <v>DEV GIRLS</v>
      </c>
      <c r="K149" s="138">
        <v>43</v>
      </c>
      <c r="L149" s="139"/>
    </row>
    <row r="150" spans="1:25" ht="14.25" customHeight="1">
      <c r="A150" s="135" t="s">
        <v>681</v>
      </c>
      <c r="B150" s="136">
        <v>2</v>
      </c>
      <c r="C150" s="136">
        <v>20.399999999999999</v>
      </c>
      <c r="D150" s="136">
        <v>8</v>
      </c>
      <c r="E150" s="137">
        <v>816</v>
      </c>
      <c r="F150" s="138" t="str">
        <f>+VLOOKUP(E150,Participants!$A$1:$F$802,2,FALSE)</f>
        <v>Brigid Boosel</v>
      </c>
      <c r="G150" s="138" t="str">
        <f>+VLOOKUP(E150,Participants!$A$1:$F$802,4,FALSE)</f>
        <v>GRE</v>
      </c>
      <c r="H150" s="138" t="str">
        <f>+VLOOKUP(E150,Participants!$A$1:$F$802,5,FALSE)</f>
        <v>F</v>
      </c>
      <c r="I150" s="138">
        <f>+VLOOKUP(E150,Participants!$A$1:$F$802,3,FALSE)</f>
        <v>3</v>
      </c>
      <c r="J150" s="138" t="str">
        <f>+VLOOKUP(E150,Participants!$A$1:$G$802,7,FALSE)</f>
        <v>DEV GIRLS</v>
      </c>
      <c r="K150" s="138">
        <v>50</v>
      </c>
      <c r="L150" s="138"/>
    </row>
    <row r="151" spans="1:25" ht="14.25" customHeight="1">
      <c r="A151" s="135" t="s">
        <v>681</v>
      </c>
      <c r="B151" s="136">
        <v>4</v>
      </c>
      <c r="C151" s="136">
        <v>20.54</v>
      </c>
      <c r="D151" s="136">
        <v>4</v>
      </c>
      <c r="E151" s="137">
        <v>708</v>
      </c>
      <c r="F151" s="138" t="str">
        <f>+VLOOKUP(E151,Participants!$A$1:$F$802,2,FALSE)</f>
        <v>Anna Narwold</v>
      </c>
      <c r="G151" s="138" t="str">
        <f>+VLOOKUP(E151,Participants!$A$1:$F$802,4,FALSE)</f>
        <v>KIL</v>
      </c>
      <c r="H151" s="138" t="str">
        <f>+VLOOKUP(E151,Participants!$A$1:$F$802,5,FALSE)</f>
        <v>F</v>
      </c>
      <c r="I151" s="138">
        <f>+VLOOKUP(E151,Participants!$A$1:$F$802,3,FALSE)</f>
        <v>3</v>
      </c>
      <c r="J151" s="138" t="str">
        <f>+VLOOKUP(E151,Participants!$A$1:$G$802,7,FALSE)</f>
        <v>DEV GIRLS</v>
      </c>
      <c r="K151" s="138">
        <v>51</v>
      </c>
      <c r="L151" s="138"/>
    </row>
    <row r="152" spans="1:25" ht="14.25" customHeight="1">
      <c r="A152" s="135" t="s">
        <v>681</v>
      </c>
      <c r="B152" s="136">
        <v>6</v>
      </c>
      <c r="C152" s="136">
        <v>20.6</v>
      </c>
      <c r="D152" s="136">
        <v>3</v>
      </c>
      <c r="E152" s="137">
        <v>912</v>
      </c>
      <c r="F152" s="138" t="str">
        <f>+VLOOKUP(E152,Participants!$A$1:$F$802,2,FALSE)</f>
        <v>Amalia Roehn</v>
      </c>
      <c r="G152" s="138" t="str">
        <f>+VLOOKUP(E152,Participants!$A$1:$F$802,4,FALSE)</f>
        <v>AGS</v>
      </c>
      <c r="H152" s="138" t="str">
        <f>+VLOOKUP(E152,Participants!$A$1:$F$802,5,FALSE)</f>
        <v>F</v>
      </c>
      <c r="I152" s="138">
        <f>+VLOOKUP(E152,Participants!$A$1:$F$802,3,FALSE)</f>
        <v>4</v>
      </c>
      <c r="J152" s="138" t="str">
        <f>+VLOOKUP(E152,Participants!$A$1:$G$802,7,FALSE)</f>
        <v>DEV GIRLS</v>
      </c>
      <c r="K152" s="138">
        <v>52</v>
      </c>
      <c r="L152" s="138"/>
    </row>
    <row r="153" spans="1:25" ht="14.25" customHeight="1">
      <c r="A153" s="135" t="s">
        <v>681</v>
      </c>
      <c r="B153" s="140">
        <v>1</v>
      </c>
      <c r="C153" s="140">
        <v>23.72</v>
      </c>
      <c r="D153" s="140">
        <v>8</v>
      </c>
      <c r="E153" s="141">
        <v>824</v>
      </c>
      <c r="F153" s="139" t="str">
        <f>+VLOOKUP(E153,Participants!$A$1:$F$802,2,FALSE)</f>
        <v>Elizabeth Moulton</v>
      </c>
      <c r="G153" s="139" t="str">
        <f>+VLOOKUP(E153,Participants!$A$1:$F$802,4,FALSE)</f>
        <v>GRE</v>
      </c>
      <c r="H153" s="139" t="str">
        <f>+VLOOKUP(E153,Participants!$A$1:$F$802,5,FALSE)</f>
        <v>F</v>
      </c>
      <c r="I153" s="139">
        <f>+VLOOKUP(E153,Participants!$A$1:$F$802,3,FALSE)</f>
        <v>3</v>
      </c>
      <c r="J153" s="139" t="str">
        <f>+VLOOKUP(E153,Participants!$A$1:$G$802,7,FALSE)</f>
        <v>DEV GIRLS</v>
      </c>
      <c r="K153" s="138">
        <v>64</v>
      </c>
      <c r="L153" s="139"/>
    </row>
    <row r="154" spans="1:25" ht="14.25" customHeight="1">
      <c r="B154" s="56"/>
      <c r="C154" s="57"/>
      <c r="E154" s="87"/>
    </row>
    <row r="155" spans="1:25" ht="14.25" customHeight="1">
      <c r="B155" s="56"/>
      <c r="C155" s="57"/>
      <c r="E155" s="87"/>
    </row>
    <row r="156" spans="1:25" ht="14.25" customHeight="1">
      <c r="B156" s="60" t="s">
        <v>8</v>
      </c>
      <c r="C156" s="60" t="s">
        <v>16</v>
      </c>
      <c r="D156" s="60" t="s">
        <v>19</v>
      </c>
      <c r="E156" s="61" t="s">
        <v>24</v>
      </c>
      <c r="F156" s="60" t="s">
        <v>27</v>
      </c>
      <c r="G156" s="60" t="s">
        <v>30</v>
      </c>
      <c r="H156" s="60" t="s">
        <v>33</v>
      </c>
      <c r="I156" s="60" t="s">
        <v>36</v>
      </c>
      <c r="J156" s="60" t="s">
        <v>42</v>
      </c>
      <c r="K156" s="60" t="s">
        <v>45</v>
      </c>
      <c r="L156" s="60" t="s">
        <v>48</v>
      </c>
      <c r="M156" s="60" t="s">
        <v>51</v>
      </c>
      <c r="N156" s="60" t="s">
        <v>54</v>
      </c>
      <c r="O156" s="60" t="s">
        <v>57</v>
      </c>
      <c r="P156" s="60" t="s">
        <v>60</v>
      </c>
      <c r="Q156" s="60" t="s">
        <v>66</v>
      </c>
      <c r="R156" s="60" t="s">
        <v>11</v>
      </c>
      <c r="S156" s="60" t="s">
        <v>71</v>
      </c>
      <c r="T156" s="60" t="s">
        <v>74</v>
      </c>
      <c r="U156" s="60" t="s">
        <v>77</v>
      </c>
      <c r="V156" s="60" t="s">
        <v>80</v>
      </c>
      <c r="W156" s="60" t="s">
        <v>83</v>
      </c>
      <c r="X156" s="60" t="s">
        <v>83</v>
      </c>
      <c r="Y156" s="60" t="s">
        <v>682</v>
      </c>
    </row>
    <row r="157" spans="1:25" ht="14.25" customHeight="1">
      <c r="A157" s="62" t="s">
        <v>14</v>
      </c>
      <c r="B157" s="62">
        <f t="shared" ref="B157:F158" si="0">+SUMIFS($L$2:$L$153,$J$2:$J$153,$A157,$G$2:$G$153,B$156)</f>
        <v>18</v>
      </c>
      <c r="C157" s="62">
        <f t="shared" si="0"/>
        <v>6</v>
      </c>
      <c r="D157" s="62">
        <f t="shared" si="0"/>
        <v>0</v>
      </c>
      <c r="E157" s="87">
        <f t="shared" si="0"/>
        <v>0</v>
      </c>
      <c r="F157" s="62">
        <f t="shared" si="0"/>
        <v>0</v>
      </c>
      <c r="G157" s="62">
        <f t="shared" ref="G157:X158" si="1">+SUMIFS($L$2:$L$153,$J$2:$J$153,$A157,$G$2:$G$153,G$156)</f>
        <v>6</v>
      </c>
      <c r="H157" s="62">
        <f t="shared" si="1"/>
        <v>0</v>
      </c>
      <c r="I157" s="62">
        <f t="shared" si="1"/>
        <v>0</v>
      </c>
      <c r="J157" s="62">
        <f t="shared" si="1"/>
        <v>0</v>
      </c>
      <c r="K157" s="62">
        <f t="shared" si="1"/>
        <v>0</v>
      </c>
      <c r="L157" s="62">
        <f t="shared" si="1"/>
        <v>2</v>
      </c>
      <c r="M157" s="62">
        <f t="shared" si="1"/>
        <v>0</v>
      </c>
      <c r="N157" s="62">
        <f t="shared" si="1"/>
        <v>3</v>
      </c>
      <c r="O157" s="62">
        <f t="shared" si="1"/>
        <v>0</v>
      </c>
      <c r="P157" s="62">
        <f t="shared" si="1"/>
        <v>0</v>
      </c>
      <c r="Q157" s="62">
        <f t="shared" si="1"/>
        <v>0</v>
      </c>
      <c r="R157" s="62">
        <f t="shared" si="1"/>
        <v>4</v>
      </c>
      <c r="S157" s="62">
        <f t="shared" si="1"/>
        <v>0</v>
      </c>
      <c r="T157" s="62">
        <f t="shared" si="1"/>
        <v>0</v>
      </c>
      <c r="U157" s="62">
        <f t="shared" si="1"/>
        <v>0</v>
      </c>
      <c r="V157" s="62">
        <f t="shared" si="1"/>
        <v>0</v>
      </c>
      <c r="W157" s="62">
        <f t="shared" si="1"/>
        <v>0</v>
      </c>
      <c r="X157" s="62">
        <f t="shared" si="1"/>
        <v>0</v>
      </c>
    </row>
    <row r="158" spans="1:25" ht="14.25" customHeight="1">
      <c r="A158" s="62" t="s">
        <v>22</v>
      </c>
      <c r="B158" s="62">
        <f t="shared" si="0"/>
        <v>0</v>
      </c>
      <c r="C158" s="62">
        <f t="shared" si="0"/>
        <v>10</v>
      </c>
      <c r="D158" s="62">
        <f t="shared" si="0"/>
        <v>0</v>
      </c>
      <c r="E158" s="87">
        <f t="shared" si="0"/>
        <v>0</v>
      </c>
      <c r="F158" s="62">
        <f t="shared" si="0"/>
        <v>0</v>
      </c>
      <c r="G158" s="62">
        <f t="shared" si="1"/>
        <v>0</v>
      </c>
      <c r="H158" s="62">
        <f t="shared" si="1"/>
        <v>0</v>
      </c>
      <c r="I158" s="62">
        <f t="shared" si="1"/>
        <v>0</v>
      </c>
      <c r="J158" s="62">
        <f t="shared" si="1"/>
        <v>11</v>
      </c>
      <c r="K158" s="62">
        <f t="shared" si="1"/>
        <v>0</v>
      </c>
      <c r="L158" s="62">
        <f t="shared" si="1"/>
        <v>8</v>
      </c>
      <c r="M158" s="62">
        <f t="shared" si="1"/>
        <v>0</v>
      </c>
      <c r="N158" s="62">
        <f t="shared" si="1"/>
        <v>3</v>
      </c>
      <c r="O158" s="62">
        <f t="shared" si="1"/>
        <v>1</v>
      </c>
      <c r="P158" s="62">
        <f t="shared" si="1"/>
        <v>0</v>
      </c>
      <c r="Q158" s="62">
        <f t="shared" si="1"/>
        <v>0</v>
      </c>
      <c r="R158" s="62">
        <f t="shared" si="1"/>
        <v>4</v>
      </c>
      <c r="S158" s="62">
        <f t="shared" si="1"/>
        <v>0</v>
      </c>
      <c r="T158" s="62">
        <f t="shared" si="1"/>
        <v>0</v>
      </c>
      <c r="U158" s="62">
        <f t="shared" si="1"/>
        <v>2</v>
      </c>
      <c r="V158" s="62">
        <f t="shared" si="1"/>
        <v>0</v>
      </c>
      <c r="W158" s="62">
        <f t="shared" si="1"/>
        <v>0</v>
      </c>
      <c r="X158" s="62">
        <f t="shared" si="1"/>
        <v>0</v>
      </c>
    </row>
    <row r="159" spans="1:25" ht="14.25" customHeight="1">
      <c r="B159" s="56"/>
      <c r="C159" s="57"/>
      <c r="E159" s="87"/>
    </row>
    <row r="160" spans="1:25" ht="14.25" customHeight="1">
      <c r="B160" s="56"/>
      <c r="C160" s="57"/>
      <c r="E160" s="87"/>
    </row>
    <row r="161" spans="2:5" ht="14.25" customHeight="1">
      <c r="B161" s="56"/>
      <c r="C161" s="57"/>
      <c r="E161" s="87"/>
    </row>
    <row r="162" spans="2:5" ht="14.25" customHeight="1">
      <c r="B162" s="56"/>
      <c r="C162" s="57"/>
      <c r="E162" s="87"/>
    </row>
    <row r="163" spans="2:5" ht="14.25" customHeight="1">
      <c r="B163" s="56"/>
      <c r="C163" s="57"/>
      <c r="E163" s="87"/>
    </row>
    <row r="164" spans="2:5" ht="14.25" customHeight="1">
      <c r="B164" s="56"/>
      <c r="C164" s="57"/>
      <c r="E164" s="87"/>
    </row>
    <row r="165" spans="2:5" ht="14.25" customHeight="1">
      <c r="B165" s="56"/>
      <c r="C165" s="57"/>
      <c r="E165" s="87"/>
    </row>
    <row r="166" spans="2:5" ht="14.25" customHeight="1">
      <c r="B166" s="56"/>
      <c r="C166" s="57"/>
      <c r="E166" s="87"/>
    </row>
    <row r="167" spans="2:5" ht="14.25" customHeight="1">
      <c r="B167" s="56"/>
      <c r="C167" s="57"/>
      <c r="E167" s="87"/>
    </row>
    <row r="168" spans="2:5" ht="14.25" customHeight="1">
      <c r="B168" s="56"/>
      <c r="C168" s="57"/>
      <c r="E168" s="87"/>
    </row>
    <row r="169" spans="2:5" ht="14.25" customHeight="1">
      <c r="B169" s="56"/>
      <c r="C169" s="57"/>
      <c r="E169" s="87"/>
    </row>
    <row r="170" spans="2:5" ht="14.25" customHeight="1">
      <c r="B170" s="56"/>
      <c r="C170" s="57"/>
      <c r="E170" s="87"/>
    </row>
    <row r="171" spans="2:5" ht="14.25" customHeight="1">
      <c r="B171" s="56"/>
      <c r="C171" s="57"/>
      <c r="E171" s="87"/>
    </row>
    <row r="172" spans="2:5" ht="14.25" customHeight="1">
      <c r="B172" s="56"/>
      <c r="C172" s="57"/>
      <c r="E172" s="87"/>
    </row>
    <row r="173" spans="2:5" ht="14.25" customHeight="1">
      <c r="B173" s="56"/>
      <c r="C173" s="57"/>
      <c r="E173" s="87"/>
    </row>
    <row r="174" spans="2:5" ht="14.25" customHeight="1">
      <c r="B174" s="56"/>
      <c r="C174" s="57"/>
      <c r="E174" s="87"/>
    </row>
    <row r="175" spans="2:5" ht="14.25" customHeight="1">
      <c r="B175" s="56"/>
      <c r="C175" s="57"/>
      <c r="E175" s="87"/>
    </row>
    <row r="176" spans="2:5" ht="14.25" customHeight="1">
      <c r="B176" s="56"/>
      <c r="C176" s="57"/>
      <c r="E176" s="87"/>
    </row>
    <row r="177" spans="2:5" ht="14.25" customHeight="1">
      <c r="B177" s="56"/>
      <c r="C177" s="57"/>
      <c r="E177" s="87"/>
    </row>
    <row r="178" spans="2:5" ht="14.25" customHeight="1">
      <c r="B178" s="56"/>
      <c r="C178" s="57"/>
      <c r="E178" s="87"/>
    </row>
    <row r="179" spans="2:5" ht="14.25" customHeight="1">
      <c r="B179" s="56"/>
      <c r="C179" s="57"/>
      <c r="E179" s="87"/>
    </row>
    <row r="180" spans="2:5" ht="14.25" customHeight="1">
      <c r="B180" s="56"/>
      <c r="C180" s="57"/>
      <c r="E180" s="87"/>
    </row>
    <row r="181" spans="2:5" ht="14.25" customHeight="1">
      <c r="B181" s="56"/>
      <c r="C181" s="57"/>
      <c r="E181" s="87"/>
    </row>
    <row r="182" spans="2:5" ht="14.25" customHeight="1">
      <c r="B182" s="56"/>
      <c r="C182" s="57"/>
      <c r="E182" s="87"/>
    </row>
    <row r="183" spans="2:5" ht="14.25" customHeight="1">
      <c r="B183" s="56"/>
      <c r="C183" s="57"/>
      <c r="E183" s="87"/>
    </row>
    <row r="184" spans="2:5" ht="14.25" customHeight="1">
      <c r="B184" s="56"/>
      <c r="C184" s="57"/>
      <c r="E184" s="87"/>
    </row>
    <row r="185" spans="2:5" ht="14.25" customHeight="1">
      <c r="B185" s="56"/>
      <c r="C185" s="57"/>
      <c r="E185" s="87"/>
    </row>
    <row r="186" spans="2:5" ht="14.25" customHeight="1">
      <c r="B186" s="56"/>
      <c r="C186" s="57"/>
      <c r="E186" s="87"/>
    </row>
    <row r="187" spans="2:5" ht="15.75" customHeight="1"/>
    <row r="188" spans="2:5" ht="15.75" customHeight="1"/>
    <row r="189" spans="2:5" ht="15.75" customHeight="1"/>
    <row r="190" spans="2:5" ht="15.75" customHeight="1"/>
    <row r="191" spans="2:5" ht="15.75" customHeight="1"/>
    <row r="192" spans="2:5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</sheetData>
  <sortState xmlns:xlrd2="http://schemas.microsoft.com/office/spreadsheetml/2017/richdata2" ref="A115:L153">
    <sortCondition ref="C115:C153"/>
  </sortState>
  <phoneticPr fontId="32" type="noConversion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20"/>
  <sheetViews>
    <sheetView workbookViewId="0">
      <pane ySplit="1" topLeftCell="A2" activePane="bottomLeft" state="frozen"/>
      <selection pane="bottomLeft" activeCell="A17" sqref="A17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63" t="s">
        <v>683</v>
      </c>
      <c r="B1" s="63" t="s">
        <v>674</v>
      </c>
      <c r="C1" s="63" t="s">
        <v>675</v>
      </c>
      <c r="D1" s="64" t="s">
        <v>676</v>
      </c>
      <c r="E1" s="63" t="s">
        <v>677</v>
      </c>
      <c r="F1" s="63" t="s">
        <v>1</v>
      </c>
      <c r="G1" s="63" t="s">
        <v>3</v>
      </c>
      <c r="H1" s="63" t="s">
        <v>678</v>
      </c>
      <c r="I1" s="63" t="s">
        <v>2</v>
      </c>
      <c r="J1" s="63" t="s">
        <v>5</v>
      </c>
      <c r="K1" s="63" t="s">
        <v>679</v>
      </c>
      <c r="L1" s="63" t="s">
        <v>680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>
      <c r="A2" s="63" t="s">
        <v>683</v>
      </c>
      <c r="B2" s="53">
        <v>1</v>
      </c>
      <c r="C2" s="53" t="s">
        <v>758</v>
      </c>
      <c r="D2" s="66"/>
      <c r="E2" s="53">
        <v>706</v>
      </c>
      <c r="F2" s="54" t="str">
        <f>+VLOOKUP(E2,Participants!$A$1:$F$802,2,FALSE)</f>
        <v>Brigid Baker</v>
      </c>
      <c r="G2" s="54" t="str">
        <f>+VLOOKUP(E2,Participants!$A$1:$F$802,4,FALSE)</f>
        <v>KIL</v>
      </c>
      <c r="H2" s="54" t="str">
        <f>+VLOOKUP(E2,Participants!$A$1:$F$802,5,FALSE)</f>
        <v>F</v>
      </c>
      <c r="I2" s="54">
        <f>+VLOOKUP(E2,Participants!$A$1:$F$802,3,FALSE)</f>
        <v>4</v>
      </c>
      <c r="J2" s="54" t="str">
        <f>+VLOOKUP(E2,Participants!$A$1:$G$802,7,FALSE)</f>
        <v>DEV GIRLS</v>
      </c>
      <c r="K2" s="54">
        <v>1</v>
      </c>
      <c r="L2" s="54">
        <v>10</v>
      </c>
    </row>
    <row r="3" spans="1:26" ht="14.25" customHeight="1">
      <c r="A3" s="63" t="s">
        <v>683</v>
      </c>
      <c r="B3" s="53">
        <v>1</v>
      </c>
      <c r="C3" s="53" t="s">
        <v>759</v>
      </c>
      <c r="D3" s="66"/>
      <c r="E3" s="53">
        <v>1338</v>
      </c>
      <c r="F3" s="54" t="str">
        <f>+VLOOKUP(E3,Participants!$A$1:$F$802,2,FALSE)</f>
        <v>Mirabella Davison</v>
      </c>
      <c r="G3" s="54" t="str">
        <f>+VLOOKUP(E3,Participants!$A$1:$F$802,4,FALSE)</f>
        <v>BFS</v>
      </c>
      <c r="H3" s="54" t="str">
        <f>+VLOOKUP(E3,Participants!$A$1:$F$802,5,FALSE)</f>
        <v>F</v>
      </c>
      <c r="I3" s="54">
        <f>+VLOOKUP(E3,Participants!$A$1:$F$802,3,FALSE)</f>
        <v>3</v>
      </c>
      <c r="J3" s="54" t="str">
        <f>+VLOOKUP(E3,Participants!$A$1:$G$802,7,FALSE)</f>
        <v>DEV GIRLS</v>
      </c>
      <c r="K3" s="54">
        <v>2</v>
      </c>
      <c r="L3" s="54">
        <v>8</v>
      </c>
    </row>
    <row r="4" spans="1:26" ht="14.25" customHeight="1">
      <c r="A4" s="63" t="s">
        <v>683</v>
      </c>
      <c r="B4" s="53">
        <v>1</v>
      </c>
      <c r="C4" s="53" t="s">
        <v>760</v>
      </c>
      <c r="D4" s="66"/>
      <c r="E4" s="53">
        <v>705</v>
      </c>
      <c r="F4" s="54" t="str">
        <f>+VLOOKUP(E4,Participants!$A$1:$F$802,2,FALSE)</f>
        <v>Ella Scaltz</v>
      </c>
      <c r="G4" s="54" t="str">
        <f>+VLOOKUP(E4,Participants!$A$1:$F$802,4,FALSE)</f>
        <v>KIL</v>
      </c>
      <c r="H4" s="54" t="str">
        <f>+VLOOKUP(E4,Participants!$A$1:$F$802,5,FALSE)</f>
        <v>F</v>
      </c>
      <c r="I4" s="54">
        <f>+VLOOKUP(E4,Participants!$A$1:$F$802,3,FALSE)</f>
        <v>4</v>
      </c>
      <c r="J4" s="54" t="str">
        <f>+VLOOKUP(E4,Participants!$A$1:$G$802,7,FALSE)</f>
        <v>DEV GIRLS</v>
      </c>
      <c r="K4" s="54">
        <v>3</v>
      </c>
      <c r="L4" s="54">
        <v>6</v>
      </c>
    </row>
    <row r="5" spans="1:26" ht="14.25" customHeight="1">
      <c r="A5" s="144" t="s">
        <v>683</v>
      </c>
      <c r="B5" s="145">
        <v>1</v>
      </c>
      <c r="C5" s="145" t="s">
        <v>761</v>
      </c>
      <c r="D5" s="146"/>
      <c r="E5" s="145">
        <v>965</v>
      </c>
      <c r="F5" s="147" t="str">
        <f>+VLOOKUP(E5,Participants!$A$1:$F$802,2,FALSE)</f>
        <v>Tunno Muiriel</v>
      </c>
      <c r="G5" s="147" t="str">
        <f>+VLOOKUP(E5,Participants!$A$1:$F$802,4,FALSE)</f>
        <v>CDT</v>
      </c>
      <c r="H5" s="147" t="str">
        <f>+VLOOKUP(E5,Participants!$A$1:$F$802,5,FALSE)</f>
        <v>F</v>
      </c>
      <c r="I5" s="147">
        <f>+VLOOKUP(E5,Participants!$A$1:$F$802,3,FALSE)</f>
        <v>2</v>
      </c>
      <c r="J5" s="147" t="str">
        <f>+VLOOKUP(E5,Participants!$A$1:$G$802,7,FALSE)</f>
        <v>DEV GIRLS</v>
      </c>
      <c r="K5" s="147">
        <v>4</v>
      </c>
      <c r="L5" s="147">
        <v>5</v>
      </c>
    </row>
    <row r="6" spans="1:26" ht="14.25" customHeight="1">
      <c r="A6" s="63" t="s">
        <v>683</v>
      </c>
      <c r="B6" s="53">
        <v>1</v>
      </c>
      <c r="C6" s="53" t="s">
        <v>762</v>
      </c>
      <c r="D6" s="66"/>
      <c r="E6" s="53">
        <v>1336</v>
      </c>
      <c r="F6" s="54" t="str">
        <f>+VLOOKUP(E6,Participants!$A$1:$F$802,2,FALSE)</f>
        <v>Hannah Snee</v>
      </c>
      <c r="G6" s="54" t="str">
        <f>+VLOOKUP(E6,Participants!$A$1:$F$802,4,FALSE)</f>
        <v>BFS</v>
      </c>
      <c r="H6" s="54" t="str">
        <f>+VLOOKUP(E6,Participants!$A$1:$F$802,5,FALSE)</f>
        <v>F</v>
      </c>
      <c r="I6" s="54">
        <f>+VLOOKUP(E6,Participants!$A$1:$F$802,3,FALSE)</f>
        <v>3</v>
      </c>
      <c r="J6" s="54" t="str">
        <f>+VLOOKUP(E6,Participants!$A$1:$G$802,7,FALSE)</f>
        <v>DEV GIRLS</v>
      </c>
      <c r="K6" s="54">
        <v>5</v>
      </c>
      <c r="L6" s="54">
        <v>4</v>
      </c>
    </row>
    <row r="7" spans="1:26" ht="14.25" customHeight="1">
      <c r="A7" s="63"/>
      <c r="B7" s="53"/>
      <c r="C7" s="53"/>
      <c r="D7" s="66"/>
      <c r="E7" s="53"/>
      <c r="F7" s="54"/>
      <c r="G7" s="54"/>
      <c r="H7" s="54"/>
      <c r="I7" s="54"/>
      <c r="J7" s="54"/>
      <c r="K7" s="54"/>
      <c r="L7" s="54"/>
    </row>
    <row r="8" spans="1:26" ht="14.25" customHeight="1">
      <c r="A8" s="67" t="s">
        <v>683</v>
      </c>
      <c r="B8" s="51">
        <v>2</v>
      </c>
      <c r="C8" s="51" t="s">
        <v>763</v>
      </c>
      <c r="D8" s="68"/>
      <c r="E8" s="51">
        <v>840</v>
      </c>
      <c r="F8" s="52" t="str">
        <f>+VLOOKUP(E8,Participants!$A$1:$F$802,2,FALSE)</f>
        <v>Gabriel Urban</v>
      </c>
      <c r="G8" s="52" t="str">
        <f>+VLOOKUP(E8,Participants!$A$1:$F$802,4,FALSE)</f>
        <v>GRE</v>
      </c>
      <c r="H8" s="52" t="str">
        <f>+VLOOKUP(E8,Participants!$A$1:$F$802,5,FALSE)</f>
        <v>M</v>
      </c>
      <c r="I8" s="52">
        <f>+VLOOKUP(E8,Participants!$A$1:$F$802,3,FALSE)</f>
        <v>4</v>
      </c>
      <c r="J8" s="52" t="str">
        <f>+VLOOKUP(E8,Participants!$A$1:$G$802,7,FALSE)</f>
        <v>DEV BOYS</v>
      </c>
      <c r="K8" s="52">
        <v>1</v>
      </c>
      <c r="L8" s="52">
        <v>10</v>
      </c>
    </row>
    <row r="9" spans="1:26" ht="14.25" customHeight="1">
      <c r="A9" s="67" t="s">
        <v>683</v>
      </c>
      <c r="B9" s="51">
        <v>2</v>
      </c>
      <c r="C9" s="51" t="s">
        <v>764</v>
      </c>
      <c r="D9" s="68"/>
      <c r="E9" s="51">
        <v>1325</v>
      </c>
      <c r="F9" s="52" t="str">
        <f>+VLOOKUP(E9,Participants!$A$1:$F$802,2,FALSE)</f>
        <v>Jacob Feigel</v>
      </c>
      <c r="G9" s="52" t="str">
        <f>+VLOOKUP(E9,Participants!$A$1:$F$802,4,FALSE)</f>
        <v>BFS</v>
      </c>
      <c r="H9" s="52" t="str">
        <f>+VLOOKUP(E9,Participants!$A$1:$F$802,5,FALSE)</f>
        <v>M</v>
      </c>
      <c r="I9" s="52">
        <f>+VLOOKUP(E9,Participants!$A$1:$F$802,3,FALSE)</f>
        <v>4</v>
      </c>
      <c r="J9" s="52" t="str">
        <f>+VLOOKUP(E9,Participants!$A$1:$G$802,7,FALSE)</f>
        <v>DEV BOYS</v>
      </c>
      <c r="K9" s="52">
        <f>K8+1</f>
        <v>2</v>
      </c>
      <c r="L9" s="52">
        <v>8</v>
      </c>
    </row>
    <row r="10" spans="1:26" ht="14.25" customHeight="1">
      <c r="A10" s="67" t="s">
        <v>683</v>
      </c>
      <c r="B10" s="51">
        <v>2</v>
      </c>
      <c r="C10" s="51" t="s">
        <v>765</v>
      </c>
      <c r="D10" s="68"/>
      <c r="E10" s="51">
        <v>475</v>
      </c>
      <c r="F10" s="52" t="str">
        <f>+VLOOKUP(E10,Participants!$A$1:$F$802,2,FALSE)</f>
        <v>Raylan Senft</v>
      </c>
      <c r="G10" s="52" t="str">
        <f>+VLOOKUP(E10,Participants!$A$1:$F$802,4,FALSE)</f>
        <v>BCS</v>
      </c>
      <c r="H10" s="52" t="str">
        <f>+VLOOKUP(E10,Participants!$A$1:$F$802,5,FALSE)</f>
        <v>M</v>
      </c>
      <c r="I10" s="52">
        <f>+VLOOKUP(E10,Participants!$A$1:$F$802,3,FALSE)</f>
        <v>4</v>
      </c>
      <c r="J10" s="52" t="str">
        <f>+VLOOKUP(E10,Participants!$A$1:$G$802,7,FALSE)</f>
        <v>DEV BOYS</v>
      </c>
      <c r="K10" s="52">
        <f t="shared" ref="K10:K22" si="0">K9+1</f>
        <v>3</v>
      </c>
      <c r="L10" s="52">
        <v>6</v>
      </c>
    </row>
    <row r="11" spans="1:26" ht="14.25" customHeight="1">
      <c r="A11" s="67" t="s">
        <v>683</v>
      </c>
      <c r="B11" s="51">
        <v>2</v>
      </c>
      <c r="C11" s="51" t="s">
        <v>766</v>
      </c>
      <c r="D11" s="68"/>
      <c r="E11" s="51">
        <v>835</v>
      </c>
      <c r="F11" s="52" t="str">
        <f>+VLOOKUP(E11,Participants!$A$1:$F$802,2,FALSE)</f>
        <v>Jerry Porter</v>
      </c>
      <c r="G11" s="52" t="str">
        <f>+VLOOKUP(E11,Participants!$A$1:$F$802,4,FALSE)</f>
        <v>GRE</v>
      </c>
      <c r="H11" s="52" t="str">
        <f>+VLOOKUP(E11,Participants!$A$1:$F$802,5,FALSE)</f>
        <v>M</v>
      </c>
      <c r="I11" s="52">
        <f>+VLOOKUP(E11,Participants!$A$1:$F$802,3,FALSE)</f>
        <v>3</v>
      </c>
      <c r="J11" s="52" t="str">
        <f>+VLOOKUP(E11,Participants!$A$1:$G$802,7,FALSE)</f>
        <v>DEV BOYS</v>
      </c>
      <c r="K11" s="52">
        <f t="shared" si="0"/>
        <v>4</v>
      </c>
      <c r="L11" s="52">
        <v>5</v>
      </c>
    </row>
    <row r="12" spans="1:26" ht="14.25" customHeight="1">
      <c r="A12" s="67" t="s">
        <v>683</v>
      </c>
      <c r="B12" s="51">
        <v>2</v>
      </c>
      <c r="C12" s="51" t="s">
        <v>767</v>
      </c>
      <c r="D12" s="68"/>
      <c r="E12" s="51">
        <v>1198</v>
      </c>
      <c r="F12" s="52" t="str">
        <f>+VLOOKUP(E12,Participants!$A$1:$F$802,2,FALSE)</f>
        <v>John Henry Austin</v>
      </c>
      <c r="G12" s="52" t="str">
        <f>+VLOOKUP(E12,Participants!$A$1:$F$802,4,FALSE)</f>
        <v>AAC</v>
      </c>
      <c r="H12" s="52" t="str">
        <f>+VLOOKUP(E12,Participants!$A$1:$F$802,5,FALSE)</f>
        <v>M</v>
      </c>
      <c r="I12" s="52">
        <f>+VLOOKUP(E12,Participants!$A$1:$F$802,3,FALSE)</f>
        <v>4</v>
      </c>
      <c r="J12" s="52" t="str">
        <f>+VLOOKUP(E12,Participants!$A$1:$G$802,7,FALSE)</f>
        <v>DEV BOYS</v>
      </c>
      <c r="K12" s="52">
        <f t="shared" si="0"/>
        <v>5</v>
      </c>
      <c r="L12" s="52">
        <v>4</v>
      </c>
    </row>
    <row r="13" spans="1:26" ht="14.25" customHeight="1">
      <c r="A13" s="67" t="s">
        <v>683</v>
      </c>
      <c r="B13" s="51">
        <v>2</v>
      </c>
      <c r="C13" s="51" t="s">
        <v>768</v>
      </c>
      <c r="D13" s="68"/>
      <c r="E13" s="51">
        <v>719</v>
      </c>
      <c r="F13" s="52" t="str">
        <f>+VLOOKUP(E13,Participants!$A$1:$F$802,2,FALSE)</f>
        <v>Henry Stall</v>
      </c>
      <c r="G13" s="52" t="str">
        <f>+VLOOKUP(E13,Participants!$A$1:$F$802,4,FALSE)</f>
        <v>KIL</v>
      </c>
      <c r="H13" s="52" t="str">
        <f>+VLOOKUP(E13,Participants!$A$1:$F$802,5,FALSE)</f>
        <v>M</v>
      </c>
      <c r="I13" s="52">
        <f>+VLOOKUP(E13,Participants!$A$1:$F$802,3,FALSE)</f>
        <v>3</v>
      </c>
      <c r="J13" s="52" t="str">
        <f>+VLOOKUP(E13,Participants!$A$1:$G$802,7,FALSE)</f>
        <v>DEV BOYS</v>
      </c>
      <c r="K13" s="52">
        <f t="shared" si="0"/>
        <v>6</v>
      </c>
      <c r="L13" s="52">
        <v>3</v>
      </c>
    </row>
    <row r="14" spans="1:26" ht="14.25" customHeight="1">
      <c r="A14" s="67" t="s">
        <v>683</v>
      </c>
      <c r="B14" s="51">
        <v>2</v>
      </c>
      <c r="C14" s="51" t="s">
        <v>769</v>
      </c>
      <c r="D14" s="68"/>
      <c r="E14" s="51">
        <v>714</v>
      </c>
      <c r="F14" s="52" t="str">
        <f>+VLOOKUP(E14,Participants!$A$1:$F$802,2,FALSE)</f>
        <v>Henry Bernacki</v>
      </c>
      <c r="G14" s="52" t="str">
        <f>+VLOOKUP(E14,Participants!$A$1:$F$802,4,FALSE)</f>
        <v>KIL</v>
      </c>
      <c r="H14" s="52" t="str">
        <f>+VLOOKUP(E14,Participants!$A$1:$F$802,5,FALSE)</f>
        <v>M</v>
      </c>
      <c r="I14" s="52">
        <f>+VLOOKUP(E14,Participants!$A$1:$F$802,3,FALSE)</f>
        <v>3</v>
      </c>
      <c r="J14" s="52" t="str">
        <f>+VLOOKUP(E14,Participants!$A$1:$G$802,7,FALSE)</f>
        <v>DEV BOYS</v>
      </c>
      <c r="K14" s="52">
        <f t="shared" si="0"/>
        <v>7</v>
      </c>
      <c r="L14" s="52">
        <v>2</v>
      </c>
    </row>
    <row r="15" spans="1:26" ht="14.25" customHeight="1">
      <c r="A15" s="67" t="s">
        <v>683</v>
      </c>
      <c r="B15" s="51">
        <v>2</v>
      </c>
      <c r="C15" s="51" t="s">
        <v>770</v>
      </c>
      <c r="D15" s="68"/>
      <c r="E15" s="51">
        <v>834</v>
      </c>
      <c r="F15" s="52" t="str">
        <f>+VLOOKUP(E15,Participants!$A$1:$F$802,2,FALSE)</f>
        <v>Lucas Porter</v>
      </c>
      <c r="G15" s="52" t="str">
        <f>+VLOOKUP(E15,Participants!$A$1:$F$802,4,FALSE)</f>
        <v>GRE</v>
      </c>
      <c r="H15" s="52" t="str">
        <f>+VLOOKUP(E15,Participants!$A$1:$F$802,5,FALSE)</f>
        <v>M</v>
      </c>
      <c r="I15" s="52">
        <f>+VLOOKUP(E15,Participants!$A$1:$F$802,3,FALSE)</f>
        <v>4</v>
      </c>
      <c r="J15" s="52" t="str">
        <f>+VLOOKUP(E15,Participants!$A$1:$G$802,7,FALSE)</f>
        <v>DEV BOYS</v>
      </c>
      <c r="K15" s="52">
        <f t="shared" si="0"/>
        <v>8</v>
      </c>
      <c r="L15" s="52">
        <v>1</v>
      </c>
    </row>
    <row r="16" spans="1:26" ht="14.25" customHeight="1">
      <c r="A16" s="67" t="s">
        <v>683</v>
      </c>
      <c r="B16" s="51">
        <v>2</v>
      </c>
      <c r="C16" s="51" t="s">
        <v>771</v>
      </c>
      <c r="D16" s="68"/>
      <c r="E16" s="51">
        <v>1324</v>
      </c>
      <c r="F16" s="52" t="str">
        <f>+VLOOKUP(E16,Participants!$A$1:$F$802,2,FALSE)</f>
        <v>Liam Greene</v>
      </c>
      <c r="G16" s="52" t="str">
        <f>+VLOOKUP(E16,Participants!$A$1:$F$802,4,FALSE)</f>
        <v>BFS</v>
      </c>
      <c r="H16" s="52" t="str">
        <f>+VLOOKUP(E16,Participants!$A$1:$F$802,5,FALSE)</f>
        <v>M</v>
      </c>
      <c r="I16" s="52">
        <f>+VLOOKUP(E16,Participants!$A$1:$F$802,3,FALSE)</f>
        <v>4</v>
      </c>
      <c r="J16" s="52" t="str">
        <f>+VLOOKUP(E16,Participants!$A$1:$G$802,7,FALSE)</f>
        <v>DEV BOYS</v>
      </c>
      <c r="K16" s="52">
        <f t="shared" si="0"/>
        <v>9</v>
      </c>
      <c r="L16" s="52"/>
    </row>
    <row r="17" spans="1:24" ht="14.25" customHeight="1">
      <c r="A17" s="148" t="s">
        <v>683</v>
      </c>
      <c r="B17" s="149">
        <v>2</v>
      </c>
      <c r="C17" s="149" t="s">
        <v>772</v>
      </c>
      <c r="D17" s="150"/>
      <c r="E17" s="149">
        <v>1196</v>
      </c>
      <c r="F17" s="151" t="str">
        <f>+VLOOKUP(E17,Participants!$A$1:$F$802,2,FALSE)</f>
        <v>Danny Austin</v>
      </c>
      <c r="G17" s="151" t="str">
        <f>+VLOOKUP(E17,Participants!$A$1:$F$802,4,FALSE)</f>
        <v>AAC</v>
      </c>
      <c r="H17" s="151" t="str">
        <f>+VLOOKUP(E17,Participants!$A$1:$F$802,5,FALSE)</f>
        <v>M</v>
      </c>
      <c r="I17" s="151">
        <f>+VLOOKUP(E17,Participants!$A$1:$F$802,3,FALSE)</f>
        <v>2</v>
      </c>
      <c r="J17" s="151" t="str">
        <f>+VLOOKUP(E17,Participants!$A$1:$G$802,7,FALSE)</f>
        <v>DEV BOYS</v>
      </c>
      <c r="K17" s="151">
        <f t="shared" si="0"/>
        <v>10</v>
      </c>
      <c r="L17" s="151"/>
    </row>
    <row r="18" spans="1:24" ht="14.25" customHeight="1">
      <c r="A18" s="67" t="s">
        <v>683</v>
      </c>
      <c r="B18" s="51">
        <v>2</v>
      </c>
      <c r="C18" s="51" t="s">
        <v>773</v>
      </c>
      <c r="D18" s="68"/>
      <c r="E18" s="51">
        <v>474</v>
      </c>
      <c r="F18" s="52" t="str">
        <f>+VLOOKUP(E18,Participants!$A$1:$F$802,2,FALSE)</f>
        <v>Silas Boyle</v>
      </c>
      <c r="G18" s="52" t="str">
        <f>+VLOOKUP(E18,Participants!$A$1:$F$802,4,FALSE)</f>
        <v>BCS</v>
      </c>
      <c r="H18" s="52" t="str">
        <f>+VLOOKUP(E18,Participants!$A$1:$F$802,5,FALSE)</f>
        <v>M</v>
      </c>
      <c r="I18" s="52">
        <f>+VLOOKUP(E18,Participants!$A$1:$F$802,3,FALSE)</f>
        <v>4</v>
      </c>
      <c r="J18" s="52" t="str">
        <f>+VLOOKUP(E18,Participants!$A$1:$G$802,7,FALSE)</f>
        <v>DEV BOYS</v>
      </c>
      <c r="K18" s="52">
        <f t="shared" si="0"/>
        <v>11</v>
      </c>
      <c r="L18" s="52"/>
    </row>
    <row r="19" spans="1:24" ht="14.25" customHeight="1">
      <c r="A19" s="67" t="s">
        <v>683</v>
      </c>
      <c r="B19" s="51">
        <v>2</v>
      </c>
      <c r="C19" s="51" t="s">
        <v>774</v>
      </c>
      <c r="D19" s="68"/>
      <c r="E19" s="51">
        <v>703</v>
      </c>
      <c r="F19" s="52" t="str">
        <f>+VLOOKUP(E19,Participants!$A$1:$F$802,2,FALSE)</f>
        <v>Brendan Menz</v>
      </c>
      <c r="G19" s="52" t="str">
        <f>+VLOOKUP(E19,Participants!$A$1:$F$802,4,FALSE)</f>
        <v>KIL</v>
      </c>
      <c r="H19" s="52" t="str">
        <f>+VLOOKUP(E19,Participants!$A$1:$F$802,5,FALSE)</f>
        <v>M</v>
      </c>
      <c r="I19" s="52">
        <f>+VLOOKUP(E19,Participants!$A$1:$F$802,3,FALSE)</f>
        <v>3</v>
      </c>
      <c r="J19" s="52" t="str">
        <f>+VLOOKUP(E19,Participants!$A$1:$G$802,7,FALSE)</f>
        <v>DEV BOYS</v>
      </c>
      <c r="K19" s="52">
        <f t="shared" si="0"/>
        <v>12</v>
      </c>
      <c r="L19" s="52"/>
    </row>
    <row r="20" spans="1:24" ht="14.25" customHeight="1">
      <c r="A20" s="148" t="s">
        <v>683</v>
      </c>
      <c r="B20" s="149">
        <v>2</v>
      </c>
      <c r="C20" s="149" t="s">
        <v>775</v>
      </c>
      <c r="D20" s="150"/>
      <c r="E20" s="149">
        <v>954</v>
      </c>
      <c r="F20" s="151" t="str">
        <f>+VLOOKUP(E20,Participants!$A$1:$F$802,2,FALSE)</f>
        <v>Bamberg James</v>
      </c>
      <c r="G20" s="151" t="str">
        <f>+VLOOKUP(E20,Participants!$A$1:$F$802,4,FALSE)</f>
        <v>CDT</v>
      </c>
      <c r="H20" s="151" t="str">
        <f>+VLOOKUP(E20,Participants!$A$1:$F$802,5,FALSE)</f>
        <v>M</v>
      </c>
      <c r="I20" s="151">
        <f>+VLOOKUP(E20,Participants!$A$1:$F$802,3,FALSE)</f>
        <v>2</v>
      </c>
      <c r="J20" s="151" t="str">
        <f>+VLOOKUP(E20,Participants!$A$1:$G$802,7,FALSE)</f>
        <v>DEV BOYS</v>
      </c>
      <c r="K20" s="151">
        <f t="shared" si="0"/>
        <v>13</v>
      </c>
      <c r="L20" s="151"/>
    </row>
    <row r="21" spans="1:24" ht="14.25" customHeight="1">
      <c r="A21" s="148" t="s">
        <v>683</v>
      </c>
      <c r="B21" s="149">
        <v>2</v>
      </c>
      <c r="C21" s="149" t="s">
        <v>776</v>
      </c>
      <c r="D21" s="150"/>
      <c r="E21" s="149">
        <v>958</v>
      </c>
      <c r="F21" s="151" t="str">
        <f>+VLOOKUP(E21,Participants!$A$1:$F$802,2,FALSE)</f>
        <v>Lewis Liam</v>
      </c>
      <c r="G21" s="151" t="str">
        <f>+VLOOKUP(E21,Participants!$A$1:$F$802,4,FALSE)</f>
        <v>CDT</v>
      </c>
      <c r="H21" s="151" t="str">
        <f>+VLOOKUP(E21,Participants!$A$1:$F$802,5,FALSE)</f>
        <v>M</v>
      </c>
      <c r="I21" s="151">
        <f>+VLOOKUP(E21,Participants!$A$1:$F$802,3,FALSE)</f>
        <v>1</v>
      </c>
      <c r="J21" s="151" t="str">
        <f>+VLOOKUP(E21,Participants!$A$1:$G$802,7,FALSE)</f>
        <v>DEV BOYS</v>
      </c>
      <c r="K21" s="151">
        <f t="shared" si="0"/>
        <v>14</v>
      </c>
      <c r="L21" s="151"/>
    </row>
    <row r="22" spans="1:24" ht="14.25" customHeight="1">
      <c r="A22" s="148" t="s">
        <v>683</v>
      </c>
      <c r="B22" s="149">
        <v>2</v>
      </c>
      <c r="C22" s="149" t="s">
        <v>777</v>
      </c>
      <c r="D22" s="150"/>
      <c r="E22" s="149">
        <v>973</v>
      </c>
      <c r="F22" s="151" t="str">
        <f>+VLOOKUP(E22,Participants!$A$1:$F$802,2,FALSE)</f>
        <v>Patrick Sean</v>
      </c>
      <c r="G22" s="151" t="str">
        <f>+VLOOKUP(E22,Participants!$A$1:$F$802,4,FALSE)</f>
        <v>CDT</v>
      </c>
      <c r="H22" s="151" t="str">
        <f>+VLOOKUP(E22,Participants!$A$1:$F$802,5,FALSE)</f>
        <v>M</v>
      </c>
      <c r="I22" s="151">
        <f>+VLOOKUP(E22,Participants!$A$1:$F$802,3,FALSE)</f>
        <v>1</v>
      </c>
      <c r="J22" s="151" t="str">
        <f>+VLOOKUP(E22,Participants!$A$1:$G$802,7,FALSE)</f>
        <v>DEV BOYS</v>
      </c>
      <c r="K22" s="151">
        <f t="shared" si="0"/>
        <v>15</v>
      </c>
      <c r="L22" s="151"/>
    </row>
    <row r="23" spans="1:24" ht="14.25" customHeight="1">
      <c r="D23" s="56"/>
      <c r="E23" s="58"/>
    </row>
    <row r="24" spans="1:24" ht="14.25" customHeight="1">
      <c r="D24" s="56"/>
      <c r="E24" s="58"/>
    </row>
    <row r="25" spans="1:24" ht="14.25" customHeight="1">
      <c r="B25" s="60" t="s">
        <v>8</v>
      </c>
      <c r="C25" s="60" t="s">
        <v>16</v>
      </c>
      <c r="D25" s="60" t="s">
        <v>19</v>
      </c>
      <c r="E25" s="61" t="s">
        <v>24</v>
      </c>
      <c r="F25" s="60" t="s">
        <v>27</v>
      </c>
      <c r="G25" s="60" t="s">
        <v>30</v>
      </c>
      <c r="H25" s="60" t="s">
        <v>33</v>
      </c>
      <c r="I25" s="60" t="s">
        <v>36</v>
      </c>
      <c r="J25" s="60" t="s">
        <v>42</v>
      </c>
      <c r="K25" s="60" t="s">
        <v>45</v>
      </c>
      <c r="L25" s="60" t="s">
        <v>48</v>
      </c>
      <c r="M25" s="60" t="s">
        <v>51</v>
      </c>
      <c r="N25" s="60" t="s">
        <v>54</v>
      </c>
      <c r="O25" s="60" t="s">
        <v>57</v>
      </c>
      <c r="P25" s="60" t="s">
        <v>60</v>
      </c>
      <c r="Q25" s="60" t="s">
        <v>66</v>
      </c>
      <c r="R25" s="60" t="s">
        <v>11</v>
      </c>
      <c r="S25" s="60" t="s">
        <v>71</v>
      </c>
      <c r="T25" s="60" t="s">
        <v>74</v>
      </c>
      <c r="U25" s="60" t="s">
        <v>77</v>
      </c>
      <c r="V25" s="60" t="s">
        <v>80</v>
      </c>
      <c r="W25" s="60" t="s">
        <v>83</v>
      </c>
      <c r="X25" s="60" t="s">
        <v>682</v>
      </c>
    </row>
    <row r="26" spans="1:24" ht="14.25" customHeight="1">
      <c r="A26" s="62" t="s">
        <v>14</v>
      </c>
      <c r="B26" s="62">
        <f t="shared" ref="B26:K27" si="1">+SUMIFS($L$2:$L$24,$J$2:$J$24,$A26,$G$2:$G$24,B$25)</f>
        <v>0</v>
      </c>
      <c r="C26" s="62">
        <f t="shared" si="1"/>
        <v>0</v>
      </c>
      <c r="D26" s="56">
        <f t="shared" si="1"/>
        <v>0</v>
      </c>
      <c r="E26" s="62">
        <f t="shared" si="1"/>
        <v>0</v>
      </c>
      <c r="F26" s="62">
        <f t="shared" si="1"/>
        <v>12</v>
      </c>
      <c r="G26" s="62">
        <f t="shared" si="1"/>
        <v>0</v>
      </c>
      <c r="H26" s="62">
        <f t="shared" si="1"/>
        <v>5</v>
      </c>
      <c r="I26" s="62">
        <f t="shared" si="1"/>
        <v>0</v>
      </c>
      <c r="J26" s="62">
        <f t="shared" si="1"/>
        <v>0</v>
      </c>
      <c r="K26" s="62">
        <f t="shared" si="1"/>
        <v>0</v>
      </c>
      <c r="L26" s="62">
        <f t="shared" ref="L26:W27" si="2">+SUMIFS($L$2:$L$24,$J$2:$J$24,$A26,$G$2:$G$24,L$25)</f>
        <v>0</v>
      </c>
      <c r="M26" s="62">
        <f t="shared" si="2"/>
        <v>0</v>
      </c>
      <c r="N26" s="62">
        <f t="shared" si="2"/>
        <v>16</v>
      </c>
      <c r="O26" s="62">
        <f t="shared" si="2"/>
        <v>0</v>
      </c>
      <c r="P26" s="62">
        <f t="shared" si="2"/>
        <v>0</v>
      </c>
      <c r="Q26" s="62">
        <f t="shared" si="2"/>
        <v>0</v>
      </c>
      <c r="R26" s="62">
        <f t="shared" si="2"/>
        <v>0</v>
      </c>
      <c r="S26" s="62">
        <f t="shared" si="2"/>
        <v>0</v>
      </c>
      <c r="T26" s="62">
        <f t="shared" si="2"/>
        <v>0</v>
      </c>
      <c r="U26" s="62">
        <f t="shared" si="2"/>
        <v>0</v>
      </c>
      <c r="V26" s="62">
        <f t="shared" si="2"/>
        <v>0</v>
      </c>
      <c r="W26" s="62">
        <f t="shared" si="2"/>
        <v>0</v>
      </c>
      <c r="X26" s="62">
        <f t="shared" ref="X26:X27" si="3">SUM(B26:W26)</f>
        <v>33</v>
      </c>
    </row>
    <row r="27" spans="1:24" ht="14.25" customHeight="1">
      <c r="A27" s="62" t="s">
        <v>22</v>
      </c>
      <c r="B27" s="62">
        <f t="shared" si="1"/>
        <v>4</v>
      </c>
      <c r="C27" s="62">
        <f t="shared" si="1"/>
        <v>0</v>
      </c>
      <c r="D27" s="56">
        <f t="shared" si="1"/>
        <v>0</v>
      </c>
      <c r="E27" s="62">
        <f t="shared" si="1"/>
        <v>6</v>
      </c>
      <c r="F27" s="62">
        <f t="shared" si="1"/>
        <v>8</v>
      </c>
      <c r="G27" s="62">
        <f t="shared" si="1"/>
        <v>0</v>
      </c>
      <c r="H27" s="62">
        <f t="shared" si="1"/>
        <v>0</v>
      </c>
      <c r="I27" s="62">
        <f t="shared" si="1"/>
        <v>0</v>
      </c>
      <c r="J27" s="62">
        <f t="shared" si="1"/>
        <v>16</v>
      </c>
      <c r="K27" s="62">
        <f t="shared" si="1"/>
        <v>0</v>
      </c>
      <c r="L27" s="62">
        <f t="shared" si="2"/>
        <v>0</v>
      </c>
      <c r="M27" s="62">
        <f t="shared" si="2"/>
        <v>0</v>
      </c>
      <c r="N27" s="62">
        <f t="shared" si="2"/>
        <v>5</v>
      </c>
      <c r="O27" s="62">
        <f t="shared" si="2"/>
        <v>0</v>
      </c>
      <c r="P27" s="62">
        <f t="shared" si="2"/>
        <v>0</v>
      </c>
      <c r="Q27" s="62">
        <f t="shared" si="2"/>
        <v>0</v>
      </c>
      <c r="R27" s="62">
        <f t="shared" si="2"/>
        <v>0</v>
      </c>
      <c r="S27" s="62">
        <f t="shared" si="2"/>
        <v>0</v>
      </c>
      <c r="T27" s="62">
        <f t="shared" si="2"/>
        <v>0</v>
      </c>
      <c r="U27" s="62">
        <f t="shared" si="2"/>
        <v>0</v>
      </c>
      <c r="V27" s="62">
        <f t="shared" si="2"/>
        <v>0</v>
      </c>
      <c r="W27" s="62">
        <f t="shared" si="2"/>
        <v>0</v>
      </c>
      <c r="X27" s="62">
        <f t="shared" si="3"/>
        <v>39</v>
      </c>
    </row>
    <row r="28" spans="1:24" ht="14.25" customHeight="1">
      <c r="D28" s="56"/>
      <c r="E28" s="58"/>
    </row>
    <row r="29" spans="1:24" ht="14.25" customHeight="1">
      <c r="D29" s="56"/>
      <c r="E29" s="58"/>
    </row>
    <row r="30" spans="1:24" ht="14.25" customHeight="1">
      <c r="D30" s="56"/>
      <c r="E30" s="58"/>
    </row>
    <row r="31" spans="1:24" ht="14.25" customHeight="1">
      <c r="D31" s="56"/>
      <c r="E31" s="58"/>
    </row>
    <row r="32" spans="1:24" ht="14.25" customHeight="1">
      <c r="D32" s="56"/>
      <c r="E32" s="58"/>
    </row>
    <row r="33" spans="4:5" ht="14.25" customHeight="1">
      <c r="D33" s="56"/>
      <c r="E33" s="58"/>
    </row>
    <row r="34" spans="4:5" ht="14.25" customHeight="1">
      <c r="D34" s="56"/>
      <c r="E34" s="58"/>
    </row>
    <row r="35" spans="4:5" ht="14.25" customHeight="1">
      <c r="D35" s="56"/>
      <c r="E35" s="58"/>
    </row>
    <row r="36" spans="4:5" ht="14.25" customHeight="1">
      <c r="D36" s="56"/>
      <c r="E36" s="58"/>
    </row>
    <row r="37" spans="4:5" ht="14.25" customHeight="1">
      <c r="D37" s="56"/>
      <c r="E37" s="58"/>
    </row>
    <row r="38" spans="4:5" ht="14.25" customHeight="1">
      <c r="D38" s="56"/>
      <c r="E38" s="58"/>
    </row>
    <row r="39" spans="4:5" ht="14.25" customHeight="1">
      <c r="D39" s="56"/>
      <c r="E39" s="58"/>
    </row>
    <row r="40" spans="4:5" ht="14.25" customHeight="1">
      <c r="D40" s="56"/>
      <c r="E40" s="58"/>
    </row>
    <row r="41" spans="4:5" ht="14.25" customHeight="1">
      <c r="D41" s="56"/>
      <c r="E41" s="58"/>
    </row>
    <row r="42" spans="4:5" ht="14.25" customHeight="1">
      <c r="D42" s="56"/>
      <c r="E42" s="58"/>
    </row>
    <row r="43" spans="4:5" ht="14.25" customHeight="1">
      <c r="D43" s="56"/>
      <c r="E43" s="58"/>
    </row>
    <row r="44" spans="4:5" ht="14.25" customHeight="1">
      <c r="D44" s="56"/>
      <c r="E44" s="58"/>
    </row>
    <row r="45" spans="4:5" ht="14.25" customHeight="1">
      <c r="D45" s="56"/>
      <c r="E45" s="58"/>
    </row>
    <row r="46" spans="4:5" ht="14.25" customHeight="1">
      <c r="D46" s="56"/>
      <c r="E46" s="58"/>
    </row>
    <row r="47" spans="4:5" ht="14.25" customHeight="1">
      <c r="D47" s="56"/>
      <c r="E47" s="58"/>
    </row>
    <row r="48" spans="4:5" ht="14.25" customHeight="1">
      <c r="D48" s="56"/>
      <c r="E48" s="58"/>
    </row>
    <row r="49" spans="4:5" ht="14.25" customHeight="1">
      <c r="D49" s="56"/>
      <c r="E49" s="58"/>
    </row>
    <row r="50" spans="4:5" ht="14.25" customHeight="1">
      <c r="D50" s="56"/>
      <c r="E50" s="58"/>
    </row>
    <row r="51" spans="4:5" ht="14.25" customHeight="1">
      <c r="D51" s="56"/>
      <c r="E51" s="58"/>
    </row>
    <row r="52" spans="4:5" ht="14.25" customHeight="1">
      <c r="D52" s="56"/>
      <c r="E52" s="58"/>
    </row>
    <row r="53" spans="4:5" ht="14.25" customHeight="1">
      <c r="D53" s="56"/>
      <c r="E53" s="58"/>
    </row>
    <row r="54" spans="4:5" ht="14.25" customHeight="1">
      <c r="D54" s="56"/>
      <c r="E54" s="58"/>
    </row>
    <row r="55" spans="4:5" ht="14.25" customHeight="1">
      <c r="D55" s="56"/>
      <c r="E55" s="58"/>
    </row>
    <row r="56" spans="4:5" ht="14.25" customHeight="1">
      <c r="D56" s="56"/>
      <c r="E56" s="58"/>
    </row>
    <row r="57" spans="4:5" ht="14.25" customHeight="1">
      <c r="D57" s="56"/>
      <c r="E57" s="58"/>
    </row>
    <row r="58" spans="4:5" ht="14.25" customHeight="1">
      <c r="D58" s="56"/>
      <c r="E58" s="58"/>
    </row>
    <row r="59" spans="4:5" ht="14.25" customHeight="1">
      <c r="D59" s="56"/>
      <c r="E59" s="58"/>
    </row>
    <row r="60" spans="4:5" ht="14.25" customHeight="1">
      <c r="D60" s="56"/>
      <c r="E60" s="58"/>
    </row>
    <row r="61" spans="4:5" ht="14.25" customHeight="1">
      <c r="D61" s="56"/>
      <c r="E61" s="58"/>
    </row>
    <row r="62" spans="4:5" ht="14.25" customHeight="1">
      <c r="D62" s="56"/>
      <c r="E62" s="58"/>
    </row>
    <row r="63" spans="4:5" ht="14.25" customHeight="1">
      <c r="D63" s="56"/>
      <c r="E63" s="58"/>
    </row>
    <row r="64" spans="4:5" ht="14.25" customHeight="1">
      <c r="D64" s="56"/>
      <c r="E64" s="58"/>
    </row>
    <row r="65" spans="4:5" ht="14.25" customHeight="1">
      <c r="D65" s="56"/>
      <c r="E65" s="58"/>
    </row>
    <row r="66" spans="4:5" ht="14.25" customHeight="1">
      <c r="D66" s="56"/>
      <c r="E66" s="58"/>
    </row>
    <row r="67" spans="4:5" ht="14.25" customHeight="1">
      <c r="D67" s="56"/>
      <c r="E67" s="58"/>
    </row>
    <row r="68" spans="4:5" ht="14.25" customHeight="1">
      <c r="D68" s="56"/>
      <c r="E68" s="58"/>
    </row>
    <row r="69" spans="4:5" ht="14.25" customHeight="1">
      <c r="D69" s="56"/>
      <c r="E69" s="58"/>
    </row>
    <row r="70" spans="4:5" ht="14.25" customHeight="1">
      <c r="D70" s="56"/>
      <c r="E70" s="58"/>
    </row>
    <row r="71" spans="4:5" ht="14.25" customHeight="1">
      <c r="D71" s="56"/>
      <c r="E71" s="58"/>
    </row>
    <row r="72" spans="4:5" ht="14.25" customHeight="1">
      <c r="D72" s="56"/>
      <c r="E72" s="58"/>
    </row>
    <row r="73" spans="4:5" ht="14.25" customHeight="1">
      <c r="D73" s="56"/>
      <c r="E73" s="58"/>
    </row>
    <row r="74" spans="4:5" ht="14.25" customHeight="1">
      <c r="D74" s="56"/>
      <c r="E74" s="58"/>
    </row>
    <row r="75" spans="4:5" ht="14.25" customHeight="1">
      <c r="D75" s="56"/>
      <c r="E75" s="58"/>
    </row>
    <row r="76" spans="4:5" ht="14.25" customHeight="1">
      <c r="D76" s="56"/>
      <c r="E76" s="58"/>
    </row>
    <row r="77" spans="4:5" ht="14.25" customHeight="1">
      <c r="D77" s="56"/>
      <c r="E77" s="58"/>
    </row>
    <row r="78" spans="4:5" ht="14.25" customHeight="1">
      <c r="D78" s="56"/>
      <c r="E78" s="58"/>
    </row>
    <row r="79" spans="4:5" ht="14.25" customHeight="1">
      <c r="D79" s="56"/>
      <c r="E79" s="58"/>
    </row>
    <row r="80" spans="4:5" ht="14.25" customHeight="1">
      <c r="D80" s="56"/>
      <c r="E80" s="58"/>
    </row>
    <row r="81" spans="4:5" ht="14.25" customHeight="1">
      <c r="D81" s="56"/>
      <c r="E81" s="58"/>
    </row>
    <row r="82" spans="4:5" ht="14.25" customHeight="1">
      <c r="D82" s="56"/>
      <c r="E82" s="58"/>
    </row>
    <row r="83" spans="4:5" ht="14.25" customHeight="1">
      <c r="D83" s="56"/>
      <c r="E83" s="58"/>
    </row>
    <row r="84" spans="4:5" ht="14.25" customHeight="1">
      <c r="D84" s="56"/>
      <c r="E84" s="58"/>
    </row>
    <row r="85" spans="4:5" ht="14.25" customHeight="1">
      <c r="D85" s="56"/>
      <c r="E85" s="58"/>
    </row>
    <row r="86" spans="4:5" ht="14.25" customHeight="1">
      <c r="D86" s="56"/>
      <c r="E86" s="58"/>
    </row>
    <row r="87" spans="4:5" ht="14.25" customHeight="1">
      <c r="D87" s="56"/>
      <c r="E87" s="58"/>
    </row>
    <row r="88" spans="4:5" ht="14.25" customHeight="1">
      <c r="D88" s="56"/>
      <c r="E88" s="58"/>
    </row>
    <row r="89" spans="4:5" ht="14.25" customHeight="1">
      <c r="D89" s="56"/>
      <c r="E89" s="58"/>
    </row>
    <row r="90" spans="4:5" ht="14.25" customHeight="1">
      <c r="D90" s="56"/>
      <c r="E90" s="58"/>
    </row>
    <row r="91" spans="4:5" ht="14.25" customHeight="1">
      <c r="D91" s="56"/>
      <c r="E91" s="58"/>
    </row>
    <row r="92" spans="4:5" ht="14.25" customHeight="1">
      <c r="D92" s="56"/>
      <c r="E92" s="58"/>
    </row>
    <row r="93" spans="4:5" ht="14.25" customHeight="1">
      <c r="D93" s="56"/>
      <c r="E93" s="58"/>
    </row>
    <row r="94" spans="4:5" ht="14.25" customHeight="1">
      <c r="D94" s="56"/>
      <c r="E94" s="58"/>
    </row>
    <row r="95" spans="4:5" ht="14.25" customHeight="1">
      <c r="D95" s="56"/>
      <c r="E95" s="58"/>
    </row>
    <row r="96" spans="4:5" ht="14.25" customHeight="1">
      <c r="D96" s="56"/>
      <c r="E96" s="58"/>
    </row>
    <row r="97" spans="4:5" ht="14.25" customHeight="1">
      <c r="D97" s="56"/>
      <c r="E97" s="58"/>
    </row>
    <row r="98" spans="4:5" ht="14.25" customHeight="1">
      <c r="D98" s="56"/>
      <c r="E98" s="58"/>
    </row>
    <row r="99" spans="4:5" ht="14.25" customHeight="1">
      <c r="D99" s="56"/>
      <c r="E99" s="58"/>
    </row>
    <row r="100" spans="4:5" ht="14.25" customHeight="1">
      <c r="D100" s="56"/>
      <c r="E100" s="58"/>
    </row>
    <row r="101" spans="4:5" ht="14.25" customHeight="1">
      <c r="D101" s="56"/>
      <c r="E101" s="58"/>
    </row>
    <row r="102" spans="4:5" ht="14.25" customHeight="1">
      <c r="D102" s="56"/>
      <c r="E102" s="58"/>
    </row>
    <row r="103" spans="4:5" ht="14.25" customHeight="1">
      <c r="D103" s="56"/>
      <c r="E103" s="58"/>
    </row>
    <row r="104" spans="4:5" ht="14.25" customHeight="1">
      <c r="D104" s="56"/>
      <c r="E104" s="58"/>
    </row>
    <row r="105" spans="4:5" ht="14.25" customHeight="1">
      <c r="D105" s="56"/>
      <c r="E105" s="58"/>
    </row>
    <row r="106" spans="4:5" ht="14.25" customHeight="1">
      <c r="D106" s="56"/>
      <c r="E106" s="58"/>
    </row>
    <row r="107" spans="4:5" ht="14.25" customHeight="1">
      <c r="D107" s="56"/>
      <c r="E107" s="58"/>
    </row>
    <row r="108" spans="4:5" ht="14.25" customHeight="1">
      <c r="D108" s="56"/>
      <c r="E108" s="58"/>
    </row>
    <row r="109" spans="4:5" ht="14.25" customHeight="1">
      <c r="D109" s="56"/>
      <c r="E109" s="58"/>
    </row>
    <row r="110" spans="4:5" ht="14.25" customHeight="1">
      <c r="D110" s="56"/>
      <c r="E110" s="58"/>
    </row>
    <row r="111" spans="4:5" ht="14.25" customHeight="1">
      <c r="D111" s="56"/>
      <c r="E111" s="58"/>
    </row>
    <row r="112" spans="4:5" ht="14.25" customHeight="1">
      <c r="D112" s="56"/>
      <c r="E112" s="58"/>
    </row>
    <row r="113" spans="4:5" ht="14.25" customHeight="1">
      <c r="D113" s="56"/>
      <c r="E113" s="58"/>
    </row>
    <row r="114" spans="4:5" ht="14.25" customHeight="1">
      <c r="D114" s="56"/>
      <c r="E114" s="58"/>
    </row>
    <row r="115" spans="4:5" ht="14.25" customHeight="1">
      <c r="D115" s="56"/>
      <c r="E115" s="58"/>
    </row>
    <row r="116" spans="4:5" ht="14.25" customHeight="1">
      <c r="D116" s="56"/>
      <c r="E116" s="58"/>
    </row>
    <row r="117" spans="4:5" ht="14.25" customHeight="1">
      <c r="D117" s="56"/>
      <c r="E117" s="58"/>
    </row>
    <row r="118" spans="4:5" ht="14.25" customHeight="1">
      <c r="D118" s="56"/>
      <c r="E118" s="58"/>
    </row>
    <row r="119" spans="4:5" ht="14.25" customHeight="1">
      <c r="D119" s="56"/>
      <c r="E119" s="58"/>
    </row>
    <row r="120" spans="4:5" ht="14.25" customHeight="1">
      <c r="D120" s="56"/>
      <c r="E120" s="58"/>
    </row>
    <row r="121" spans="4:5" ht="14.25" customHeight="1">
      <c r="D121" s="56"/>
      <c r="E121" s="58"/>
    </row>
    <row r="122" spans="4:5" ht="14.25" customHeight="1">
      <c r="D122" s="56"/>
      <c r="E122" s="58"/>
    </row>
    <row r="123" spans="4:5" ht="14.25" customHeight="1">
      <c r="D123" s="56"/>
      <c r="E123" s="58"/>
    </row>
    <row r="124" spans="4:5" ht="14.25" customHeight="1">
      <c r="D124" s="56"/>
      <c r="E124" s="58"/>
    </row>
    <row r="125" spans="4:5" ht="14.25" customHeight="1">
      <c r="D125" s="56"/>
      <c r="E125" s="58"/>
    </row>
    <row r="126" spans="4:5" ht="14.25" customHeight="1">
      <c r="D126" s="56"/>
      <c r="E126" s="58"/>
    </row>
    <row r="127" spans="4:5" ht="14.25" customHeight="1">
      <c r="D127" s="56"/>
      <c r="E127" s="58"/>
    </row>
    <row r="128" spans="4:5" ht="14.25" customHeight="1">
      <c r="D128" s="56"/>
      <c r="E128" s="58"/>
    </row>
    <row r="129" spans="4:5" ht="14.25" customHeight="1">
      <c r="D129" s="56"/>
      <c r="E129" s="58"/>
    </row>
    <row r="130" spans="4:5" ht="14.25" customHeight="1">
      <c r="D130" s="56"/>
      <c r="E130" s="58"/>
    </row>
    <row r="131" spans="4:5" ht="14.25" customHeight="1">
      <c r="D131" s="56"/>
      <c r="E131" s="58"/>
    </row>
    <row r="132" spans="4:5" ht="14.25" customHeight="1">
      <c r="D132" s="56"/>
      <c r="E132" s="58"/>
    </row>
    <row r="133" spans="4:5" ht="14.25" customHeight="1">
      <c r="D133" s="56"/>
      <c r="E133" s="58"/>
    </row>
    <row r="134" spans="4:5" ht="14.25" customHeight="1">
      <c r="D134" s="56"/>
      <c r="E134" s="58"/>
    </row>
    <row r="135" spans="4:5" ht="14.25" customHeight="1">
      <c r="D135" s="56"/>
      <c r="E135" s="58"/>
    </row>
    <row r="136" spans="4:5" ht="14.25" customHeight="1">
      <c r="D136" s="56"/>
      <c r="E136" s="58"/>
    </row>
    <row r="137" spans="4:5" ht="14.25" customHeight="1">
      <c r="D137" s="56"/>
      <c r="E137" s="58"/>
    </row>
    <row r="138" spans="4:5" ht="14.25" customHeight="1">
      <c r="D138" s="56"/>
      <c r="E138" s="58"/>
    </row>
    <row r="139" spans="4:5" ht="14.25" customHeight="1">
      <c r="D139" s="56"/>
      <c r="E139" s="58"/>
    </row>
    <row r="140" spans="4:5" ht="14.25" customHeight="1">
      <c r="D140" s="56"/>
      <c r="E140" s="58"/>
    </row>
    <row r="141" spans="4:5" ht="14.25" customHeight="1">
      <c r="D141" s="56"/>
      <c r="E141" s="58"/>
    </row>
    <row r="142" spans="4:5" ht="14.25" customHeight="1">
      <c r="D142" s="56"/>
      <c r="E142" s="58"/>
    </row>
    <row r="143" spans="4:5" ht="14.25" customHeight="1">
      <c r="D143" s="56"/>
      <c r="E143" s="58"/>
    </row>
    <row r="144" spans="4:5" ht="14.25" customHeight="1">
      <c r="D144" s="56"/>
      <c r="E144" s="58"/>
    </row>
    <row r="145" spans="4:5" ht="14.25" customHeight="1">
      <c r="D145" s="56"/>
      <c r="E145" s="58"/>
    </row>
    <row r="146" spans="4:5" ht="14.25" customHeight="1">
      <c r="D146" s="56"/>
      <c r="E146" s="58"/>
    </row>
    <row r="147" spans="4:5" ht="14.25" customHeight="1">
      <c r="D147" s="56"/>
      <c r="E147" s="58"/>
    </row>
    <row r="148" spans="4:5" ht="14.25" customHeight="1">
      <c r="D148" s="56"/>
      <c r="E148" s="58"/>
    </row>
    <row r="149" spans="4:5" ht="14.25" customHeight="1">
      <c r="D149" s="56"/>
      <c r="E149" s="58"/>
    </row>
    <row r="150" spans="4:5" ht="14.25" customHeight="1">
      <c r="D150" s="56"/>
      <c r="E150" s="58"/>
    </row>
    <row r="151" spans="4:5" ht="14.25" customHeight="1">
      <c r="D151" s="56"/>
      <c r="E151" s="58"/>
    </row>
    <row r="152" spans="4:5" ht="14.25" customHeight="1">
      <c r="D152" s="56"/>
      <c r="E152" s="58"/>
    </row>
    <row r="153" spans="4:5" ht="14.25" customHeight="1">
      <c r="D153" s="56"/>
      <c r="E153" s="58"/>
    </row>
    <row r="154" spans="4:5" ht="14.25" customHeight="1">
      <c r="D154" s="56"/>
      <c r="E154" s="58"/>
    </row>
    <row r="155" spans="4:5" ht="14.25" customHeight="1">
      <c r="D155" s="56"/>
      <c r="E155" s="58"/>
    </row>
    <row r="156" spans="4:5" ht="14.25" customHeight="1">
      <c r="D156" s="56"/>
      <c r="E156" s="58"/>
    </row>
    <row r="157" spans="4:5" ht="14.25" customHeight="1">
      <c r="D157" s="56"/>
      <c r="E157" s="58"/>
    </row>
    <row r="158" spans="4:5" ht="14.25" customHeight="1">
      <c r="D158" s="56"/>
      <c r="E158" s="58"/>
    </row>
    <row r="159" spans="4:5" ht="14.25" customHeight="1">
      <c r="D159" s="56"/>
      <c r="E159" s="58"/>
    </row>
    <row r="160" spans="4:5" ht="14.25" customHeight="1">
      <c r="D160" s="56"/>
      <c r="E160" s="58"/>
    </row>
    <row r="161" spans="4:5" ht="14.25" customHeight="1">
      <c r="D161" s="56"/>
      <c r="E161" s="58"/>
    </row>
    <row r="162" spans="4:5" ht="14.25" customHeight="1">
      <c r="D162" s="56"/>
      <c r="E162" s="58"/>
    </row>
    <row r="163" spans="4:5" ht="14.25" customHeight="1">
      <c r="D163" s="56"/>
      <c r="E163" s="58"/>
    </row>
    <row r="164" spans="4:5" ht="14.25" customHeight="1">
      <c r="D164" s="56"/>
      <c r="E164" s="58"/>
    </row>
    <row r="165" spans="4:5" ht="14.25" customHeight="1">
      <c r="D165" s="56"/>
      <c r="E165" s="58"/>
    </row>
    <row r="166" spans="4:5" ht="14.25" customHeight="1">
      <c r="D166" s="56"/>
      <c r="E166" s="58"/>
    </row>
    <row r="167" spans="4:5" ht="14.25" customHeight="1">
      <c r="D167" s="56"/>
      <c r="E167" s="58"/>
    </row>
    <row r="168" spans="4:5" ht="14.25" customHeight="1">
      <c r="D168" s="56"/>
      <c r="E168" s="58"/>
    </row>
    <row r="169" spans="4:5" ht="14.25" customHeight="1">
      <c r="D169" s="56"/>
      <c r="E169" s="58"/>
    </row>
    <row r="170" spans="4:5" ht="14.25" customHeight="1">
      <c r="D170" s="56"/>
      <c r="E170" s="58"/>
    </row>
    <row r="171" spans="4:5" ht="14.25" customHeight="1">
      <c r="D171" s="56"/>
      <c r="E171" s="58"/>
    </row>
    <row r="172" spans="4:5" ht="14.25" customHeight="1">
      <c r="D172" s="56"/>
      <c r="E172" s="58"/>
    </row>
    <row r="173" spans="4:5" ht="14.25" customHeight="1">
      <c r="D173" s="56"/>
      <c r="E173" s="58"/>
    </row>
    <row r="174" spans="4:5" ht="14.25" customHeight="1">
      <c r="D174" s="56"/>
      <c r="E174" s="58"/>
    </row>
    <row r="175" spans="4:5" ht="14.25" customHeight="1">
      <c r="D175" s="56"/>
      <c r="E175" s="58"/>
    </row>
    <row r="176" spans="4:5" ht="14.25" customHeight="1">
      <c r="D176" s="56"/>
      <c r="E176" s="58"/>
    </row>
    <row r="177" spans="1:23" ht="14.25" customHeight="1">
      <c r="B177" s="60" t="s">
        <v>8</v>
      </c>
      <c r="C177" s="60" t="s">
        <v>684</v>
      </c>
      <c r="D177" s="69" t="s">
        <v>51</v>
      </c>
      <c r="E177" s="61" t="s">
        <v>63</v>
      </c>
      <c r="F177" s="60" t="s">
        <v>685</v>
      </c>
      <c r="G177" s="60" t="s">
        <v>686</v>
      </c>
      <c r="H177" s="60" t="s">
        <v>687</v>
      </c>
      <c r="I177" s="60" t="s">
        <v>688</v>
      </c>
      <c r="J177" s="60" t="s">
        <v>689</v>
      </c>
      <c r="K177" s="60" t="s">
        <v>690</v>
      </c>
      <c r="L177" s="60" t="s">
        <v>691</v>
      </c>
      <c r="M177" s="60" t="s">
        <v>692</v>
      </c>
      <c r="N177" s="60" t="s">
        <v>693</v>
      </c>
      <c r="O177" s="60" t="s">
        <v>42</v>
      </c>
      <c r="P177" s="60" t="s">
        <v>694</v>
      </c>
      <c r="Q177" s="60" t="s">
        <v>54</v>
      </c>
      <c r="R177" s="60" t="s">
        <v>80</v>
      </c>
      <c r="S177" s="60" t="s">
        <v>695</v>
      </c>
      <c r="T177" s="60" t="s">
        <v>696</v>
      </c>
      <c r="U177" s="60" t="s">
        <v>697</v>
      </c>
      <c r="V177" s="60" t="s">
        <v>698</v>
      </c>
      <c r="W177" s="60" t="s">
        <v>699</v>
      </c>
    </row>
    <row r="178" spans="1:23" ht="14.25" customHeight="1">
      <c r="A178" s="62" t="s">
        <v>700</v>
      </c>
      <c r="B178" s="62" t="e">
        <f t="shared" ref="B178:W178" si="4">+SUMIF(#REF!,B$177,#REF!)</f>
        <v>#REF!</v>
      </c>
      <c r="C178" s="62" t="e">
        <f t="shared" si="4"/>
        <v>#REF!</v>
      </c>
      <c r="D178" s="56" t="e">
        <f t="shared" si="4"/>
        <v>#REF!</v>
      </c>
      <c r="E178" s="62" t="e">
        <f t="shared" si="4"/>
        <v>#REF!</v>
      </c>
      <c r="F178" s="62" t="e">
        <f t="shared" si="4"/>
        <v>#REF!</v>
      </c>
      <c r="G178" s="62" t="e">
        <f t="shared" si="4"/>
        <v>#REF!</v>
      </c>
      <c r="H178" s="62" t="e">
        <f t="shared" si="4"/>
        <v>#REF!</v>
      </c>
      <c r="I178" s="62" t="e">
        <f t="shared" si="4"/>
        <v>#REF!</v>
      </c>
      <c r="J178" s="62" t="e">
        <f t="shared" si="4"/>
        <v>#REF!</v>
      </c>
      <c r="K178" s="62" t="e">
        <f t="shared" si="4"/>
        <v>#REF!</v>
      </c>
      <c r="L178" s="62" t="e">
        <f t="shared" si="4"/>
        <v>#REF!</v>
      </c>
      <c r="M178" s="62" t="e">
        <f t="shared" si="4"/>
        <v>#REF!</v>
      </c>
      <c r="N178" s="62" t="e">
        <f t="shared" si="4"/>
        <v>#REF!</v>
      </c>
      <c r="O178" s="62" t="e">
        <f t="shared" si="4"/>
        <v>#REF!</v>
      </c>
      <c r="P178" s="62" t="e">
        <f t="shared" si="4"/>
        <v>#REF!</v>
      </c>
      <c r="Q178" s="62" t="e">
        <f t="shared" si="4"/>
        <v>#REF!</v>
      </c>
      <c r="R178" s="62" t="e">
        <f t="shared" si="4"/>
        <v>#REF!</v>
      </c>
      <c r="S178" s="62" t="e">
        <f t="shared" si="4"/>
        <v>#REF!</v>
      </c>
      <c r="T178" s="62" t="e">
        <f t="shared" si="4"/>
        <v>#REF!</v>
      </c>
      <c r="U178" s="62" t="e">
        <f t="shared" si="4"/>
        <v>#REF!</v>
      </c>
      <c r="V178" s="62" t="e">
        <f t="shared" si="4"/>
        <v>#REF!</v>
      </c>
      <c r="W178" s="62" t="e">
        <f t="shared" si="4"/>
        <v>#REF!</v>
      </c>
    </row>
    <row r="179" spans="1:23" ht="14.25" customHeight="1">
      <c r="A179" s="62" t="s">
        <v>701</v>
      </c>
      <c r="B179" s="62">
        <f t="shared" ref="B179:W179" si="5">+SUMIF($G$2:$G$6,B$177,$L$2:$L$6)</f>
        <v>0</v>
      </c>
      <c r="C179" s="62">
        <f t="shared" si="5"/>
        <v>0</v>
      </c>
      <c r="D179" s="56">
        <f t="shared" si="5"/>
        <v>0</v>
      </c>
      <c r="E179" s="62">
        <f t="shared" si="5"/>
        <v>0</v>
      </c>
      <c r="F179" s="62">
        <f t="shared" si="5"/>
        <v>0</v>
      </c>
      <c r="G179" s="62">
        <f t="shared" si="5"/>
        <v>0</v>
      </c>
      <c r="H179" s="62">
        <f t="shared" si="5"/>
        <v>0</v>
      </c>
      <c r="I179" s="62">
        <f t="shared" si="5"/>
        <v>0</v>
      </c>
      <c r="J179" s="62">
        <f t="shared" si="5"/>
        <v>0</v>
      </c>
      <c r="K179" s="62">
        <f t="shared" si="5"/>
        <v>0</v>
      </c>
      <c r="L179" s="62">
        <f t="shared" si="5"/>
        <v>0</v>
      </c>
      <c r="M179" s="62">
        <f t="shared" si="5"/>
        <v>0</v>
      </c>
      <c r="N179" s="62">
        <f t="shared" si="5"/>
        <v>0</v>
      </c>
      <c r="O179" s="62">
        <f t="shared" si="5"/>
        <v>0</v>
      </c>
      <c r="P179" s="62">
        <f t="shared" si="5"/>
        <v>0</v>
      </c>
      <c r="Q179" s="62">
        <f t="shared" si="5"/>
        <v>16</v>
      </c>
      <c r="R179" s="62">
        <f t="shared" si="5"/>
        <v>0</v>
      </c>
      <c r="S179" s="62">
        <f t="shared" si="5"/>
        <v>0</v>
      </c>
      <c r="T179" s="62">
        <f t="shared" si="5"/>
        <v>0</v>
      </c>
      <c r="U179" s="62">
        <f t="shared" si="5"/>
        <v>0</v>
      </c>
      <c r="V179" s="62">
        <f t="shared" si="5"/>
        <v>0</v>
      </c>
      <c r="W179" s="62">
        <f t="shared" si="5"/>
        <v>0</v>
      </c>
    </row>
    <row r="180" spans="1:23" ht="14.25" customHeight="1">
      <c r="A180" s="62" t="s">
        <v>702</v>
      </c>
      <c r="B180" s="62" t="e">
        <f t="shared" ref="B180:W180" si="6">+SUMIF(#REF!,B$177,#REF!)</f>
        <v>#REF!</v>
      </c>
      <c r="C180" s="62" t="e">
        <f t="shared" si="6"/>
        <v>#REF!</v>
      </c>
      <c r="D180" s="56" t="e">
        <f t="shared" si="6"/>
        <v>#REF!</v>
      </c>
      <c r="E180" s="62" t="e">
        <f t="shared" si="6"/>
        <v>#REF!</v>
      </c>
      <c r="F180" s="62" t="e">
        <f t="shared" si="6"/>
        <v>#REF!</v>
      </c>
      <c r="G180" s="62" t="e">
        <f t="shared" si="6"/>
        <v>#REF!</v>
      </c>
      <c r="H180" s="62" t="e">
        <f t="shared" si="6"/>
        <v>#REF!</v>
      </c>
      <c r="I180" s="62" t="e">
        <f t="shared" si="6"/>
        <v>#REF!</v>
      </c>
      <c r="J180" s="62" t="e">
        <f t="shared" si="6"/>
        <v>#REF!</v>
      </c>
      <c r="K180" s="62" t="e">
        <f t="shared" si="6"/>
        <v>#REF!</v>
      </c>
      <c r="L180" s="62" t="e">
        <f t="shared" si="6"/>
        <v>#REF!</v>
      </c>
      <c r="M180" s="62" t="e">
        <f t="shared" si="6"/>
        <v>#REF!</v>
      </c>
      <c r="N180" s="62" t="e">
        <f t="shared" si="6"/>
        <v>#REF!</v>
      </c>
      <c r="O180" s="62" t="e">
        <f t="shared" si="6"/>
        <v>#REF!</v>
      </c>
      <c r="P180" s="62" t="e">
        <f t="shared" si="6"/>
        <v>#REF!</v>
      </c>
      <c r="Q180" s="62" t="e">
        <f t="shared" si="6"/>
        <v>#REF!</v>
      </c>
      <c r="R180" s="62" t="e">
        <f t="shared" si="6"/>
        <v>#REF!</v>
      </c>
      <c r="S180" s="62" t="e">
        <f t="shared" si="6"/>
        <v>#REF!</v>
      </c>
      <c r="T180" s="62" t="e">
        <f t="shared" si="6"/>
        <v>#REF!</v>
      </c>
      <c r="U180" s="62" t="e">
        <f t="shared" si="6"/>
        <v>#REF!</v>
      </c>
      <c r="V180" s="62" t="e">
        <f t="shared" si="6"/>
        <v>#REF!</v>
      </c>
      <c r="W180" s="62" t="e">
        <f t="shared" si="6"/>
        <v>#REF!</v>
      </c>
    </row>
    <row r="181" spans="1:23" ht="14.25" customHeight="1">
      <c r="A181" s="62" t="s">
        <v>703</v>
      </c>
      <c r="B181" s="62">
        <f t="shared" ref="B181:W181" si="7">+SUMIF($G$8:$G$22,B$177,$L$8:$L$22)</f>
        <v>4</v>
      </c>
      <c r="C181" s="62">
        <f t="shared" si="7"/>
        <v>0</v>
      </c>
      <c r="D181" s="56">
        <f t="shared" si="7"/>
        <v>0</v>
      </c>
      <c r="E181" s="62">
        <f t="shared" si="7"/>
        <v>0</v>
      </c>
      <c r="F181" s="62">
        <f t="shared" si="7"/>
        <v>0</v>
      </c>
      <c r="G181" s="62">
        <f t="shared" si="7"/>
        <v>0</v>
      </c>
      <c r="H181" s="62">
        <f t="shared" si="7"/>
        <v>0</v>
      </c>
      <c r="I181" s="62">
        <f t="shared" si="7"/>
        <v>0</v>
      </c>
      <c r="J181" s="62">
        <f t="shared" si="7"/>
        <v>0</v>
      </c>
      <c r="K181" s="62">
        <f t="shared" si="7"/>
        <v>0</v>
      </c>
      <c r="L181" s="62">
        <f t="shared" si="7"/>
        <v>0</v>
      </c>
      <c r="M181" s="62">
        <f t="shared" si="7"/>
        <v>0</v>
      </c>
      <c r="N181" s="62">
        <f t="shared" si="7"/>
        <v>0</v>
      </c>
      <c r="O181" s="62">
        <f t="shared" si="7"/>
        <v>16</v>
      </c>
      <c r="P181" s="62">
        <f t="shared" si="7"/>
        <v>0</v>
      </c>
      <c r="Q181" s="62">
        <f t="shared" si="7"/>
        <v>5</v>
      </c>
      <c r="R181" s="62">
        <f t="shared" si="7"/>
        <v>0</v>
      </c>
      <c r="S181" s="62">
        <f t="shared" si="7"/>
        <v>0</v>
      </c>
      <c r="T181" s="62">
        <f t="shared" si="7"/>
        <v>0</v>
      </c>
      <c r="U181" s="62">
        <f t="shared" si="7"/>
        <v>0</v>
      </c>
      <c r="V181" s="62">
        <f t="shared" si="7"/>
        <v>0</v>
      </c>
      <c r="W181" s="62">
        <f t="shared" si="7"/>
        <v>0</v>
      </c>
    </row>
    <row r="182" spans="1:23" ht="14.25" customHeight="1">
      <c r="A182" s="62" t="s">
        <v>682</v>
      </c>
      <c r="B182" s="62" t="e">
        <f t="shared" ref="B182:W182" si="8">SUM(B178:B181)</f>
        <v>#REF!</v>
      </c>
      <c r="C182" s="62" t="e">
        <f t="shared" si="8"/>
        <v>#REF!</v>
      </c>
      <c r="D182" s="56" t="e">
        <f t="shared" si="8"/>
        <v>#REF!</v>
      </c>
      <c r="E182" s="62" t="e">
        <f t="shared" si="8"/>
        <v>#REF!</v>
      </c>
      <c r="F182" s="62" t="e">
        <f t="shared" si="8"/>
        <v>#REF!</v>
      </c>
      <c r="G182" s="62" t="e">
        <f t="shared" si="8"/>
        <v>#REF!</v>
      </c>
      <c r="H182" s="62" t="e">
        <f t="shared" si="8"/>
        <v>#REF!</v>
      </c>
      <c r="I182" s="62" t="e">
        <f t="shared" si="8"/>
        <v>#REF!</v>
      </c>
      <c r="J182" s="62" t="e">
        <f t="shared" si="8"/>
        <v>#REF!</v>
      </c>
      <c r="K182" s="62" t="e">
        <f t="shared" si="8"/>
        <v>#REF!</v>
      </c>
      <c r="L182" s="62" t="e">
        <f t="shared" si="8"/>
        <v>#REF!</v>
      </c>
      <c r="M182" s="62" t="e">
        <f t="shared" si="8"/>
        <v>#REF!</v>
      </c>
      <c r="N182" s="62" t="e">
        <f t="shared" si="8"/>
        <v>#REF!</v>
      </c>
      <c r="O182" s="62" t="e">
        <f t="shared" si="8"/>
        <v>#REF!</v>
      </c>
      <c r="P182" s="62" t="e">
        <f t="shared" si="8"/>
        <v>#REF!</v>
      </c>
      <c r="Q182" s="62" t="e">
        <f t="shared" si="8"/>
        <v>#REF!</v>
      </c>
      <c r="R182" s="62" t="e">
        <f t="shared" si="8"/>
        <v>#REF!</v>
      </c>
      <c r="S182" s="62" t="e">
        <f t="shared" si="8"/>
        <v>#REF!</v>
      </c>
      <c r="T182" s="62" t="e">
        <f t="shared" si="8"/>
        <v>#REF!</v>
      </c>
      <c r="U182" s="62" t="e">
        <f t="shared" si="8"/>
        <v>#REF!</v>
      </c>
      <c r="V182" s="62" t="e">
        <f t="shared" si="8"/>
        <v>#REF!</v>
      </c>
      <c r="W182" s="62" t="e">
        <f t="shared" si="8"/>
        <v>#REF!</v>
      </c>
    </row>
    <row r="183" spans="1:23" ht="14.25" customHeight="1">
      <c r="D183" s="56"/>
      <c r="E183" s="58"/>
    </row>
    <row r="184" spans="1:23" ht="14.25" customHeight="1">
      <c r="D184" s="56"/>
      <c r="E184" s="58"/>
    </row>
    <row r="185" spans="1:23" ht="14.25" customHeight="1">
      <c r="D185" s="56"/>
      <c r="E185" s="58"/>
    </row>
    <row r="186" spans="1:23" ht="14.25" customHeight="1">
      <c r="D186" s="56"/>
      <c r="E186" s="58"/>
    </row>
    <row r="187" spans="1:23" ht="14.25" customHeight="1">
      <c r="D187" s="56"/>
      <c r="E187" s="58"/>
    </row>
    <row r="188" spans="1:23" ht="14.25" customHeight="1">
      <c r="D188" s="56"/>
      <c r="E188" s="58"/>
    </row>
    <row r="189" spans="1:23" ht="14.25" customHeight="1">
      <c r="D189" s="56"/>
      <c r="E189" s="58"/>
    </row>
    <row r="190" spans="1:23" ht="14.25" customHeight="1">
      <c r="D190" s="56"/>
      <c r="E190" s="58"/>
    </row>
    <row r="191" spans="1:23" ht="14.25" customHeight="1">
      <c r="D191" s="56"/>
      <c r="E191" s="58"/>
    </row>
    <row r="192" spans="1:23" ht="14.25" customHeight="1">
      <c r="D192" s="56"/>
      <c r="E192" s="58"/>
    </row>
    <row r="193" spans="4:5" ht="14.25" customHeight="1">
      <c r="D193" s="56"/>
      <c r="E193" s="58"/>
    </row>
    <row r="194" spans="4:5" ht="14.25" customHeight="1">
      <c r="D194" s="56"/>
      <c r="E194" s="58"/>
    </row>
    <row r="195" spans="4:5" ht="14.25" customHeight="1">
      <c r="D195" s="56"/>
      <c r="E195" s="58"/>
    </row>
    <row r="196" spans="4:5" ht="14.25" customHeight="1">
      <c r="D196" s="56"/>
      <c r="E196" s="58"/>
    </row>
    <row r="197" spans="4:5" ht="14.25" customHeight="1">
      <c r="D197" s="56"/>
      <c r="E197" s="58"/>
    </row>
    <row r="198" spans="4:5" ht="14.25" customHeight="1">
      <c r="D198" s="56"/>
      <c r="E198" s="58"/>
    </row>
    <row r="199" spans="4:5" ht="14.25" customHeight="1">
      <c r="D199" s="56"/>
      <c r="E199" s="58"/>
    </row>
    <row r="200" spans="4:5" ht="14.25" customHeight="1">
      <c r="D200" s="56"/>
      <c r="E200" s="58"/>
    </row>
    <row r="201" spans="4:5" ht="14.25" customHeight="1">
      <c r="D201" s="56"/>
      <c r="E201" s="58"/>
    </row>
    <row r="202" spans="4:5" ht="14.25" customHeight="1">
      <c r="D202" s="56"/>
      <c r="E202" s="58"/>
    </row>
    <row r="203" spans="4:5" ht="14.25" customHeight="1">
      <c r="D203" s="56"/>
      <c r="E203" s="58"/>
    </row>
    <row r="204" spans="4:5" ht="14.25" customHeight="1">
      <c r="D204" s="56"/>
      <c r="E204" s="58"/>
    </row>
    <row r="205" spans="4:5" ht="14.25" customHeight="1">
      <c r="D205" s="56"/>
      <c r="E205" s="58"/>
    </row>
    <row r="206" spans="4:5" ht="14.25" customHeight="1">
      <c r="D206" s="56"/>
      <c r="E206" s="58"/>
    </row>
    <row r="207" spans="4:5" ht="14.25" customHeight="1">
      <c r="D207" s="56"/>
      <c r="E207" s="58"/>
    </row>
    <row r="208" spans="4:5" ht="14.25" customHeight="1">
      <c r="D208" s="56"/>
      <c r="E208" s="58"/>
    </row>
    <row r="209" spans="4:5" ht="14.25" customHeight="1">
      <c r="D209" s="56"/>
      <c r="E209" s="58"/>
    </row>
    <row r="210" spans="4:5" ht="14.25" customHeight="1">
      <c r="D210" s="56"/>
      <c r="E210" s="58"/>
    </row>
    <row r="211" spans="4:5" ht="14.25" customHeight="1">
      <c r="D211" s="56"/>
      <c r="E211" s="58"/>
    </row>
    <row r="212" spans="4:5" ht="14.25" customHeight="1">
      <c r="D212" s="56"/>
      <c r="E212" s="58"/>
    </row>
    <row r="213" spans="4:5" ht="14.25" customHeight="1">
      <c r="D213" s="56"/>
      <c r="E213" s="58"/>
    </row>
    <row r="214" spans="4:5" ht="14.25" customHeight="1">
      <c r="D214" s="56"/>
      <c r="E214" s="58"/>
    </row>
    <row r="215" spans="4:5" ht="14.25" customHeight="1">
      <c r="D215" s="56"/>
      <c r="E215" s="58"/>
    </row>
    <row r="216" spans="4:5" ht="14.25" customHeight="1">
      <c r="D216" s="56"/>
      <c r="E216" s="58"/>
    </row>
    <row r="217" spans="4:5" ht="14.25" customHeight="1">
      <c r="D217" s="56"/>
      <c r="E217" s="58"/>
    </row>
    <row r="218" spans="4:5" ht="14.25" customHeight="1">
      <c r="D218" s="56"/>
      <c r="E218" s="58"/>
    </row>
    <row r="219" spans="4:5" ht="14.25" customHeight="1">
      <c r="D219" s="56"/>
      <c r="E219" s="58"/>
    </row>
    <row r="220" spans="4:5" ht="14.25" customHeight="1">
      <c r="D220" s="56"/>
      <c r="E220" s="58"/>
    </row>
    <row r="221" spans="4:5" ht="14.25" customHeight="1">
      <c r="D221" s="56"/>
      <c r="E221" s="58"/>
    </row>
    <row r="222" spans="4:5" ht="14.25" customHeight="1">
      <c r="D222" s="56"/>
      <c r="E222" s="58"/>
    </row>
    <row r="223" spans="4:5" ht="14.25" customHeight="1">
      <c r="D223" s="56"/>
      <c r="E223" s="58"/>
    </row>
    <row r="224" spans="4:5" ht="14.25" customHeight="1">
      <c r="D224" s="56"/>
      <c r="E224" s="58"/>
    </row>
    <row r="225" spans="4:5" ht="14.25" customHeight="1">
      <c r="D225" s="56"/>
      <c r="E225" s="58"/>
    </row>
    <row r="226" spans="4:5" ht="14.25" customHeight="1">
      <c r="D226" s="56"/>
      <c r="E226" s="58"/>
    </row>
    <row r="227" spans="4:5" ht="14.25" customHeight="1">
      <c r="D227" s="56"/>
      <c r="E227" s="58"/>
    </row>
    <row r="228" spans="4:5" ht="14.25" customHeight="1">
      <c r="D228" s="56"/>
      <c r="E228" s="58"/>
    </row>
    <row r="229" spans="4:5" ht="14.25" customHeight="1">
      <c r="D229" s="56"/>
      <c r="E229" s="58"/>
    </row>
    <row r="230" spans="4:5" ht="14.25" customHeight="1">
      <c r="D230" s="56"/>
      <c r="E230" s="58"/>
    </row>
    <row r="231" spans="4:5" ht="14.25" customHeight="1">
      <c r="D231" s="56"/>
      <c r="E231" s="58"/>
    </row>
    <row r="232" spans="4:5" ht="14.25" customHeight="1">
      <c r="D232" s="56"/>
      <c r="E232" s="58"/>
    </row>
    <row r="233" spans="4:5" ht="14.25" customHeight="1">
      <c r="D233" s="56"/>
      <c r="E233" s="58"/>
    </row>
    <row r="234" spans="4:5" ht="14.25" customHeight="1">
      <c r="D234" s="56"/>
      <c r="E234" s="58"/>
    </row>
    <row r="235" spans="4:5" ht="14.25" customHeight="1">
      <c r="D235" s="56"/>
      <c r="E235" s="58"/>
    </row>
    <row r="236" spans="4:5" ht="14.25" customHeight="1">
      <c r="D236" s="56"/>
      <c r="E236" s="58"/>
    </row>
    <row r="237" spans="4:5" ht="14.25" customHeight="1">
      <c r="D237" s="56"/>
      <c r="E237" s="58"/>
    </row>
    <row r="238" spans="4:5" ht="14.25" customHeight="1">
      <c r="D238" s="56"/>
      <c r="E238" s="58"/>
    </row>
    <row r="239" spans="4:5" ht="14.25" customHeight="1">
      <c r="D239" s="56"/>
      <c r="E239" s="58"/>
    </row>
    <row r="240" spans="4:5" ht="14.25" customHeight="1">
      <c r="D240" s="56"/>
      <c r="E240" s="58"/>
    </row>
    <row r="241" spans="4:5" ht="14.25" customHeight="1">
      <c r="D241" s="56"/>
      <c r="E241" s="58"/>
    </row>
    <row r="242" spans="4:5" ht="14.25" customHeight="1">
      <c r="D242" s="56"/>
      <c r="E242" s="58"/>
    </row>
    <row r="243" spans="4:5" ht="14.25" customHeight="1">
      <c r="D243" s="56"/>
      <c r="E243" s="58"/>
    </row>
    <row r="244" spans="4:5" ht="14.25" customHeight="1">
      <c r="D244" s="56"/>
      <c r="E244" s="58"/>
    </row>
    <row r="245" spans="4:5" ht="14.25" customHeight="1">
      <c r="D245" s="56"/>
      <c r="E245" s="58"/>
    </row>
    <row r="246" spans="4:5" ht="14.25" customHeight="1">
      <c r="D246" s="56"/>
      <c r="E246" s="58"/>
    </row>
    <row r="247" spans="4:5" ht="14.25" customHeight="1">
      <c r="D247" s="56"/>
      <c r="E247" s="58"/>
    </row>
    <row r="248" spans="4:5" ht="14.25" customHeight="1">
      <c r="D248" s="56"/>
      <c r="E248" s="58"/>
    </row>
    <row r="249" spans="4:5" ht="14.25" customHeight="1">
      <c r="D249" s="56"/>
      <c r="E249" s="58"/>
    </row>
    <row r="250" spans="4:5" ht="14.25" customHeight="1">
      <c r="D250" s="56"/>
      <c r="E250" s="58"/>
    </row>
    <row r="251" spans="4:5" ht="14.25" customHeight="1">
      <c r="D251" s="56"/>
      <c r="E251" s="58"/>
    </row>
    <row r="252" spans="4:5" ht="14.25" customHeight="1">
      <c r="D252" s="56"/>
      <c r="E252" s="58"/>
    </row>
    <row r="253" spans="4:5" ht="14.25" customHeight="1">
      <c r="D253" s="56"/>
      <c r="E253" s="58"/>
    </row>
    <row r="254" spans="4:5" ht="14.25" customHeight="1">
      <c r="D254" s="56"/>
      <c r="E254" s="58"/>
    </row>
    <row r="255" spans="4:5" ht="14.25" customHeight="1">
      <c r="D255" s="56"/>
      <c r="E255" s="58"/>
    </row>
    <row r="256" spans="4:5" ht="14.25" customHeight="1">
      <c r="D256" s="56"/>
      <c r="E256" s="58"/>
    </row>
    <row r="257" spans="4:5" ht="14.25" customHeight="1">
      <c r="D257" s="56"/>
      <c r="E257" s="58"/>
    </row>
    <row r="258" spans="4:5" ht="14.25" customHeight="1">
      <c r="D258" s="56"/>
      <c r="E258" s="58"/>
    </row>
    <row r="259" spans="4:5" ht="14.25" customHeight="1">
      <c r="D259" s="56"/>
      <c r="E259" s="58"/>
    </row>
    <row r="260" spans="4:5" ht="14.25" customHeight="1">
      <c r="D260" s="56"/>
      <c r="E260" s="58"/>
    </row>
    <row r="261" spans="4:5" ht="14.25" customHeight="1">
      <c r="D261" s="56"/>
      <c r="E261" s="58"/>
    </row>
    <row r="262" spans="4:5" ht="14.25" customHeight="1">
      <c r="D262" s="56"/>
      <c r="E262" s="58"/>
    </row>
    <row r="263" spans="4:5" ht="14.25" customHeight="1">
      <c r="D263" s="56"/>
      <c r="E263" s="58"/>
    </row>
    <row r="264" spans="4:5" ht="14.25" customHeight="1">
      <c r="D264" s="56"/>
      <c r="E264" s="58"/>
    </row>
    <row r="265" spans="4:5" ht="14.25" customHeight="1">
      <c r="D265" s="56"/>
      <c r="E265" s="58"/>
    </row>
    <row r="266" spans="4:5" ht="14.25" customHeight="1">
      <c r="D266" s="56"/>
      <c r="E266" s="58"/>
    </row>
    <row r="267" spans="4:5" ht="14.25" customHeight="1">
      <c r="D267" s="56"/>
      <c r="E267" s="58"/>
    </row>
    <row r="268" spans="4:5" ht="14.25" customHeight="1">
      <c r="D268" s="56"/>
      <c r="E268" s="58"/>
    </row>
    <row r="269" spans="4:5" ht="14.25" customHeight="1">
      <c r="D269" s="56"/>
      <c r="E269" s="58"/>
    </row>
    <row r="270" spans="4:5" ht="14.25" customHeight="1">
      <c r="D270" s="56"/>
      <c r="E270" s="58"/>
    </row>
    <row r="271" spans="4:5" ht="14.25" customHeight="1">
      <c r="D271" s="56"/>
      <c r="E271" s="58"/>
    </row>
    <row r="272" spans="4:5" ht="14.25" customHeight="1">
      <c r="D272" s="56"/>
      <c r="E272" s="58"/>
    </row>
    <row r="273" spans="4:5" ht="14.25" customHeight="1">
      <c r="D273" s="56"/>
      <c r="E273" s="58"/>
    </row>
    <row r="274" spans="4:5" ht="14.25" customHeight="1">
      <c r="D274" s="56"/>
      <c r="E274" s="58"/>
    </row>
    <row r="275" spans="4:5" ht="14.25" customHeight="1">
      <c r="D275" s="56"/>
      <c r="E275" s="58"/>
    </row>
    <row r="276" spans="4:5" ht="14.25" customHeight="1">
      <c r="D276" s="56"/>
      <c r="E276" s="58"/>
    </row>
    <row r="277" spans="4:5" ht="14.25" customHeight="1">
      <c r="D277" s="56"/>
      <c r="E277" s="58"/>
    </row>
    <row r="278" spans="4:5" ht="14.25" customHeight="1">
      <c r="D278" s="56"/>
      <c r="E278" s="58"/>
    </row>
    <row r="279" spans="4:5" ht="14.25" customHeight="1">
      <c r="D279" s="56"/>
      <c r="E279" s="58"/>
    </row>
    <row r="280" spans="4:5" ht="14.25" customHeight="1">
      <c r="D280" s="56"/>
      <c r="E280" s="58"/>
    </row>
    <row r="281" spans="4:5" ht="14.25" customHeight="1">
      <c r="D281" s="56"/>
      <c r="E281" s="58"/>
    </row>
    <row r="282" spans="4:5" ht="14.25" customHeight="1">
      <c r="D282" s="56"/>
      <c r="E282" s="58"/>
    </row>
    <row r="283" spans="4:5" ht="14.25" customHeight="1">
      <c r="D283" s="56"/>
      <c r="E283" s="58"/>
    </row>
    <row r="284" spans="4:5" ht="14.25" customHeight="1">
      <c r="D284" s="56"/>
      <c r="E284" s="58"/>
    </row>
    <row r="285" spans="4:5" ht="14.25" customHeight="1">
      <c r="D285" s="56"/>
      <c r="E285" s="58"/>
    </row>
    <row r="286" spans="4:5" ht="14.25" customHeight="1">
      <c r="D286" s="56"/>
      <c r="E286" s="58"/>
    </row>
    <row r="287" spans="4:5" ht="14.25" customHeight="1">
      <c r="D287" s="56"/>
      <c r="E287" s="58"/>
    </row>
    <row r="288" spans="4:5" ht="14.25" customHeight="1">
      <c r="D288" s="56"/>
      <c r="E288" s="58"/>
    </row>
    <row r="289" spans="4:5" ht="14.25" customHeight="1">
      <c r="D289" s="56"/>
      <c r="E289" s="58"/>
    </row>
    <row r="290" spans="4:5" ht="14.25" customHeight="1">
      <c r="D290" s="56"/>
      <c r="E290" s="58"/>
    </row>
    <row r="291" spans="4:5" ht="14.25" customHeight="1">
      <c r="D291" s="56"/>
      <c r="E291" s="58"/>
    </row>
    <row r="292" spans="4:5" ht="14.25" customHeight="1">
      <c r="D292" s="56"/>
      <c r="E292" s="58"/>
    </row>
    <row r="293" spans="4:5" ht="14.25" customHeight="1">
      <c r="D293" s="56"/>
      <c r="E293" s="58"/>
    </row>
    <row r="294" spans="4:5" ht="14.25" customHeight="1">
      <c r="D294" s="56"/>
      <c r="E294" s="58"/>
    </row>
    <row r="295" spans="4:5" ht="14.25" customHeight="1">
      <c r="D295" s="56"/>
      <c r="E295" s="58"/>
    </row>
    <row r="296" spans="4:5" ht="14.25" customHeight="1">
      <c r="D296" s="56"/>
      <c r="E296" s="58"/>
    </row>
    <row r="297" spans="4:5" ht="14.25" customHeight="1">
      <c r="D297" s="56"/>
      <c r="E297" s="58"/>
    </row>
    <row r="298" spans="4:5" ht="14.25" customHeight="1">
      <c r="D298" s="56"/>
      <c r="E298" s="58"/>
    </row>
    <row r="299" spans="4:5" ht="14.25" customHeight="1">
      <c r="D299" s="56"/>
      <c r="E299" s="58"/>
    </row>
    <row r="300" spans="4:5" ht="14.25" customHeight="1">
      <c r="D300" s="56"/>
      <c r="E300" s="58"/>
    </row>
    <row r="301" spans="4:5" ht="14.25" customHeight="1">
      <c r="D301" s="56"/>
      <c r="E301" s="58"/>
    </row>
    <row r="302" spans="4:5" ht="14.25" customHeight="1">
      <c r="D302" s="56"/>
      <c r="E302" s="58"/>
    </row>
    <row r="303" spans="4:5" ht="14.25" customHeight="1">
      <c r="D303" s="56"/>
      <c r="E303" s="58"/>
    </row>
    <row r="304" spans="4:5" ht="14.25" customHeight="1">
      <c r="D304" s="56"/>
      <c r="E304" s="58"/>
    </row>
    <row r="305" spans="4:5" ht="14.25" customHeight="1">
      <c r="D305" s="56"/>
      <c r="E305" s="58"/>
    </row>
    <row r="306" spans="4:5" ht="14.25" customHeight="1">
      <c r="D306" s="56"/>
      <c r="E306" s="58"/>
    </row>
    <row r="307" spans="4:5" ht="14.25" customHeight="1">
      <c r="D307" s="56"/>
      <c r="E307" s="58"/>
    </row>
    <row r="308" spans="4:5" ht="14.25" customHeight="1">
      <c r="D308" s="56"/>
      <c r="E308" s="58"/>
    </row>
    <row r="309" spans="4:5" ht="14.25" customHeight="1">
      <c r="D309" s="56"/>
      <c r="E309" s="58"/>
    </row>
    <row r="310" spans="4:5" ht="14.25" customHeight="1">
      <c r="D310" s="56"/>
      <c r="E310" s="58"/>
    </row>
    <row r="311" spans="4:5" ht="14.25" customHeight="1">
      <c r="D311" s="56"/>
      <c r="E311" s="58"/>
    </row>
    <row r="312" spans="4:5" ht="14.25" customHeight="1">
      <c r="D312" s="56"/>
      <c r="E312" s="58"/>
    </row>
    <row r="313" spans="4:5" ht="14.25" customHeight="1">
      <c r="D313" s="56"/>
      <c r="E313" s="58"/>
    </row>
    <row r="314" spans="4:5" ht="14.25" customHeight="1">
      <c r="D314" s="56"/>
      <c r="E314" s="58"/>
    </row>
    <row r="315" spans="4:5" ht="14.25" customHeight="1">
      <c r="D315" s="56"/>
      <c r="E315" s="58"/>
    </row>
    <row r="316" spans="4:5" ht="14.25" customHeight="1">
      <c r="D316" s="56"/>
      <c r="E316" s="58"/>
    </row>
    <row r="317" spans="4:5" ht="14.25" customHeight="1">
      <c r="D317" s="56"/>
      <c r="E317" s="58"/>
    </row>
    <row r="318" spans="4:5" ht="14.25" customHeight="1">
      <c r="D318" s="56"/>
      <c r="E318" s="58"/>
    </row>
    <row r="319" spans="4:5" ht="14.25" customHeight="1">
      <c r="D319" s="56"/>
      <c r="E319" s="58"/>
    </row>
    <row r="320" spans="4:5" ht="14.25" customHeight="1">
      <c r="D320" s="56"/>
      <c r="E320" s="58"/>
    </row>
    <row r="321" spans="4:5" ht="14.25" customHeight="1">
      <c r="D321" s="56"/>
      <c r="E321" s="58"/>
    </row>
    <row r="322" spans="4:5" ht="14.25" customHeight="1">
      <c r="D322" s="56"/>
      <c r="E322" s="58"/>
    </row>
    <row r="323" spans="4:5" ht="14.25" customHeight="1">
      <c r="D323" s="56"/>
      <c r="E323" s="58"/>
    </row>
    <row r="324" spans="4:5" ht="14.25" customHeight="1">
      <c r="D324" s="56"/>
      <c r="E324" s="58"/>
    </row>
    <row r="325" spans="4:5" ht="14.25" customHeight="1">
      <c r="D325" s="56"/>
      <c r="E325" s="58"/>
    </row>
    <row r="326" spans="4:5" ht="14.25" customHeight="1">
      <c r="D326" s="56"/>
      <c r="E326" s="58"/>
    </row>
    <row r="327" spans="4:5" ht="14.25" customHeight="1">
      <c r="D327" s="56"/>
      <c r="E327" s="58"/>
    </row>
    <row r="328" spans="4:5" ht="14.25" customHeight="1">
      <c r="D328" s="56"/>
      <c r="E328" s="58"/>
    </row>
    <row r="329" spans="4:5" ht="14.25" customHeight="1">
      <c r="D329" s="56"/>
      <c r="E329" s="58"/>
    </row>
    <row r="330" spans="4:5" ht="14.25" customHeight="1">
      <c r="D330" s="56"/>
      <c r="E330" s="58"/>
    </row>
    <row r="331" spans="4:5" ht="14.25" customHeight="1">
      <c r="D331" s="56"/>
      <c r="E331" s="58"/>
    </row>
    <row r="332" spans="4:5" ht="14.25" customHeight="1">
      <c r="D332" s="56"/>
      <c r="E332" s="58"/>
    </row>
    <row r="333" spans="4:5" ht="14.25" customHeight="1">
      <c r="D333" s="56"/>
      <c r="E333" s="58"/>
    </row>
    <row r="334" spans="4:5" ht="14.25" customHeight="1">
      <c r="D334" s="56"/>
      <c r="E334" s="58"/>
    </row>
    <row r="335" spans="4:5" ht="14.25" customHeight="1">
      <c r="D335" s="56"/>
      <c r="E335" s="58"/>
    </row>
    <row r="336" spans="4:5" ht="14.25" customHeight="1">
      <c r="D336" s="56"/>
      <c r="E336" s="58"/>
    </row>
    <row r="337" spans="4:5" ht="14.25" customHeight="1">
      <c r="D337" s="56"/>
      <c r="E337" s="58"/>
    </row>
    <row r="338" spans="4:5" ht="14.25" customHeight="1">
      <c r="D338" s="56"/>
      <c r="E338" s="58"/>
    </row>
    <row r="339" spans="4:5" ht="14.25" customHeight="1">
      <c r="D339" s="56"/>
      <c r="E339" s="58"/>
    </row>
    <row r="340" spans="4:5" ht="14.25" customHeight="1">
      <c r="D340" s="56"/>
      <c r="E340" s="58"/>
    </row>
    <row r="341" spans="4:5" ht="14.25" customHeight="1">
      <c r="D341" s="56"/>
      <c r="E341" s="58"/>
    </row>
    <row r="342" spans="4:5" ht="14.25" customHeight="1">
      <c r="D342" s="56"/>
      <c r="E342" s="58"/>
    </row>
    <row r="343" spans="4:5" ht="14.25" customHeight="1">
      <c r="D343" s="56"/>
      <c r="E343" s="58"/>
    </row>
    <row r="344" spans="4:5" ht="14.25" customHeight="1">
      <c r="D344" s="56"/>
      <c r="E344" s="58"/>
    </row>
    <row r="345" spans="4:5" ht="14.25" customHeight="1">
      <c r="D345" s="56"/>
      <c r="E345" s="58"/>
    </row>
    <row r="346" spans="4:5" ht="14.25" customHeight="1">
      <c r="D346" s="56"/>
      <c r="E346" s="58"/>
    </row>
    <row r="347" spans="4:5" ht="14.25" customHeight="1">
      <c r="D347" s="56"/>
      <c r="E347" s="58"/>
    </row>
    <row r="348" spans="4:5" ht="14.25" customHeight="1">
      <c r="D348" s="56"/>
      <c r="E348" s="58"/>
    </row>
    <row r="349" spans="4:5" ht="14.25" customHeight="1">
      <c r="D349" s="56"/>
      <c r="E349" s="58"/>
    </row>
    <row r="350" spans="4:5" ht="14.25" customHeight="1">
      <c r="D350" s="56"/>
      <c r="E350" s="58"/>
    </row>
    <row r="351" spans="4:5" ht="14.25" customHeight="1">
      <c r="D351" s="56"/>
      <c r="E351" s="58"/>
    </row>
    <row r="352" spans="4:5" ht="14.25" customHeight="1">
      <c r="D352" s="56"/>
      <c r="E352" s="58"/>
    </row>
    <row r="353" spans="4:5" ht="14.25" customHeight="1">
      <c r="D353" s="56"/>
      <c r="E353" s="58"/>
    </row>
    <row r="354" spans="4:5" ht="14.25" customHeight="1">
      <c r="D354" s="56"/>
      <c r="E354" s="58"/>
    </row>
    <row r="355" spans="4:5" ht="14.25" customHeight="1">
      <c r="D355" s="56"/>
      <c r="E355" s="58"/>
    </row>
    <row r="356" spans="4:5" ht="14.25" customHeight="1">
      <c r="D356" s="56"/>
      <c r="E356" s="58"/>
    </row>
    <row r="357" spans="4:5" ht="14.25" customHeight="1">
      <c r="D357" s="56"/>
      <c r="E357" s="58"/>
    </row>
    <row r="358" spans="4:5" ht="14.25" customHeight="1">
      <c r="D358" s="56"/>
      <c r="E358" s="58"/>
    </row>
    <row r="359" spans="4:5" ht="14.25" customHeight="1">
      <c r="D359" s="56"/>
      <c r="E359" s="58"/>
    </row>
    <row r="360" spans="4:5" ht="14.25" customHeight="1">
      <c r="D360" s="56"/>
      <c r="E360" s="58"/>
    </row>
    <row r="361" spans="4:5" ht="14.25" customHeight="1">
      <c r="D361" s="56"/>
      <c r="E361" s="58"/>
    </row>
    <row r="362" spans="4:5" ht="14.25" customHeight="1">
      <c r="D362" s="56"/>
      <c r="E362" s="58"/>
    </row>
    <row r="363" spans="4:5" ht="14.25" customHeight="1">
      <c r="D363" s="56"/>
      <c r="E363" s="58"/>
    </row>
    <row r="364" spans="4:5" ht="14.25" customHeight="1">
      <c r="D364" s="56"/>
      <c r="E364" s="58"/>
    </row>
    <row r="365" spans="4:5" ht="14.25" customHeight="1">
      <c r="D365" s="56"/>
      <c r="E365" s="58"/>
    </row>
    <row r="366" spans="4:5" ht="14.25" customHeight="1">
      <c r="D366" s="56"/>
      <c r="E366" s="58"/>
    </row>
    <row r="367" spans="4:5" ht="14.25" customHeight="1">
      <c r="D367" s="56"/>
      <c r="E367" s="58"/>
    </row>
    <row r="368" spans="4:5" ht="14.25" customHeight="1">
      <c r="D368" s="56"/>
      <c r="E368" s="58"/>
    </row>
    <row r="369" spans="4:5" ht="14.25" customHeight="1">
      <c r="D369" s="56"/>
      <c r="E369" s="58"/>
    </row>
    <row r="370" spans="4:5" ht="14.25" customHeight="1">
      <c r="D370" s="56"/>
      <c r="E370" s="58"/>
    </row>
    <row r="371" spans="4:5" ht="14.25" customHeight="1">
      <c r="D371" s="56"/>
      <c r="E371" s="58"/>
    </row>
    <row r="372" spans="4:5" ht="14.25" customHeight="1">
      <c r="D372" s="56"/>
      <c r="E372" s="58"/>
    </row>
    <row r="373" spans="4:5" ht="14.25" customHeight="1">
      <c r="D373" s="56"/>
      <c r="E373" s="58"/>
    </row>
    <row r="374" spans="4:5" ht="14.25" customHeight="1">
      <c r="D374" s="56"/>
      <c r="E374" s="58"/>
    </row>
    <row r="375" spans="4:5" ht="14.25" customHeight="1">
      <c r="D375" s="56"/>
      <c r="E375" s="58"/>
    </row>
    <row r="376" spans="4:5" ht="14.25" customHeight="1">
      <c r="D376" s="56"/>
      <c r="E376" s="58"/>
    </row>
    <row r="377" spans="4:5" ht="14.25" customHeight="1">
      <c r="D377" s="56"/>
      <c r="E377" s="58"/>
    </row>
    <row r="378" spans="4:5" ht="14.25" customHeight="1">
      <c r="D378" s="56"/>
      <c r="E378" s="58"/>
    </row>
    <row r="379" spans="4:5" ht="14.25" customHeight="1">
      <c r="D379" s="56"/>
      <c r="E379" s="58"/>
    </row>
    <row r="380" spans="4:5" ht="14.25" customHeight="1">
      <c r="D380" s="56"/>
      <c r="E380" s="58"/>
    </row>
    <row r="381" spans="4:5" ht="14.25" customHeight="1">
      <c r="D381" s="56"/>
      <c r="E381" s="58"/>
    </row>
    <row r="382" spans="4:5" ht="14.25" customHeight="1">
      <c r="D382" s="56"/>
      <c r="E382" s="58"/>
    </row>
    <row r="383" spans="4:5" ht="15.75" customHeight="1"/>
    <row r="384" spans="4:5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61"/>
  <sheetViews>
    <sheetView workbookViewId="0">
      <pane ySplit="1" topLeftCell="A80" activePane="bottomLeft" state="frozen"/>
      <selection pane="bottomLeft" activeCell="A41" sqref="A41:XFD41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14.25" customHeight="1">
      <c r="A1" s="70" t="s">
        <v>704</v>
      </c>
      <c r="B1" s="70" t="s">
        <v>674</v>
      </c>
      <c r="C1" s="70" t="s">
        <v>675</v>
      </c>
      <c r="D1" s="70" t="s">
        <v>676</v>
      </c>
      <c r="E1" s="70" t="s">
        <v>677</v>
      </c>
      <c r="F1" s="70" t="s">
        <v>1</v>
      </c>
      <c r="G1" s="70" t="s">
        <v>3</v>
      </c>
      <c r="H1" s="70" t="s">
        <v>678</v>
      </c>
      <c r="I1" s="70" t="s">
        <v>2</v>
      </c>
      <c r="J1" s="70" t="s">
        <v>5</v>
      </c>
      <c r="K1" s="70" t="s">
        <v>679</v>
      </c>
      <c r="L1" s="70" t="s">
        <v>680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>
      <c r="A2" s="63" t="s">
        <v>704</v>
      </c>
      <c r="B2" s="145">
        <v>12</v>
      </c>
      <c r="C2" s="145" t="s">
        <v>795</v>
      </c>
      <c r="D2" s="145">
        <v>1</v>
      </c>
      <c r="E2" s="145">
        <v>1317</v>
      </c>
      <c r="F2" s="147" t="str">
        <f>+VLOOKUP(E2,Participants!$A$1:$F$802,2,FALSE)</f>
        <v>Danny McCabe</v>
      </c>
      <c r="G2" s="147" t="str">
        <f>+VLOOKUP(E2,Participants!$A$1:$F$802,4,FALSE)</f>
        <v>BFS</v>
      </c>
      <c r="H2" s="147" t="str">
        <f>+VLOOKUP(E2,Participants!$A$1:$F$802,5,FALSE)</f>
        <v>M</v>
      </c>
      <c r="I2" s="147">
        <f>+VLOOKUP(E2,Participants!$A$1:$F$802,3,FALSE)</f>
        <v>2</v>
      </c>
      <c r="J2" s="147" t="str">
        <f>+VLOOKUP(E2,Participants!$A$1:$G$802,7,FALSE)</f>
        <v>DEV BOYS</v>
      </c>
      <c r="K2" s="52">
        <v>11</v>
      </c>
      <c r="L2" s="147"/>
      <c r="M2">
        <v>1</v>
      </c>
    </row>
    <row r="3" spans="1:26" ht="14.25" customHeight="1">
      <c r="A3" s="63" t="s">
        <v>704</v>
      </c>
      <c r="B3" s="145">
        <v>12</v>
      </c>
      <c r="C3" s="145" t="s">
        <v>796</v>
      </c>
      <c r="D3" s="145">
        <v>2</v>
      </c>
      <c r="E3" s="145">
        <v>925</v>
      </c>
      <c r="F3" s="147" t="str">
        <f>+VLOOKUP(E3,Participants!$A$1:$F$802,2,FALSE)</f>
        <v>Nathan Wertelet</v>
      </c>
      <c r="G3" s="147" t="str">
        <f>+VLOOKUP(E3,Participants!$A$1:$F$802,4,FALSE)</f>
        <v>AGS</v>
      </c>
      <c r="H3" s="147" t="str">
        <f>+VLOOKUP(E3,Participants!$A$1:$F$802,5,FALSE)</f>
        <v>M</v>
      </c>
      <c r="I3" s="147">
        <f>+VLOOKUP(E3,Participants!$A$1:$F$802,3,FALSE)</f>
        <v>2</v>
      </c>
      <c r="J3" s="147" t="str">
        <f>+VLOOKUP(E3,Participants!$A$1:$G$802,7,FALSE)</f>
        <v>DEV BOYS</v>
      </c>
      <c r="K3" s="52">
        <v>12</v>
      </c>
      <c r="L3" s="147"/>
      <c r="M3">
        <v>2</v>
      </c>
    </row>
    <row r="4" spans="1:26" ht="14.25" customHeight="1">
      <c r="A4" s="63" t="s">
        <v>704</v>
      </c>
      <c r="B4" s="145">
        <v>12</v>
      </c>
      <c r="C4" s="145" t="s">
        <v>797</v>
      </c>
      <c r="D4" s="145">
        <v>3</v>
      </c>
      <c r="E4" s="145">
        <v>842</v>
      </c>
      <c r="F4" s="147" t="str">
        <f>+VLOOKUP(E4,Participants!$A$1:$F$802,2,FALSE)</f>
        <v>Luke Urban</v>
      </c>
      <c r="G4" s="147" t="str">
        <f>+VLOOKUP(E4,Participants!$A$1:$F$802,4,FALSE)</f>
        <v>GRE</v>
      </c>
      <c r="H4" s="147" t="str">
        <f>+VLOOKUP(E4,Participants!$A$1:$F$802,5,FALSE)</f>
        <v>M</v>
      </c>
      <c r="I4" s="147">
        <f>+VLOOKUP(E4,Participants!$A$1:$F$802,3,FALSE)</f>
        <v>1</v>
      </c>
      <c r="J4" s="147" t="str">
        <f>+VLOOKUP(E4,Participants!$A$1:$G$802,7,FALSE)</f>
        <v>DEV BOYS</v>
      </c>
      <c r="K4" s="52">
        <v>15</v>
      </c>
      <c r="L4" s="147"/>
      <c r="M4">
        <v>3</v>
      </c>
    </row>
    <row r="5" spans="1:26" ht="14.25" customHeight="1">
      <c r="A5" s="63" t="s">
        <v>704</v>
      </c>
      <c r="B5" s="145">
        <v>12</v>
      </c>
      <c r="C5" s="145" t="s">
        <v>798</v>
      </c>
      <c r="D5" s="145">
        <v>4</v>
      </c>
      <c r="E5" s="145">
        <v>1313</v>
      </c>
      <c r="F5" s="147" t="str">
        <f>+VLOOKUP(E5,Participants!$A$1:$F$802,2,FALSE)</f>
        <v>Luke Green</v>
      </c>
      <c r="G5" s="147" t="str">
        <f>+VLOOKUP(E5,Participants!$A$1:$F$802,4,FALSE)</f>
        <v>BFS</v>
      </c>
      <c r="H5" s="147" t="str">
        <f>+VLOOKUP(E5,Participants!$A$1:$F$802,5,FALSE)</f>
        <v>M</v>
      </c>
      <c r="I5" s="147">
        <f>+VLOOKUP(E5,Participants!$A$1:$F$802,3,FALSE)</f>
        <v>2</v>
      </c>
      <c r="J5" s="147" t="str">
        <f>+VLOOKUP(E5,Participants!$A$1:$G$802,7,FALSE)</f>
        <v>DEV BOYS</v>
      </c>
      <c r="K5" s="52">
        <v>18</v>
      </c>
      <c r="L5" s="147"/>
      <c r="M5">
        <v>4</v>
      </c>
    </row>
    <row r="6" spans="1:26" ht="14.25" customHeight="1">
      <c r="A6" s="63" t="s">
        <v>704</v>
      </c>
      <c r="B6" s="145">
        <v>12</v>
      </c>
      <c r="C6" s="145" t="s">
        <v>799</v>
      </c>
      <c r="D6" s="145">
        <v>5</v>
      </c>
      <c r="E6" s="145">
        <v>1311</v>
      </c>
      <c r="F6" s="147" t="str">
        <f>+VLOOKUP(E6,Participants!$A$1:$F$802,2,FALSE)</f>
        <v>Caleb Radzvin</v>
      </c>
      <c r="G6" s="147" t="str">
        <f>+VLOOKUP(E6,Participants!$A$1:$F$802,4,FALSE)</f>
        <v>BFS</v>
      </c>
      <c r="H6" s="147" t="str">
        <f>+VLOOKUP(E6,Participants!$A$1:$F$802,5,FALSE)</f>
        <v>M</v>
      </c>
      <c r="I6" s="147">
        <f>+VLOOKUP(E6,Participants!$A$1:$F$802,3,FALSE)</f>
        <v>2</v>
      </c>
      <c r="J6" s="147" t="str">
        <f>+VLOOKUP(E6,Participants!$A$1:$G$802,7,FALSE)</f>
        <v>DEV BOYS</v>
      </c>
      <c r="K6" s="52">
        <v>29</v>
      </c>
      <c r="L6" s="147"/>
      <c r="M6">
        <v>5</v>
      </c>
    </row>
    <row r="7" spans="1:26" ht="14.25" customHeight="1">
      <c r="A7" s="63" t="s">
        <v>704</v>
      </c>
      <c r="B7" s="145">
        <v>12</v>
      </c>
      <c r="C7" s="145" t="s">
        <v>801</v>
      </c>
      <c r="D7" s="145">
        <v>6</v>
      </c>
      <c r="E7" s="145">
        <v>948</v>
      </c>
      <c r="F7" s="147" t="str">
        <f>+VLOOKUP(E7,Participants!$A$1:$F$802,2,FALSE)</f>
        <v>Sickenberger Gavin</v>
      </c>
      <c r="G7" s="147" t="str">
        <f>+VLOOKUP(E7,Participants!$A$1:$F$802,4,FALSE)</f>
        <v>CDT</v>
      </c>
      <c r="H7" s="147" t="str">
        <f>+VLOOKUP(E7,Participants!$A$1:$F$802,5,FALSE)</f>
        <v>M</v>
      </c>
      <c r="I7" s="147">
        <f>+VLOOKUP(E7,Participants!$A$1:$F$802,3,FALSE)</f>
        <v>1</v>
      </c>
      <c r="J7" s="147" t="str">
        <f>+VLOOKUP(E7,Participants!$A$1:$G$802,7,FALSE)</f>
        <v>DEV BOYS</v>
      </c>
      <c r="K7" s="52">
        <v>30</v>
      </c>
      <c r="L7" s="147"/>
      <c r="M7">
        <v>6</v>
      </c>
    </row>
    <row r="8" spans="1:26" ht="14.25" customHeight="1">
      <c r="A8" s="63" t="s">
        <v>704</v>
      </c>
      <c r="B8" s="145">
        <v>12</v>
      </c>
      <c r="C8" s="145" t="s">
        <v>800</v>
      </c>
      <c r="D8" s="145">
        <v>7</v>
      </c>
      <c r="E8" s="145">
        <v>940</v>
      </c>
      <c r="F8" s="147" t="str">
        <f>+VLOOKUP(E8,Participants!$A$1:$F$802,2,FALSE)</f>
        <v>Zheng Bennett</v>
      </c>
      <c r="G8" s="147" t="str">
        <f>+VLOOKUP(E8,Participants!$A$1:$F$802,4,FALSE)</f>
        <v>CDT</v>
      </c>
      <c r="H8" s="147" t="str">
        <f>+VLOOKUP(E8,Participants!$A$1:$F$802,5,FALSE)</f>
        <v>M</v>
      </c>
      <c r="I8" s="147">
        <f>+VLOOKUP(E8,Participants!$A$1:$F$802,3,FALSE)</f>
        <v>2</v>
      </c>
      <c r="J8" s="147" t="str">
        <f>+VLOOKUP(E8,Participants!$A$1:$G$802,7,FALSE)</f>
        <v>DEV BOYS</v>
      </c>
      <c r="K8" s="52">
        <v>31</v>
      </c>
      <c r="L8" s="147"/>
      <c r="M8">
        <v>7</v>
      </c>
    </row>
    <row r="9" spans="1:26" ht="14.25" customHeight="1">
      <c r="A9" s="63" t="s">
        <v>704</v>
      </c>
      <c r="B9" s="145">
        <v>12</v>
      </c>
      <c r="C9" s="145" t="s">
        <v>802</v>
      </c>
      <c r="D9" s="145">
        <v>8</v>
      </c>
      <c r="E9" s="145">
        <v>1224</v>
      </c>
      <c r="F9" s="147" t="str">
        <f>+VLOOKUP(E9,Participants!$A$1:$F$802,2,FALSE)</f>
        <v>William Mlecko</v>
      </c>
      <c r="G9" s="147" t="str">
        <f>+VLOOKUP(E9,Participants!$A$1:$F$802,4,FALSE)</f>
        <v>AAC</v>
      </c>
      <c r="H9" s="147" t="str">
        <f>+VLOOKUP(E9,Participants!$A$1:$F$802,5,FALSE)</f>
        <v>M</v>
      </c>
      <c r="I9" s="147">
        <f>+VLOOKUP(E9,Participants!$A$1:$F$802,3,FALSE)</f>
        <v>2</v>
      </c>
      <c r="J9" s="147" t="str">
        <f>+VLOOKUP(E9,Participants!$A$1:$G$802,7,FALSE)</f>
        <v>DEV BOYS</v>
      </c>
      <c r="K9" s="52">
        <v>33</v>
      </c>
      <c r="L9" s="147"/>
      <c r="M9">
        <v>8</v>
      </c>
    </row>
    <row r="10" spans="1:26" ht="14.25" customHeight="1">
      <c r="A10" s="63" t="s">
        <v>704</v>
      </c>
      <c r="B10" s="149">
        <v>13</v>
      </c>
      <c r="C10" s="149" t="s">
        <v>803</v>
      </c>
      <c r="D10" s="149">
        <v>1</v>
      </c>
      <c r="E10" s="149">
        <v>954</v>
      </c>
      <c r="F10" s="151" t="str">
        <f>+VLOOKUP(E10,Participants!$A$1:$F$802,2,FALSE)</f>
        <v>Bamberg James</v>
      </c>
      <c r="G10" s="151" t="str">
        <f>+VLOOKUP(E10,Participants!$A$1:$F$802,4,FALSE)</f>
        <v>CDT</v>
      </c>
      <c r="H10" s="151" t="str">
        <f>+VLOOKUP(E10,Participants!$A$1:$F$802,5,FALSE)</f>
        <v>M</v>
      </c>
      <c r="I10" s="151">
        <f>+VLOOKUP(E10,Participants!$A$1:$F$802,3,FALSE)</f>
        <v>2</v>
      </c>
      <c r="J10" s="151" t="str">
        <f>+VLOOKUP(E10,Participants!$A$1:$G$802,7,FALSE)</f>
        <v>DEV BOYS</v>
      </c>
      <c r="K10" s="52">
        <v>34</v>
      </c>
      <c r="L10" s="151"/>
      <c r="M10">
        <v>9</v>
      </c>
    </row>
    <row r="11" spans="1:26" ht="14.25" customHeight="1">
      <c r="A11" s="63" t="s">
        <v>704</v>
      </c>
      <c r="B11" s="149">
        <v>13</v>
      </c>
      <c r="C11" s="149" t="s">
        <v>804</v>
      </c>
      <c r="D11" s="149">
        <v>2</v>
      </c>
      <c r="E11" s="149">
        <v>1315</v>
      </c>
      <c r="F11" s="151" t="str">
        <f>+VLOOKUP(E11,Participants!$A$1:$F$802,2,FALSE)</f>
        <v>Isaac White</v>
      </c>
      <c r="G11" s="151" t="str">
        <f>+VLOOKUP(E11,Participants!$A$1:$F$802,4,FALSE)</f>
        <v>BFS</v>
      </c>
      <c r="H11" s="151" t="str">
        <f>+VLOOKUP(E11,Participants!$A$1:$F$802,5,FALSE)</f>
        <v>M</v>
      </c>
      <c r="I11" s="151">
        <f>+VLOOKUP(E11,Participants!$A$1:$F$802,3,FALSE)</f>
        <v>2</v>
      </c>
      <c r="J11" s="151" t="str">
        <f>+VLOOKUP(E11,Participants!$A$1:$G$802,7,FALSE)</f>
        <v>DEV BOYS</v>
      </c>
      <c r="K11" s="52">
        <v>36</v>
      </c>
      <c r="L11" s="151"/>
      <c r="M11">
        <v>10</v>
      </c>
    </row>
    <row r="12" spans="1:26" ht="14.25" customHeight="1">
      <c r="A12" s="63" t="s">
        <v>704</v>
      </c>
      <c r="B12" s="149">
        <v>13</v>
      </c>
      <c r="C12" s="149" t="s">
        <v>805</v>
      </c>
      <c r="D12" s="149">
        <v>3</v>
      </c>
      <c r="E12" s="149">
        <v>951</v>
      </c>
      <c r="F12" s="151" t="str">
        <f>+VLOOKUP(E12,Participants!$A$1:$F$802,2,FALSE)</f>
        <v>Redd Jacob</v>
      </c>
      <c r="G12" s="151" t="str">
        <f>+VLOOKUP(E12,Participants!$A$1:$F$802,4,FALSE)</f>
        <v>CDT</v>
      </c>
      <c r="H12" s="151" t="str">
        <f>+VLOOKUP(E12,Participants!$A$1:$F$802,5,FALSE)</f>
        <v>M</v>
      </c>
      <c r="I12" s="151">
        <f>+VLOOKUP(E12,Participants!$A$1:$F$802,3,FALSE)</f>
        <v>1</v>
      </c>
      <c r="J12" s="151" t="str">
        <f>+VLOOKUP(E12,Participants!$A$1:$G$802,7,FALSE)</f>
        <v>DEV BOYS</v>
      </c>
      <c r="K12" s="52">
        <v>37</v>
      </c>
      <c r="L12" s="151"/>
      <c r="M12">
        <v>11</v>
      </c>
    </row>
    <row r="13" spans="1:26" ht="14.25" customHeight="1">
      <c r="A13" s="63" t="s">
        <v>704</v>
      </c>
      <c r="B13" s="149">
        <v>13</v>
      </c>
      <c r="C13" s="149" t="s">
        <v>806</v>
      </c>
      <c r="D13" s="149">
        <v>4</v>
      </c>
      <c r="E13" s="149">
        <v>958</v>
      </c>
      <c r="F13" s="151" t="str">
        <f>+VLOOKUP(E13,Participants!$A$1:$F$802,2,FALSE)</f>
        <v>Lewis Liam</v>
      </c>
      <c r="G13" s="151" t="str">
        <f>+VLOOKUP(E13,Participants!$A$1:$F$802,4,FALSE)</f>
        <v>CDT</v>
      </c>
      <c r="H13" s="151" t="str">
        <f>+VLOOKUP(E13,Participants!$A$1:$F$802,5,FALSE)</f>
        <v>M</v>
      </c>
      <c r="I13" s="151">
        <f>+VLOOKUP(E13,Participants!$A$1:$F$802,3,FALSE)</f>
        <v>1</v>
      </c>
      <c r="J13" s="151" t="str">
        <f>+VLOOKUP(E13,Participants!$A$1:$G$802,7,FALSE)</f>
        <v>DEV BOYS</v>
      </c>
      <c r="K13" s="52">
        <v>38</v>
      </c>
      <c r="L13" s="151"/>
      <c r="M13">
        <v>12</v>
      </c>
    </row>
    <row r="14" spans="1:26" ht="14.25" customHeight="1">
      <c r="A14" s="63" t="s">
        <v>704</v>
      </c>
      <c r="B14" s="149">
        <v>13</v>
      </c>
      <c r="C14" s="149" t="s">
        <v>807</v>
      </c>
      <c r="D14" s="149">
        <v>5</v>
      </c>
      <c r="E14" s="149">
        <v>843</v>
      </c>
      <c r="F14" s="151" t="str">
        <f>+VLOOKUP(E14,Participants!$A$1:$F$802,2,FALSE)</f>
        <v>Paul Urban</v>
      </c>
      <c r="G14" s="151" t="str">
        <f>+VLOOKUP(E14,Participants!$A$1:$F$802,4,FALSE)</f>
        <v>GRE</v>
      </c>
      <c r="H14" s="151" t="str">
        <f>+VLOOKUP(E14,Participants!$A$1:$F$802,5,FALSE)</f>
        <v>M</v>
      </c>
      <c r="I14" s="151">
        <f>+VLOOKUP(E14,Participants!$A$1:$F$802,3,FALSE)</f>
        <v>0</v>
      </c>
      <c r="J14" s="151" t="str">
        <f>+VLOOKUP(E14,Participants!$A$1:$G$802,7,FALSE)</f>
        <v>DEV BOYS</v>
      </c>
      <c r="K14" s="52">
        <v>39</v>
      </c>
      <c r="L14" s="151"/>
      <c r="M14">
        <v>13</v>
      </c>
    </row>
    <row r="15" spans="1:26" ht="14.25" customHeight="1">
      <c r="A15" s="63" t="s">
        <v>704</v>
      </c>
      <c r="B15" s="149">
        <v>13</v>
      </c>
      <c r="C15" s="149" t="s">
        <v>808</v>
      </c>
      <c r="D15" s="149">
        <v>6</v>
      </c>
      <c r="E15" s="149">
        <v>938</v>
      </c>
      <c r="F15" s="151" t="str">
        <f>+VLOOKUP(E15,Participants!$A$1:$F$802,2,FALSE)</f>
        <v>Yeasted Andrew</v>
      </c>
      <c r="G15" s="151" t="str">
        <f>+VLOOKUP(E15,Participants!$A$1:$F$802,4,FALSE)</f>
        <v>CDT</v>
      </c>
      <c r="H15" s="151" t="str">
        <f>+VLOOKUP(E15,Participants!$A$1:$F$802,5,FALSE)</f>
        <v>M</v>
      </c>
      <c r="I15" s="151">
        <f>+VLOOKUP(E15,Participants!$A$1:$F$802,3,FALSE)</f>
        <v>1</v>
      </c>
      <c r="J15" s="151" t="str">
        <f>+VLOOKUP(E15,Participants!$A$1:$G$802,7,FALSE)</f>
        <v>DEV BOYS</v>
      </c>
      <c r="K15" s="52">
        <v>42</v>
      </c>
      <c r="L15" s="151"/>
      <c r="M15">
        <v>14</v>
      </c>
    </row>
    <row r="16" spans="1:26" ht="14.25" customHeight="1">
      <c r="A16" s="63" t="s">
        <v>704</v>
      </c>
      <c r="B16" s="149">
        <v>13</v>
      </c>
      <c r="C16" s="149" t="s">
        <v>809</v>
      </c>
      <c r="D16" s="149">
        <v>7</v>
      </c>
      <c r="E16" s="149">
        <v>1230</v>
      </c>
      <c r="F16" s="151" t="str">
        <f>+VLOOKUP(E16,Participants!$A$1:$F$802,2,FALSE)</f>
        <v>Ozzie Pribich</v>
      </c>
      <c r="G16" s="151" t="str">
        <f>+VLOOKUP(E16,Participants!$A$1:$F$802,4,FALSE)</f>
        <v>AAC</v>
      </c>
      <c r="H16" s="151" t="str">
        <f>+VLOOKUP(E16,Participants!$A$1:$F$802,5,FALSE)</f>
        <v>M</v>
      </c>
      <c r="I16" s="151">
        <f>+VLOOKUP(E16,Participants!$A$1:$F$802,3,FALSE)</f>
        <v>2</v>
      </c>
      <c r="J16" s="151" t="str">
        <f>+VLOOKUP(E16,Participants!$A$1:$G$802,7,FALSE)</f>
        <v>DEV BOYS</v>
      </c>
      <c r="K16" s="52">
        <v>43</v>
      </c>
      <c r="L16" s="151"/>
      <c r="M16">
        <v>15</v>
      </c>
    </row>
    <row r="17" spans="1:12" ht="14.25" customHeight="1">
      <c r="A17" s="63"/>
      <c r="B17" s="149"/>
      <c r="C17" s="149"/>
      <c r="D17" s="149"/>
      <c r="E17" s="149"/>
      <c r="F17" s="151"/>
      <c r="G17" s="151"/>
      <c r="H17" s="151"/>
      <c r="I17" s="151"/>
      <c r="J17" s="151"/>
      <c r="K17" s="52"/>
      <c r="L17" s="151"/>
    </row>
    <row r="18" spans="1:12" ht="14.25" customHeight="1">
      <c r="A18" s="63" t="s">
        <v>704</v>
      </c>
      <c r="B18" s="53">
        <v>9</v>
      </c>
      <c r="C18" s="53" t="s">
        <v>859</v>
      </c>
      <c r="D18" s="53">
        <v>4</v>
      </c>
      <c r="E18" s="53">
        <v>640</v>
      </c>
      <c r="F18" s="54" t="str">
        <f>+VLOOKUP(E18,Participants!$A$1:$F$802,2,FALSE)</f>
        <v>Ian Hamilton</v>
      </c>
      <c r="G18" s="54" t="str">
        <f>+VLOOKUP(E18,Participants!$A$1:$F$802,4,FALSE)</f>
        <v>SJS</v>
      </c>
      <c r="H18" s="54" t="str">
        <f>+VLOOKUP(E18,Participants!$A$1:$F$802,5,FALSE)</f>
        <v>M</v>
      </c>
      <c r="I18" s="54">
        <f>+VLOOKUP(E18,Participants!$A$1:$F$802,3,FALSE)</f>
        <v>4</v>
      </c>
      <c r="J18" s="54" t="str">
        <f>+VLOOKUP(E18,Participants!$A$1:$G$802,7,FALSE)</f>
        <v>DEV BOYS</v>
      </c>
      <c r="K18" s="54">
        <v>1</v>
      </c>
      <c r="L18" s="54">
        <v>10</v>
      </c>
    </row>
    <row r="19" spans="1:12" ht="14.25" customHeight="1">
      <c r="A19" s="63" t="s">
        <v>704</v>
      </c>
      <c r="B19" s="53">
        <v>9</v>
      </c>
      <c r="C19" s="53" t="s">
        <v>860</v>
      </c>
      <c r="D19" s="53">
        <v>3</v>
      </c>
      <c r="E19" s="53">
        <v>829</v>
      </c>
      <c r="F19" s="54" t="str">
        <f>+VLOOKUP(E19,Participants!$A$1:$F$802,2,FALSE)</f>
        <v>Thomas Heisel</v>
      </c>
      <c r="G19" s="54" t="str">
        <f>+VLOOKUP(E19,Participants!$A$1:$F$802,4,FALSE)</f>
        <v>GRE</v>
      </c>
      <c r="H19" s="54" t="str">
        <f>+VLOOKUP(E19,Participants!$A$1:$F$802,5,FALSE)</f>
        <v>M</v>
      </c>
      <c r="I19" s="54">
        <f>+VLOOKUP(E19,Participants!$A$1:$F$802,3,FALSE)</f>
        <v>4</v>
      </c>
      <c r="J19" s="54" t="str">
        <f>+VLOOKUP(E19,Participants!$A$1:$G$802,7,FALSE)</f>
        <v>DEV BOYS</v>
      </c>
      <c r="K19" s="54">
        <v>2</v>
      </c>
      <c r="L19" s="54">
        <v>8</v>
      </c>
    </row>
    <row r="20" spans="1:12" ht="14.25" customHeight="1">
      <c r="A20" s="63" t="s">
        <v>704</v>
      </c>
      <c r="B20" s="53">
        <v>3</v>
      </c>
      <c r="C20" s="53" t="s">
        <v>824</v>
      </c>
      <c r="D20" s="53">
        <v>5</v>
      </c>
      <c r="E20" s="53">
        <v>223</v>
      </c>
      <c r="F20" s="54" t="str">
        <f>+VLOOKUP(E20,Participants!$A$1:$F$802,2,FALSE)</f>
        <v>Dante Spagnolo</v>
      </c>
      <c r="G20" s="54" t="str">
        <f>+VLOOKUP(E20,Participants!$A$1:$F$802,4,FALSE)</f>
        <v>HCA</v>
      </c>
      <c r="H20" s="54" t="str">
        <f>+VLOOKUP(E20,Participants!$A$1:$F$802,5,FALSE)</f>
        <v>M</v>
      </c>
      <c r="I20" s="54">
        <f>+VLOOKUP(E20,Participants!$A$1:$F$802,3,FALSE)</f>
        <v>4</v>
      </c>
      <c r="J20" s="54" t="str">
        <f>+VLOOKUP(E20,Participants!$A$1:$G$802,7,FALSE)</f>
        <v>DEV BOYS</v>
      </c>
      <c r="K20" s="54">
        <v>3</v>
      </c>
      <c r="L20" s="54">
        <v>6</v>
      </c>
    </row>
    <row r="21" spans="1:12" ht="14.25" customHeight="1">
      <c r="A21" s="63" t="s">
        <v>704</v>
      </c>
      <c r="B21" s="53">
        <v>8</v>
      </c>
      <c r="C21" s="53" t="s">
        <v>853</v>
      </c>
      <c r="D21" s="53">
        <v>5</v>
      </c>
      <c r="E21" s="53">
        <v>923</v>
      </c>
      <c r="F21" s="54" t="str">
        <f>+VLOOKUP(E21,Participants!$A$1:$F$802,2,FALSE)</f>
        <v>Luke Staudenmeier</v>
      </c>
      <c r="G21" s="54" t="str">
        <f>+VLOOKUP(E21,Participants!$A$1:$F$802,4,FALSE)</f>
        <v>AGS</v>
      </c>
      <c r="H21" s="54" t="str">
        <f>+VLOOKUP(E21,Participants!$A$1:$F$802,5,FALSE)</f>
        <v>M</v>
      </c>
      <c r="I21" s="54">
        <f>+VLOOKUP(E21,Participants!$A$1:$F$802,3,FALSE)</f>
        <v>4</v>
      </c>
      <c r="J21" s="54" t="str">
        <f>+VLOOKUP(E21,Participants!$A$1:$G$802,7,FALSE)</f>
        <v>DEV BOYS</v>
      </c>
      <c r="K21" s="54">
        <v>4</v>
      </c>
      <c r="L21" s="54">
        <v>5</v>
      </c>
    </row>
    <row r="22" spans="1:12" ht="14.25" customHeight="1">
      <c r="A22" s="63" t="s">
        <v>704</v>
      </c>
      <c r="B22" s="53">
        <v>8</v>
      </c>
      <c r="C22" s="53" t="s">
        <v>854</v>
      </c>
      <c r="D22" s="53">
        <v>2</v>
      </c>
      <c r="E22" s="53">
        <v>228</v>
      </c>
      <c r="F22" s="54" t="str">
        <f>+VLOOKUP(E22,Participants!$A$1:$F$802,2,FALSE)</f>
        <v>Joey Aguglia</v>
      </c>
      <c r="G22" s="54" t="str">
        <f>+VLOOKUP(E22,Participants!$A$1:$F$802,4,FALSE)</f>
        <v>HCA</v>
      </c>
      <c r="H22" s="54" t="str">
        <f>+VLOOKUP(E22,Participants!$A$1:$F$802,5,FALSE)</f>
        <v>M</v>
      </c>
      <c r="I22" s="54">
        <f>+VLOOKUP(E22,Participants!$A$1:$F$802,3,FALSE)</f>
        <v>4</v>
      </c>
      <c r="J22" s="54" t="str">
        <f>+VLOOKUP(E22,Participants!$A$1:$G$802,7,FALSE)</f>
        <v>DEV BOYS</v>
      </c>
      <c r="K22" s="54">
        <v>5</v>
      </c>
      <c r="L22" s="54">
        <v>4</v>
      </c>
    </row>
    <row r="23" spans="1:12" ht="14.25" customHeight="1">
      <c r="A23" s="63" t="s">
        <v>704</v>
      </c>
      <c r="B23" s="53">
        <v>8</v>
      </c>
      <c r="C23" s="53" t="s">
        <v>855</v>
      </c>
      <c r="D23" s="53">
        <v>1</v>
      </c>
      <c r="E23" s="53">
        <v>1205</v>
      </c>
      <c r="F23" s="54" t="str">
        <f>+VLOOKUP(E23,Participants!$A$1:$F$802,2,FALSE)</f>
        <v>Teddy Burchill</v>
      </c>
      <c r="G23" s="54" t="str">
        <f>+VLOOKUP(E23,Participants!$A$1:$F$802,4,FALSE)</f>
        <v>AAC</v>
      </c>
      <c r="H23" s="54" t="str">
        <f>+VLOOKUP(E23,Participants!$A$1:$F$802,5,FALSE)</f>
        <v>M</v>
      </c>
      <c r="I23" s="54">
        <f>+VLOOKUP(E23,Participants!$A$1:$F$802,3,FALSE)</f>
        <v>4</v>
      </c>
      <c r="J23" s="54" t="str">
        <f>+VLOOKUP(E23,Participants!$A$1:$G$802,7,FALSE)</f>
        <v>DEV BOYS</v>
      </c>
      <c r="K23" s="54">
        <v>6</v>
      </c>
      <c r="L23" s="54">
        <v>3</v>
      </c>
    </row>
    <row r="24" spans="1:12" ht="14.25" customHeight="1">
      <c r="A24" s="63" t="s">
        <v>704</v>
      </c>
      <c r="B24" s="53">
        <v>8</v>
      </c>
      <c r="C24" s="53" t="s">
        <v>856</v>
      </c>
      <c r="D24" s="53">
        <v>4</v>
      </c>
      <c r="E24" s="53">
        <v>639</v>
      </c>
      <c r="F24" s="54" t="str">
        <f>+VLOOKUP(E24,Participants!$A$1:$F$802,2,FALSE)</f>
        <v>Dominic Gauntner</v>
      </c>
      <c r="G24" s="54" t="str">
        <f>+VLOOKUP(E24,Participants!$A$1:$F$802,4,FALSE)</f>
        <v>SJS</v>
      </c>
      <c r="H24" s="54" t="str">
        <f>+VLOOKUP(E24,Participants!$A$1:$F$802,5,FALSE)</f>
        <v>M</v>
      </c>
      <c r="I24" s="54">
        <f>+VLOOKUP(E24,Participants!$A$1:$F$802,3,FALSE)</f>
        <v>4</v>
      </c>
      <c r="J24" s="54" t="str">
        <f>+VLOOKUP(E24,Participants!$A$1:$G$802,7,FALSE)</f>
        <v>DEV BOYS</v>
      </c>
      <c r="K24" s="54">
        <v>7</v>
      </c>
      <c r="L24" s="54">
        <v>2</v>
      </c>
    </row>
    <row r="25" spans="1:12" ht="14.25" customHeight="1">
      <c r="A25" s="63" t="s">
        <v>704</v>
      </c>
      <c r="B25" s="53">
        <v>3</v>
      </c>
      <c r="C25" s="53" t="s">
        <v>779</v>
      </c>
      <c r="D25" s="53">
        <v>6</v>
      </c>
      <c r="E25" s="53">
        <v>157</v>
      </c>
      <c r="F25" s="54" t="str">
        <f>+VLOOKUP(E25,Participants!$A$1:$F$802,2,FALSE)</f>
        <v>Brayden Harper</v>
      </c>
      <c r="G25" s="54" t="str">
        <f>+VLOOKUP(E25,Participants!$A$1:$F$802,4,FALSE)</f>
        <v>NCA</v>
      </c>
      <c r="H25" s="54" t="str">
        <f>+VLOOKUP(E25,Participants!$A$1:$F$802,5,FALSE)</f>
        <v>M</v>
      </c>
      <c r="I25" s="54">
        <f>+VLOOKUP(E25,Participants!$A$1:$F$802,3,FALSE)</f>
        <v>3</v>
      </c>
      <c r="J25" s="54" t="str">
        <f>+VLOOKUP(E25,Participants!$A$1:$G$802,7,FALSE)</f>
        <v>DEV BOYS</v>
      </c>
      <c r="K25" s="54">
        <v>8</v>
      </c>
      <c r="L25" s="54">
        <v>1</v>
      </c>
    </row>
    <row r="26" spans="1:12" ht="14.25" customHeight="1">
      <c r="A26" s="63" t="s">
        <v>704</v>
      </c>
      <c r="B26" s="53">
        <v>4</v>
      </c>
      <c r="C26" s="53" t="s">
        <v>779</v>
      </c>
      <c r="D26" s="53">
        <v>6</v>
      </c>
      <c r="E26" s="53">
        <v>159</v>
      </c>
      <c r="F26" s="54" t="str">
        <f>+VLOOKUP(E26,Participants!$A$1:$F$802,2,FALSE)</f>
        <v>Cash Kozora</v>
      </c>
      <c r="G26" s="54" t="str">
        <f>+VLOOKUP(E26,Participants!$A$1:$F$802,4,FALSE)</f>
        <v>NCA</v>
      </c>
      <c r="H26" s="54" t="str">
        <f>+VLOOKUP(E26,Participants!$A$1:$F$802,5,FALSE)</f>
        <v>M</v>
      </c>
      <c r="I26" s="54">
        <f>+VLOOKUP(E26,Participants!$A$1:$F$802,3,FALSE)</f>
        <v>3</v>
      </c>
      <c r="J26" s="54" t="str">
        <f>+VLOOKUP(E26,Participants!$A$1:$G$802,7,FALSE)</f>
        <v>DEV BOYS</v>
      </c>
      <c r="K26" s="54">
        <v>9</v>
      </c>
      <c r="L26" s="54"/>
    </row>
    <row r="27" spans="1:12" ht="14.25" customHeight="1">
      <c r="A27" s="63" t="s">
        <v>704</v>
      </c>
      <c r="B27" s="53">
        <v>8</v>
      </c>
      <c r="C27" s="53" t="s">
        <v>857</v>
      </c>
      <c r="D27" s="53">
        <v>6</v>
      </c>
      <c r="E27" s="53">
        <v>727</v>
      </c>
      <c r="F27" s="54" t="str">
        <f>+VLOOKUP(E27,Participants!$A$1:$F$802,2,FALSE)</f>
        <v>Edward Plastino</v>
      </c>
      <c r="G27" s="54" t="str">
        <f>+VLOOKUP(E27,Participants!$A$1:$F$802,4,FALSE)</f>
        <v>KIL</v>
      </c>
      <c r="H27" s="54" t="str">
        <f>+VLOOKUP(E27,Participants!$A$1:$F$802,5,FALSE)</f>
        <v>M</v>
      </c>
      <c r="I27" s="54">
        <f>+VLOOKUP(E27,Participants!$A$1:$F$802,3,FALSE)</f>
        <v>4</v>
      </c>
      <c r="J27" s="54" t="str">
        <f>+VLOOKUP(E27,Participants!$A$1:$G$802,7,FALSE)</f>
        <v>DEV BOYS</v>
      </c>
      <c r="K27" s="54">
        <v>10</v>
      </c>
      <c r="L27" s="54"/>
    </row>
    <row r="28" spans="1:12" ht="14.25" customHeight="1">
      <c r="A28" s="63" t="s">
        <v>704</v>
      </c>
      <c r="B28" s="53">
        <v>9</v>
      </c>
      <c r="C28" s="53" t="s">
        <v>861</v>
      </c>
      <c r="D28" s="53">
        <v>5</v>
      </c>
      <c r="E28" s="53">
        <v>165</v>
      </c>
      <c r="F28" s="54" t="str">
        <f>+VLOOKUP(E28,Participants!$A$1:$F$802,2,FALSE)</f>
        <v>Geray Boyce</v>
      </c>
      <c r="G28" s="54" t="str">
        <f>+VLOOKUP(E28,Participants!$A$1:$F$802,4,FALSE)</f>
        <v>NCA</v>
      </c>
      <c r="H28" s="54" t="str">
        <f>+VLOOKUP(E28,Participants!$A$1:$F$802,5,FALSE)</f>
        <v>M</v>
      </c>
      <c r="I28" s="54">
        <f>+VLOOKUP(E28,Participants!$A$1:$F$802,3,FALSE)</f>
        <v>4</v>
      </c>
      <c r="J28" s="54" t="str">
        <f>+VLOOKUP(E28,Participants!$A$1:$G$802,7,FALSE)</f>
        <v>DEV BOYS</v>
      </c>
      <c r="K28" s="54">
        <v>13</v>
      </c>
      <c r="L28" s="54"/>
    </row>
    <row r="29" spans="1:12" ht="14.25" customHeight="1">
      <c r="A29" s="63" t="s">
        <v>704</v>
      </c>
      <c r="B29" s="53">
        <v>4</v>
      </c>
      <c r="C29" s="53" t="s">
        <v>833</v>
      </c>
      <c r="D29" s="53">
        <v>4</v>
      </c>
      <c r="E29" s="53">
        <v>704</v>
      </c>
      <c r="F29" s="54" t="str">
        <f>+VLOOKUP(E29,Participants!$A$1:$F$802,2,FALSE)</f>
        <v>Sam DiChiazza</v>
      </c>
      <c r="G29" s="54" t="str">
        <f>+VLOOKUP(E29,Participants!$A$1:$F$802,4,FALSE)</f>
        <v>KIL</v>
      </c>
      <c r="H29" s="54" t="str">
        <f>+VLOOKUP(E29,Participants!$A$1:$F$802,5,FALSE)</f>
        <v>M</v>
      </c>
      <c r="I29" s="54">
        <f>+VLOOKUP(E29,Participants!$A$1:$F$802,3,FALSE)</f>
        <v>3</v>
      </c>
      <c r="J29" s="54" t="str">
        <f>+VLOOKUP(E29,Participants!$A$1:$G$802,7,FALSE)</f>
        <v>DEV BOYS</v>
      </c>
      <c r="K29" s="54">
        <v>14</v>
      </c>
      <c r="L29" s="54"/>
    </row>
    <row r="30" spans="1:12" ht="14.25" customHeight="1">
      <c r="A30" s="63" t="s">
        <v>704</v>
      </c>
      <c r="B30" s="53">
        <v>8</v>
      </c>
      <c r="C30" s="53" t="s">
        <v>858</v>
      </c>
      <c r="D30" s="53">
        <v>3</v>
      </c>
      <c r="E30" s="53">
        <v>837</v>
      </c>
      <c r="F30" s="54" t="str">
        <f>+VLOOKUP(E30,Participants!$A$1:$F$802,2,FALSE)</f>
        <v>Mathieu Sloka</v>
      </c>
      <c r="G30" s="54" t="str">
        <f>+VLOOKUP(E30,Participants!$A$1:$F$802,4,FALSE)</f>
        <v>GRE</v>
      </c>
      <c r="H30" s="54" t="str">
        <f>+VLOOKUP(E30,Participants!$A$1:$F$802,5,FALSE)</f>
        <v>M</v>
      </c>
      <c r="I30" s="54">
        <f>+VLOOKUP(E30,Participants!$A$1:$F$802,3,FALSE)</f>
        <v>4</v>
      </c>
      <c r="J30" s="54" t="str">
        <f>+VLOOKUP(E30,Participants!$A$1:$G$802,7,FALSE)</f>
        <v>DEV BOYS</v>
      </c>
      <c r="K30" s="54">
        <v>16</v>
      </c>
      <c r="L30" s="54"/>
    </row>
    <row r="31" spans="1:12" ht="14.25" customHeight="1">
      <c r="A31" s="63" t="s">
        <v>704</v>
      </c>
      <c r="B31" s="53">
        <v>4</v>
      </c>
      <c r="C31" s="53" t="s">
        <v>830</v>
      </c>
      <c r="D31" s="53">
        <v>1</v>
      </c>
      <c r="E31" s="53">
        <v>970</v>
      </c>
      <c r="F31" s="54" t="str">
        <f>+VLOOKUP(E31,Participants!$A$1:$F$802,2,FALSE)</f>
        <v>Murray Patrick</v>
      </c>
      <c r="G31" s="54" t="str">
        <f>+VLOOKUP(E31,Participants!$A$1:$F$802,4,FALSE)</f>
        <v>CDT</v>
      </c>
      <c r="H31" s="54" t="str">
        <f>+VLOOKUP(E31,Participants!$A$1:$F$802,5,FALSE)</f>
        <v>M</v>
      </c>
      <c r="I31" s="54">
        <f>+VLOOKUP(E31,Participants!$A$1:$F$802,3,FALSE)</f>
        <v>3</v>
      </c>
      <c r="J31" s="54" t="str">
        <f>+VLOOKUP(E31,Participants!$A$1:$G$802,7,FALSE)</f>
        <v>DEV BOYS</v>
      </c>
      <c r="K31" s="54">
        <v>17</v>
      </c>
      <c r="L31" s="54"/>
    </row>
    <row r="32" spans="1:12" ht="14.25" customHeight="1">
      <c r="A32" s="63" t="s">
        <v>704</v>
      </c>
      <c r="B32" s="53">
        <v>9</v>
      </c>
      <c r="C32" s="53" t="s">
        <v>862</v>
      </c>
      <c r="D32" s="53">
        <v>6</v>
      </c>
      <c r="E32" s="53">
        <v>715</v>
      </c>
      <c r="F32" s="54" t="str">
        <f>+VLOOKUP(E32,Participants!$A$1:$F$802,2,FALSE)</f>
        <v>Grant Rosenow</v>
      </c>
      <c r="G32" s="54" t="str">
        <f>+VLOOKUP(E32,Participants!$A$1:$F$802,4,FALSE)</f>
        <v>KIL</v>
      </c>
      <c r="H32" s="54" t="str">
        <f>+VLOOKUP(E32,Participants!$A$1:$F$802,5,FALSE)</f>
        <v>M</v>
      </c>
      <c r="I32" s="54">
        <f>+VLOOKUP(E32,Participants!$A$1:$F$802,3,FALSE)</f>
        <v>4</v>
      </c>
      <c r="J32" s="54" t="str">
        <f>+VLOOKUP(E32,Participants!$A$1:$G$802,7,FALSE)</f>
        <v>DEV BOYS</v>
      </c>
      <c r="K32" s="54">
        <v>19</v>
      </c>
      <c r="L32" s="54"/>
    </row>
    <row r="33" spans="1:13" ht="14.25" customHeight="1">
      <c r="A33" s="63" t="s">
        <v>704</v>
      </c>
      <c r="B33" s="53">
        <v>4</v>
      </c>
      <c r="C33" s="53" t="s">
        <v>831</v>
      </c>
      <c r="D33" s="53">
        <v>2</v>
      </c>
      <c r="E33" s="53">
        <v>1215</v>
      </c>
      <c r="F33" s="54" t="str">
        <f>+VLOOKUP(E33,Participants!$A$1:$F$802,2,FALSE)</f>
        <v>Eamonn Erdely</v>
      </c>
      <c r="G33" s="54" t="str">
        <f>+VLOOKUP(E33,Participants!$A$1:$F$802,4,FALSE)</f>
        <v>AAC</v>
      </c>
      <c r="H33" s="54" t="str">
        <f>+VLOOKUP(E33,Participants!$A$1:$F$802,5,FALSE)</f>
        <v>M</v>
      </c>
      <c r="I33" s="54">
        <f>+VLOOKUP(E33,Participants!$A$1:$F$802,3,FALSE)</f>
        <v>3</v>
      </c>
      <c r="J33" s="54" t="str">
        <f>+VLOOKUP(E33,Participants!$A$1:$G$802,7,FALSE)</f>
        <v>DEV BOYS</v>
      </c>
      <c r="K33" s="54">
        <v>20</v>
      </c>
      <c r="L33" s="54"/>
    </row>
    <row r="34" spans="1:13" ht="14.25" customHeight="1">
      <c r="A34" s="63" t="s">
        <v>704</v>
      </c>
      <c r="B34" s="53">
        <v>9</v>
      </c>
      <c r="C34" s="53" t="s">
        <v>863</v>
      </c>
      <c r="D34" s="53">
        <v>1</v>
      </c>
      <c r="E34" s="53">
        <v>222</v>
      </c>
      <c r="F34" s="54" t="str">
        <f>+VLOOKUP(E34,Participants!$A$1:$F$802,2,FALSE)</f>
        <v>Daniel O'Donnell</v>
      </c>
      <c r="G34" s="54" t="str">
        <f>+VLOOKUP(E34,Participants!$A$1:$F$802,4,FALSE)</f>
        <v>HCA</v>
      </c>
      <c r="H34" s="54" t="str">
        <f>+VLOOKUP(E34,Participants!$A$1:$F$802,5,FALSE)</f>
        <v>M</v>
      </c>
      <c r="I34" s="54">
        <f>+VLOOKUP(E34,Participants!$A$1:$F$802,3,FALSE)</f>
        <v>4</v>
      </c>
      <c r="J34" s="54" t="str">
        <f>+VLOOKUP(E34,Participants!$A$1:$G$802,7,FALSE)</f>
        <v>DEV BOYS</v>
      </c>
      <c r="K34" s="54">
        <v>21</v>
      </c>
      <c r="L34" s="54"/>
    </row>
    <row r="35" spans="1:13" ht="14.25" customHeight="1">
      <c r="A35" s="63" t="s">
        <v>704</v>
      </c>
      <c r="B35" s="53">
        <v>9</v>
      </c>
      <c r="C35" s="53" t="s">
        <v>864</v>
      </c>
      <c r="D35" s="53">
        <v>2</v>
      </c>
      <c r="E35" s="53">
        <v>226</v>
      </c>
      <c r="F35" s="54" t="str">
        <f>+VLOOKUP(E35,Participants!$A$1:$F$802,2,FALSE)</f>
        <v>Jack Mahoney</v>
      </c>
      <c r="G35" s="54" t="str">
        <f>+VLOOKUP(E35,Participants!$A$1:$F$802,4,FALSE)</f>
        <v>HCA</v>
      </c>
      <c r="H35" s="54" t="str">
        <f>+VLOOKUP(E35,Participants!$A$1:$F$802,5,FALSE)</f>
        <v>M</v>
      </c>
      <c r="I35" s="54">
        <f>+VLOOKUP(E35,Participants!$A$1:$F$802,3,FALSE)</f>
        <v>4</v>
      </c>
      <c r="J35" s="54" t="str">
        <f>+VLOOKUP(E35,Participants!$A$1:$G$802,7,FALSE)</f>
        <v>DEV BOYS</v>
      </c>
      <c r="K35" s="54">
        <v>22</v>
      </c>
      <c r="L35" s="54"/>
    </row>
    <row r="36" spans="1:13" ht="14.25" customHeight="1">
      <c r="A36" s="63" t="s">
        <v>704</v>
      </c>
      <c r="B36" s="53">
        <v>3</v>
      </c>
      <c r="C36" s="152" t="s">
        <v>825</v>
      </c>
      <c r="D36" s="53">
        <v>4</v>
      </c>
      <c r="E36" s="53">
        <v>726</v>
      </c>
      <c r="F36" s="54" t="str">
        <f>+VLOOKUP(E36,Participants!$A$1:$F$802,2,FALSE)</f>
        <v>Anthony Sisto</v>
      </c>
      <c r="G36" s="54" t="str">
        <f>+VLOOKUP(E36,Participants!$A$1:$F$802,4,FALSE)</f>
        <v>KIL</v>
      </c>
      <c r="H36" s="54" t="str">
        <f>+VLOOKUP(E36,Participants!$A$1:$F$802,5,FALSE)</f>
        <v>M</v>
      </c>
      <c r="I36" s="54">
        <f>+VLOOKUP(E36,Participants!$A$1:$F$802,3,FALSE)</f>
        <v>3</v>
      </c>
      <c r="J36" s="54" t="str">
        <f>+VLOOKUP(E36,Participants!$A$1:$G$802,7,FALSE)</f>
        <v>DEV BOYS</v>
      </c>
      <c r="K36" s="54">
        <v>23</v>
      </c>
      <c r="L36" s="54"/>
    </row>
    <row r="37" spans="1:13" ht="14.25" customHeight="1">
      <c r="A37" s="63" t="s">
        <v>704</v>
      </c>
      <c r="B37" s="53">
        <v>3</v>
      </c>
      <c r="C37" s="53" t="s">
        <v>826</v>
      </c>
      <c r="D37" s="53">
        <v>2</v>
      </c>
      <c r="E37" s="53">
        <v>1228</v>
      </c>
      <c r="F37" s="54" t="str">
        <f>+VLOOKUP(E37,Participants!$A$1:$F$802,2,FALSE)</f>
        <v>Leo Predis</v>
      </c>
      <c r="G37" s="54" t="str">
        <f>+VLOOKUP(E37,Participants!$A$1:$F$802,4,FALSE)</f>
        <v>AAC</v>
      </c>
      <c r="H37" s="54" t="str">
        <f>+VLOOKUP(E37,Participants!$A$1:$F$802,5,FALSE)</f>
        <v>M</v>
      </c>
      <c r="I37" s="54">
        <f>+VLOOKUP(E37,Participants!$A$1:$F$802,3,FALSE)</f>
        <v>3</v>
      </c>
      <c r="J37" s="54" t="str">
        <f>+VLOOKUP(E37,Participants!$A$1:$G$802,7,FALSE)</f>
        <v>DEV BOYS</v>
      </c>
      <c r="K37" s="54">
        <v>24</v>
      </c>
      <c r="L37" s="54"/>
    </row>
    <row r="38" spans="1:13" ht="14.25" customHeight="1">
      <c r="A38" s="63" t="s">
        <v>704</v>
      </c>
      <c r="B38" s="53">
        <v>4</v>
      </c>
      <c r="C38" s="53" t="s">
        <v>832</v>
      </c>
      <c r="D38" s="53">
        <v>7</v>
      </c>
      <c r="E38" s="53">
        <v>162</v>
      </c>
      <c r="F38" s="54" t="str">
        <f>+VLOOKUP(E38,Participants!$A$1:$F$802,2,FALSE)</f>
        <v>Ewan Sullivan</v>
      </c>
      <c r="G38" s="54" t="str">
        <f>+VLOOKUP(E38,Participants!$A$1:$F$802,4,FALSE)</f>
        <v>NCA</v>
      </c>
      <c r="H38" s="54" t="str">
        <f>+VLOOKUP(E38,Participants!$A$1:$F$802,5,FALSE)</f>
        <v>M</v>
      </c>
      <c r="I38" s="54">
        <f>+VLOOKUP(E38,Participants!$A$1:$F$802,3,FALSE)</f>
        <v>3</v>
      </c>
      <c r="J38" s="54" t="str">
        <f>+VLOOKUP(E38,Participants!$A$1:$G$802,7,FALSE)</f>
        <v>DEV BOYS</v>
      </c>
      <c r="K38" s="54">
        <v>25</v>
      </c>
      <c r="L38" s="54"/>
    </row>
    <row r="39" spans="1:13" ht="14.25" customHeight="1">
      <c r="A39" s="63" t="s">
        <v>704</v>
      </c>
      <c r="B39" s="53">
        <v>9</v>
      </c>
      <c r="C39" s="53" t="s">
        <v>865</v>
      </c>
      <c r="D39" s="53">
        <v>7</v>
      </c>
      <c r="E39" s="53">
        <v>718</v>
      </c>
      <c r="F39" s="54" t="str">
        <f>+VLOOKUP(E39,Participants!$A$1:$F$802,2,FALSE)</f>
        <v>Liam Straub</v>
      </c>
      <c r="G39" s="54" t="str">
        <f>+VLOOKUP(E39,Participants!$A$1:$F$802,4,FALSE)</f>
        <v>KIL</v>
      </c>
      <c r="H39" s="54" t="str">
        <f>+VLOOKUP(E39,Participants!$A$1:$F$802,5,FALSE)</f>
        <v>M</v>
      </c>
      <c r="I39" s="54">
        <f>+VLOOKUP(E39,Participants!$A$1:$F$802,3,FALSE)</f>
        <v>4</v>
      </c>
      <c r="J39" s="54" t="str">
        <f>+VLOOKUP(E39,Participants!$A$1:$G$802,7,FALSE)</f>
        <v>DEV BOYS</v>
      </c>
      <c r="K39" s="54">
        <v>26</v>
      </c>
      <c r="L39" s="54"/>
    </row>
    <row r="40" spans="1:13" ht="14.25" customHeight="1">
      <c r="A40" s="63" t="s">
        <v>704</v>
      </c>
      <c r="B40" s="53">
        <v>3</v>
      </c>
      <c r="C40" s="53" t="s">
        <v>827</v>
      </c>
      <c r="D40" s="53">
        <v>3</v>
      </c>
      <c r="E40" s="53">
        <v>831</v>
      </c>
      <c r="F40" s="54" t="str">
        <f>+VLOOKUP(E40,Participants!$A$1:$F$802,2,FALSE)</f>
        <v>Luke Lariviere</v>
      </c>
      <c r="G40" s="54" t="str">
        <f>+VLOOKUP(E40,Participants!$A$1:$F$802,4,FALSE)</f>
        <v>GRE</v>
      </c>
      <c r="H40" s="54" t="str">
        <f>+VLOOKUP(E40,Participants!$A$1:$F$802,5,FALSE)</f>
        <v>M</v>
      </c>
      <c r="I40" s="54">
        <f>+VLOOKUP(E40,Participants!$A$1:$F$802,3,FALSE)</f>
        <v>2</v>
      </c>
      <c r="J40" s="54" t="str">
        <f>+VLOOKUP(E40,Participants!$A$1:$G$802,7,FALSE)</f>
        <v>DEV BOYS</v>
      </c>
      <c r="K40" s="54">
        <v>27</v>
      </c>
      <c r="L40" s="54"/>
    </row>
    <row r="41" spans="1:13" ht="14.25" customHeight="1">
      <c r="A41" s="63" t="s">
        <v>704</v>
      </c>
      <c r="B41" s="53">
        <v>4</v>
      </c>
      <c r="C41" s="53" t="s">
        <v>834</v>
      </c>
      <c r="D41" s="53">
        <v>3</v>
      </c>
      <c r="E41" s="53">
        <v>861</v>
      </c>
      <c r="F41" s="54" t="str">
        <f>+VLOOKUP(E41,Participants!$A$1:$F$802,2,FALSE)</f>
        <v>Levi Buchanan</v>
      </c>
      <c r="G41" s="54" t="str">
        <f>+VLOOKUP(E41,Participants!$A$1:$F$802,4,FALSE)</f>
        <v>GRE</v>
      </c>
      <c r="H41" s="54" t="str">
        <f>+VLOOKUP(E41,Participants!$A$1:$F$802,5,FALSE)</f>
        <v>M</v>
      </c>
      <c r="I41" s="54">
        <f>+VLOOKUP(E41,Participants!$A$1:$F$802,3,FALSE)</f>
        <v>3</v>
      </c>
      <c r="J41" s="54" t="str">
        <f>+VLOOKUP(E41,Participants!$A$1:$G$802,7,FALSE)</f>
        <v>DEV BOYS</v>
      </c>
      <c r="K41" s="54">
        <v>32</v>
      </c>
      <c r="L41" s="54"/>
    </row>
    <row r="42" spans="1:13" ht="14.25" customHeight="1">
      <c r="A42" s="63" t="s">
        <v>704</v>
      </c>
      <c r="B42" s="53">
        <v>3</v>
      </c>
      <c r="C42" s="53" t="s">
        <v>828</v>
      </c>
      <c r="D42" s="53">
        <v>1</v>
      </c>
      <c r="E42" s="53">
        <v>937</v>
      </c>
      <c r="F42" s="54" t="str">
        <f>+VLOOKUP(E42,Participants!$A$1:$F$802,2,FALSE)</f>
        <v>Buck Andrew</v>
      </c>
      <c r="G42" s="54" t="str">
        <f>+VLOOKUP(E42,Participants!$A$1:$F$802,4,FALSE)</f>
        <v>CDT</v>
      </c>
      <c r="H42" s="54" t="str">
        <f>+VLOOKUP(E42,Participants!$A$1:$F$802,5,FALSE)</f>
        <v>M</v>
      </c>
      <c r="I42" s="54">
        <f>+VLOOKUP(E42,Participants!$A$1:$F$802,3,FALSE)</f>
        <v>3</v>
      </c>
      <c r="J42" s="54" t="str">
        <f>+VLOOKUP(E42,Participants!$A$1:$G$802,7,FALSE)</f>
        <v>DEV BOYS</v>
      </c>
      <c r="K42" s="54">
        <v>35</v>
      </c>
      <c r="L42" s="54"/>
    </row>
    <row r="43" spans="1:13" ht="14.25" customHeight="1">
      <c r="A43" s="63" t="s">
        <v>704</v>
      </c>
      <c r="B43" s="53">
        <v>4</v>
      </c>
      <c r="C43" s="53" t="s">
        <v>835</v>
      </c>
      <c r="D43" s="53">
        <v>5</v>
      </c>
      <c r="E43" s="53">
        <v>722</v>
      </c>
      <c r="F43" s="54" t="str">
        <f>+VLOOKUP(E43,Participants!$A$1:$F$802,2,FALSE)</f>
        <v>Brooks Burger</v>
      </c>
      <c r="G43" s="54" t="str">
        <f>+VLOOKUP(E43,Participants!$A$1:$F$802,4,FALSE)</f>
        <v>KIL</v>
      </c>
      <c r="H43" s="54" t="str">
        <f>+VLOOKUP(E43,Participants!$A$1:$F$802,5,FALSE)</f>
        <v>M</v>
      </c>
      <c r="I43" s="54">
        <f>+VLOOKUP(E43,Participants!$A$1:$F$802,3,FALSE)</f>
        <v>3</v>
      </c>
      <c r="J43" s="54" t="str">
        <f>+VLOOKUP(E43,Participants!$A$1:$G$802,7,FALSE)</f>
        <v>DEV BOYS</v>
      </c>
      <c r="K43" s="54">
        <v>40</v>
      </c>
      <c r="L43" s="54"/>
    </row>
    <row r="44" spans="1:13" ht="14.25" customHeight="1">
      <c r="A44" s="63" t="s">
        <v>704</v>
      </c>
      <c r="B44" s="53">
        <v>3</v>
      </c>
      <c r="C44" s="53" t="s">
        <v>829</v>
      </c>
      <c r="D44" s="53">
        <v>7</v>
      </c>
      <c r="E44" s="53">
        <v>158</v>
      </c>
      <c r="F44" s="54" t="str">
        <f>+VLOOKUP(E44,Participants!$A$1:$F$802,2,FALSE)</f>
        <v>Edward Jaworski</v>
      </c>
      <c r="G44" s="54" t="str">
        <f>+VLOOKUP(E44,Participants!$A$1:$F$802,4,FALSE)</f>
        <v>NCA</v>
      </c>
      <c r="H44" s="54" t="str">
        <f>+VLOOKUP(E44,Participants!$A$1:$F$802,5,FALSE)</f>
        <v>M</v>
      </c>
      <c r="I44" s="54">
        <f>+VLOOKUP(E44,Participants!$A$1:$F$802,3,FALSE)</f>
        <v>3</v>
      </c>
      <c r="J44" s="54" t="str">
        <f>+VLOOKUP(E44,Participants!$A$1:$G$802,7,FALSE)</f>
        <v>DEV BOYS</v>
      </c>
      <c r="K44" s="54">
        <v>41</v>
      </c>
      <c r="L44" s="54"/>
    </row>
    <row r="45" spans="1:13" ht="14.25" customHeight="1">
      <c r="A45" s="63"/>
      <c r="B45" s="53"/>
      <c r="C45" s="53"/>
      <c r="D45" s="53"/>
      <c r="E45" s="53"/>
      <c r="F45" s="54"/>
      <c r="G45" s="54"/>
      <c r="H45" s="54"/>
      <c r="I45" s="54"/>
      <c r="J45" s="54"/>
      <c r="K45" s="54"/>
      <c r="L45" s="54"/>
    </row>
    <row r="47" spans="1:13" ht="14.25" customHeight="1">
      <c r="A47" s="63" t="s">
        <v>704</v>
      </c>
      <c r="B47" s="145">
        <v>10</v>
      </c>
      <c r="C47" s="145" t="s">
        <v>778</v>
      </c>
      <c r="D47" s="145">
        <v>1</v>
      </c>
      <c r="E47" s="145">
        <v>235</v>
      </c>
      <c r="F47" s="147" t="str">
        <f>+VLOOKUP(E47,Participants!$A$1:$F$802,2,FALSE)</f>
        <v>Maura Joyce</v>
      </c>
      <c r="G47" s="147" t="str">
        <f>+VLOOKUP(E47,Participants!$A$1:$F$802,4,FALSE)</f>
        <v>HCA</v>
      </c>
      <c r="H47" s="147" t="str">
        <f>+VLOOKUP(E47,Participants!$A$1:$F$802,5,FALSE)</f>
        <v>F</v>
      </c>
      <c r="I47" s="147">
        <f>+VLOOKUP(E47,Participants!$A$1:$F$802,3,FALSE)</f>
        <v>2</v>
      </c>
      <c r="J47" s="147" t="str">
        <f>+VLOOKUP(E47,Participants!$A$1:$G$802,7,FALSE)</f>
        <v>DEV GIRLS</v>
      </c>
      <c r="K47" s="54">
        <v>8</v>
      </c>
      <c r="L47" s="147">
        <v>1</v>
      </c>
      <c r="M47">
        <v>1</v>
      </c>
    </row>
    <row r="48" spans="1:13" ht="14.25" customHeight="1">
      <c r="A48" s="63" t="s">
        <v>704</v>
      </c>
      <c r="B48" s="145">
        <v>10</v>
      </c>
      <c r="C48" s="145" t="s">
        <v>780</v>
      </c>
      <c r="D48" s="145">
        <v>2</v>
      </c>
      <c r="E48" s="145">
        <v>633</v>
      </c>
      <c r="F48" s="147" t="str">
        <f>+VLOOKUP(E48,Participants!$A$1:$F$802,2,FALSE)</f>
        <v>Alexis Smith</v>
      </c>
      <c r="G48" s="147" t="str">
        <f>+VLOOKUP(E48,Participants!$A$1:$F$802,4,FALSE)</f>
        <v>SJS</v>
      </c>
      <c r="H48" s="147" t="str">
        <f>+VLOOKUP(E48,Participants!$A$1:$F$802,5,FALSE)</f>
        <v>F</v>
      </c>
      <c r="I48" s="147">
        <f>+VLOOKUP(E48,Participants!$A$1:$F$802,3,FALSE)</f>
        <v>2</v>
      </c>
      <c r="J48" s="147" t="str">
        <f>+VLOOKUP(E48,Participants!$A$1:$G$802,7,FALSE)</f>
        <v>DEV GIRLS</v>
      </c>
      <c r="K48" s="54">
        <v>16</v>
      </c>
      <c r="L48" s="147"/>
      <c r="M48">
        <v>2</v>
      </c>
    </row>
    <row r="49" spans="1:13" ht="14.25" customHeight="1">
      <c r="A49" s="63" t="s">
        <v>704</v>
      </c>
      <c r="B49" s="145">
        <v>10</v>
      </c>
      <c r="C49" s="145" t="s">
        <v>781</v>
      </c>
      <c r="D49" s="145">
        <v>3</v>
      </c>
      <c r="E49" s="145">
        <v>1328</v>
      </c>
      <c r="F49" s="147" t="str">
        <f>+VLOOKUP(E49,Participants!$A$1:$F$802,2,FALSE)</f>
        <v>Maggie Miller</v>
      </c>
      <c r="G49" s="147" t="str">
        <f>+VLOOKUP(E49,Participants!$A$1:$F$802,4,FALSE)</f>
        <v>BFS</v>
      </c>
      <c r="H49" s="147" t="str">
        <f>+VLOOKUP(E49,Participants!$A$1:$F$802,5,FALSE)</f>
        <v>F</v>
      </c>
      <c r="I49" s="147">
        <f>+VLOOKUP(E49,Participants!$A$1:$F$802,3,FALSE)</f>
        <v>2</v>
      </c>
      <c r="J49" s="147" t="str">
        <f>+VLOOKUP(E49,Participants!$A$1:$G$802,7,FALSE)</f>
        <v>DEV GIRLS</v>
      </c>
      <c r="K49" s="54">
        <v>19</v>
      </c>
      <c r="L49" s="147"/>
      <c r="M49">
        <v>3</v>
      </c>
    </row>
    <row r="50" spans="1:13" ht="14.25" customHeight="1">
      <c r="A50" s="63" t="s">
        <v>704</v>
      </c>
      <c r="B50" s="145">
        <v>10</v>
      </c>
      <c r="C50" s="145" t="s">
        <v>782</v>
      </c>
      <c r="D50" s="145">
        <v>4</v>
      </c>
      <c r="E50" s="145">
        <v>581</v>
      </c>
      <c r="F50" s="147" t="str">
        <f>+VLOOKUP(E50,Participants!$A$1:$F$802,2,FALSE)</f>
        <v>Grace Bandurski</v>
      </c>
      <c r="G50" s="147" t="str">
        <f>+VLOOKUP(E50,Participants!$A$1:$F$802,4,FALSE)</f>
        <v>BTA</v>
      </c>
      <c r="H50" s="147" t="str">
        <f>+VLOOKUP(E50,Participants!$A$1:$F$802,5,FALSE)</f>
        <v>F</v>
      </c>
      <c r="I50" s="147">
        <f>+VLOOKUP(E50,Participants!$A$1:$F$802,3,FALSE)</f>
        <v>2</v>
      </c>
      <c r="J50" s="147" t="str">
        <f>+VLOOKUP(E50,Participants!$A$1:$G$802,7,FALSE)</f>
        <v>DEV GIRLS</v>
      </c>
      <c r="K50" s="54">
        <v>25</v>
      </c>
      <c r="L50" s="147"/>
      <c r="M50">
        <v>4</v>
      </c>
    </row>
    <row r="51" spans="1:13" ht="14.25" customHeight="1">
      <c r="A51" s="63" t="s">
        <v>704</v>
      </c>
      <c r="B51" s="145">
        <v>10</v>
      </c>
      <c r="C51" s="145" t="s">
        <v>783</v>
      </c>
      <c r="D51" s="145">
        <v>5</v>
      </c>
      <c r="E51" s="145">
        <v>936</v>
      </c>
      <c r="F51" s="147" t="str">
        <f>+VLOOKUP(E51,Participants!$A$1:$F$802,2,FALSE)</f>
        <v>Rossey Anastasia</v>
      </c>
      <c r="G51" s="147" t="str">
        <f>+VLOOKUP(E51,Participants!$A$1:$F$802,4,FALSE)</f>
        <v>CDT</v>
      </c>
      <c r="H51" s="147" t="str">
        <f>+VLOOKUP(E51,Participants!$A$1:$F$802,5,FALSE)</f>
        <v>F</v>
      </c>
      <c r="I51" s="147">
        <f>+VLOOKUP(E51,Participants!$A$1:$F$802,3,FALSE)</f>
        <v>1</v>
      </c>
      <c r="J51" s="147" t="str">
        <f>+VLOOKUP(E51,Participants!$A$1:$G$802,7,FALSE)</f>
        <v>DEV GIRLS</v>
      </c>
      <c r="K51" s="54">
        <v>27</v>
      </c>
      <c r="L51" s="147"/>
      <c r="M51">
        <v>5</v>
      </c>
    </row>
    <row r="52" spans="1:13" ht="14.25" customHeight="1">
      <c r="A52" s="63" t="s">
        <v>704</v>
      </c>
      <c r="B52" s="145">
        <v>10</v>
      </c>
      <c r="C52" s="149" t="s">
        <v>784</v>
      </c>
      <c r="D52" s="145">
        <v>6</v>
      </c>
      <c r="E52" s="145">
        <v>584</v>
      </c>
      <c r="F52" s="147" t="str">
        <f>+VLOOKUP(E52,Participants!$A$1:$F$802,2,FALSE)</f>
        <v>Brooklynn Hamilton</v>
      </c>
      <c r="G52" s="147" t="str">
        <f>+VLOOKUP(E52,Participants!$A$1:$F$802,4,FALSE)</f>
        <v>BTA</v>
      </c>
      <c r="H52" s="147" t="str">
        <f>+VLOOKUP(E52,Participants!$A$1:$F$802,5,FALSE)</f>
        <v>F</v>
      </c>
      <c r="I52" s="147">
        <f>+VLOOKUP(E52,Participants!$A$1:$F$802,3,FALSE)</f>
        <v>2</v>
      </c>
      <c r="J52" s="147" t="str">
        <f>+VLOOKUP(E52,Participants!$A$1:$G$802,7,FALSE)</f>
        <v>DEV GIRLS</v>
      </c>
      <c r="K52" s="54">
        <v>31</v>
      </c>
      <c r="L52" s="147"/>
      <c r="M52">
        <v>6</v>
      </c>
    </row>
    <row r="53" spans="1:13" ht="14.25" customHeight="1">
      <c r="A53" s="63" t="s">
        <v>704</v>
      </c>
      <c r="B53" s="145">
        <v>10</v>
      </c>
      <c r="C53" s="149" t="s">
        <v>785</v>
      </c>
      <c r="D53" s="145">
        <v>7</v>
      </c>
      <c r="E53" s="145">
        <v>634</v>
      </c>
      <c r="F53" s="147" t="str">
        <f>+VLOOKUP(E53,Participants!$A$1:$F$802,2,FALSE)</f>
        <v>Grace Turner</v>
      </c>
      <c r="G53" s="147" t="str">
        <f>+VLOOKUP(E53,Participants!$A$1:$F$802,4,FALSE)</f>
        <v>SJS</v>
      </c>
      <c r="H53" s="147" t="str">
        <f>+VLOOKUP(E53,Participants!$A$1:$F$802,5,FALSE)</f>
        <v>F</v>
      </c>
      <c r="I53" s="147">
        <f>+VLOOKUP(E53,Participants!$A$1:$F$802,3,FALSE)</f>
        <v>2</v>
      </c>
      <c r="J53" s="147" t="str">
        <f>+VLOOKUP(E53,Participants!$A$1:$G$802,7,FALSE)</f>
        <v>DEV GIRLS</v>
      </c>
      <c r="K53" s="54">
        <v>32</v>
      </c>
      <c r="L53" s="147"/>
      <c r="M53">
        <v>7</v>
      </c>
    </row>
    <row r="54" spans="1:13" ht="14.25" customHeight="1">
      <c r="A54" s="63" t="s">
        <v>704</v>
      </c>
      <c r="B54" s="145">
        <v>10</v>
      </c>
      <c r="C54" s="149" t="s">
        <v>786</v>
      </c>
      <c r="D54" s="145">
        <v>8</v>
      </c>
      <c r="E54" s="145">
        <v>822</v>
      </c>
      <c r="F54" s="147" t="str">
        <f>+VLOOKUP(E54,Participants!$A$1:$F$802,2,FALSE)</f>
        <v>Meera Lindgren</v>
      </c>
      <c r="G54" s="147" t="str">
        <f>+VLOOKUP(E54,Participants!$A$1:$F$802,4,FALSE)</f>
        <v>GRE</v>
      </c>
      <c r="H54" s="147" t="str">
        <f>+VLOOKUP(E54,Participants!$A$1:$F$802,5,FALSE)</f>
        <v>F</v>
      </c>
      <c r="I54" s="147">
        <f>+VLOOKUP(E54,Participants!$A$1:$F$802,3,FALSE)</f>
        <v>2</v>
      </c>
      <c r="J54" s="147" t="str">
        <f>+VLOOKUP(E54,Participants!$A$1:$G$802,7,FALSE)</f>
        <v>DEV GIRLS</v>
      </c>
      <c r="K54" s="54">
        <v>34</v>
      </c>
      <c r="L54" s="147"/>
      <c r="M54">
        <v>8</v>
      </c>
    </row>
    <row r="55" spans="1:13" ht="14.25" customHeight="1">
      <c r="A55" s="63" t="s">
        <v>704</v>
      </c>
      <c r="B55" s="149">
        <v>11</v>
      </c>
      <c r="C55" s="149" t="s">
        <v>787</v>
      </c>
      <c r="D55" s="149">
        <v>1</v>
      </c>
      <c r="E55" s="149">
        <v>632</v>
      </c>
      <c r="F55" s="151" t="str">
        <f>+VLOOKUP(E55,Participants!$A$1:$F$802,2,FALSE)</f>
        <v>Giada Morrida</v>
      </c>
      <c r="G55" s="151" t="str">
        <f>+VLOOKUP(E55,Participants!$A$1:$F$802,4,FALSE)</f>
        <v>SJS</v>
      </c>
      <c r="H55" s="151" t="str">
        <f>+VLOOKUP(E55,Participants!$A$1:$F$802,5,FALSE)</f>
        <v>F</v>
      </c>
      <c r="I55" s="151">
        <f>+VLOOKUP(E55,Participants!$A$1:$F$802,3,FALSE)</f>
        <v>2</v>
      </c>
      <c r="J55" s="151" t="str">
        <f>+VLOOKUP(E55,Participants!$A$1:$G$802,7,FALSE)</f>
        <v>DEV GIRLS</v>
      </c>
      <c r="K55" s="54">
        <v>37</v>
      </c>
      <c r="L55" s="151"/>
      <c r="M55">
        <v>9</v>
      </c>
    </row>
    <row r="56" spans="1:13" ht="14.25" customHeight="1">
      <c r="A56" s="63" t="s">
        <v>704</v>
      </c>
      <c r="B56" s="149">
        <v>11</v>
      </c>
      <c r="C56" s="149" t="s">
        <v>788</v>
      </c>
      <c r="D56" s="149">
        <v>2</v>
      </c>
      <c r="E56" s="149">
        <v>1330</v>
      </c>
      <c r="F56" s="151" t="str">
        <f>+VLOOKUP(E56,Participants!$A$1:$F$802,2,FALSE)</f>
        <v>Kelsey Cole</v>
      </c>
      <c r="G56" s="151" t="str">
        <f>+VLOOKUP(E56,Participants!$A$1:$F$802,4,FALSE)</f>
        <v>BFS</v>
      </c>
      <c r="H56" s="151" t="str">
        <f>+VLOOKUP(E56,Participants!$A$1:$F$802,5,FALSE)</f>
        <v>F</v>
      </c>
      <c r="I56" s="151">
        <f>+VLOOKUP(E56,Participants!$A$1:$F$802,3,FALSE)</f>
        <v>2</v>
      </c>
      <c r="J56" s="151" t="str">
        <f>+VLOOKUP(E56,Participants!$A$1:$G$802,7,FALSE)</f>
        <v>DEV GIRLS</v>
      </c>
      <c r="K56" s="54">
        <v>38</v>
      </c>
      <c r="L56" s="151"/>
      <c r="M56">
        <v>10</v>
      </c>
    </row>
    <row r="57" spans="1:13" ht="14.25" customHeight="1">
      <c r="A57" s="63" t="s">
        <v>704</v>
      </c>
      <c r="B57" s="149">
        <v>11</v>
      </c>
      <c r="C57" s="149" t="s">
        <v>789</v>
      </c>
      <c r="D57" s="149">
        <v>3</v>
      </c>
      <c r="E57" s="149">
        <v>637</v>
      </c>
      <c r="F57" s="151" t="str">
        <f>+VLOOKUP(E57,Participants!$A$1:$F$802,2,FALSE)</f>
        <v>Eloisa Raymund</v>
      </c>
      <c r="G57" s="151" t="str">
        <f>+VLOOKUP(E57,Participants!$A$1:$F$802,4,FALSE)</f>
        <v>SJS</v>
      </c>
      <c r="H57" s="151" t="str">
        <f>+VLOOKUP(E57,Participants!$A$1:$F$802,5,FALSE)</f>
        <v>F</v>
      </c>
      <c r="I57" s="151">
        <f>+VLOOKUP(E57,Participants!$A$1:$F$802,3,FALSE)</f>
        <v>3</v>
      </c>
      <c r="J57" s="151" t="str">
        <f>+VLOOKUP(E57,Participants!$A$1:$G$802,7,FALSE)</f>
        <v>DEV GIRLS</v>
      </c>
      <c r="K57" s="54">
        <v>39</v>
      </c>
      <c r="L57" s="151"/>
      <c r="M57">
        <v>11</v>
      </c>
    </row>
    <row r="58" spans="1:13" ht="14.25" customHeight="1">
      <c r="A58" s="63" t="s">
        <v>704</v>
      </c>
      <c r="B58" s="149">
        <v>11</v>
      </c>
      <c r="C58" s="149" t="s">
        <v>790</v>
      </c>
      <c r="D58" s="149">
        <v>4</v>
      </c>
      <c r="E58" s="149">
        <v>1195</v>
      </c>
      <c r="F58" s="151" t="str">
        <f>+VLOOKUP(E58,Participants!$A$1:$F$802,2,FALSE)</f>
        <v>Mary Clare Austin</v>
      </c>
      <c r="G58" s="151" t="str">
        <f>+VLOOKUP(E58,Participants!$A$1:$F$802,4,FALSE)</f>
        <v>AAC</v>
      </c>
      <c r="H58" s="151" t="str">
        <f>+VLOOKUP(E58,Participants!$A$1:$F$802,5,FALSE)</f>
        <v>F</v>
      </c>
      <c r="I58" s="151">
        <f>+VLOOKUP(E58,Participants!$A$1:$F$802,3,FALSE)</f>
        <v>2</v>
      </c>
      <c r="J58" s="151" t="str">
        <f>+VLOOKUP(E58,Participants!$A$1:$G$802,7,FALSE)</f>
        <v>DEV GIRLS</v>
      </c>
      <c r="K58" s="54">
        <v>40</v>
      </c>
      <c r="L58" s="151"/>
      <c r="M58">
        <v>12</v>
      </c>
    </row>
    <row r="59" spans="1:13" ht="14.25" customHeight="1">
      <c r="A59" s="63" t="s">
        <v>704</v>
      </c>
      <c r="B59" s="149">
        <v>11</v>
      </c>
      <c r="C59" s="149" t="s">
        <v>791</v>
      </c>
      <c r="D59" s="149">
        <v>5</v>
      </c>
      <c r="E59" s="149">
        <v>1242</v>
      </c>
      <c r="F59" s="151" t="str">
        <f>+VLOOKUP(E59,Participants!$A$1:$F$802,2,FALSE)</f>
        <v>Josie VanVickle</v>
      </c>
      <c r="G59" s="151" t="str">
        <f>+VLOOKUP(E59,Participants!$A$1:$F$802,4,FALSE)</f>
        <v>AAC</v>
      </c>
      <c r="H59" s="151" t="str">
        <f>+VLOOKUP(E59,Participants!$A$1:$F$802,5,FALSE)</f>
        <v>F</v>
      </c>
      <c r="I59" s="151">
        <f>+VLOOKUP(E59,Participants!$A$1:$F$802,3,FALSE)</f>
        <v>2</v>
      </c>
      <c r="J59" s="151" t="str">
        <f>+VLOOKUP(E59,Participants!$A$1:$G$802,7,FALSE)</f>
        <v>DEV GIRLS</v>
      </c>
      <c r="K59" s="54">
        <v>42</v>
      </c>
      <c r="L59" s="151"/>
      <c r="M59">
        <v>13</v>
      </c>
    </row>
    <row r="60" spans="1:13" ht="14.25" customHeight="1">
      <c r="A60" s="63" t="s">
        <v>704</v>
      </c>
      <c r="B60" s="149">
        <v>11</v>
      </c>
      <c r="C60" s="149" t="s">
        <v>792</v>
      </c>
      <c r="D60" s="149">
        <v>6</v>
      </c>
      <c r="E60" s="149">
        <v>939</v>
      </c>
      <c r="F60" s="151" t="str">
        <f>+VLOOKUP(E60,Participants!$A$1:$F$802,2,FALSE)</f>
        <v>Scalamogna Ava</v>
      </c>
      <c r="G60" s="151" t="str">
        <f>+VLOOKUP(E60,Participants!$A$1:$F$802,4,FALSE)</f>
        <v>CDT</v>
      </c>
      <c r="H60" s="151" t="str">
        <f>+VLOOKUP(E60,Participants!$A$1:$F$802,5,FALSE)</f>
        <v>F</v>
      </c>
      <c r="I60" s="151">
        <f>+VLOOKUP(E60,Participants!$A$1:$F$802,3,FALSE)</f>
        <v>1</v>
      </c>
      <c r="J60" s="151" t="str">
        <f>+VLOOKUP(E60,Participants!$A$1:$G$802,7,FALSE)</f>
        <v>DEV GIRLS</v>
      </c>
      <c r="K60" s="54">
        <v>43</v>
      </c>
      <c r="L60" s="151"/>
      <c r="M60">
        <v>14</v>
      </c>
    </row>
    <row r="61" spans="1:13" ht="14.25" customHeight="1">
      <c r="A61" s="63" t="s">
        <v>704</v>
      </c>
      <c r="B61" s="149">
        <v>11</v>
      </c>
      <c r="C61" s="149" t="s">
        <v>793</v>
      </c>
      <c r="D61" s="149">
        <v>7</v>
      </c>
      <c r="E61" s="149">
        <v>825</v>
      </c>
      <c r="F61" s="151" t="str">
        <f>+VLOOKUP(E61,Participants!$A$1:$F$802,2,FALSE)</f>
        <v>Rylin Porter</v>
      </c>
      <c r="G61" s="151" t="str">
        <f>+VLOOKUP(E61,Participants!$A$1:$F$802,4,FALSE)</f>
        <v>GRE</v>
      </c>
      <c r="H61" s="151" t="str">
        <f>+VLOOKUP(E61,Participants!$A$1:$F$802,5,FALSE)</f>
        <v>F</v>
      </c>
      <c r="I61" s="151">
        <f>+VLOOKUP(E61,Participants!$A$1:$F$802,3,FALSE)</f>
        <v>0</v>
      </c>
      <c r="J61" s="151" t="str">
        <f>+VLOOKUP(E61,Participants!$A$1:$G$802,7,FALSE)</f>
        <v>DEV GIRLS</v>
      </c>
      <c r="K61" s="54">
        <v>46</v>
      </c>
      <c r="L61" s="151"/>
      <c r="M61">
        <v>15</v>
      </c>
    </row>
    <row r="62" spans="1:13" ht="14.25" customHeight="1">
      <c r="A62" s="63" t="s">
        <v>704</v>
      </c>
      <c r="B62" s="149">
        <v>11</v>
      </c>
      <c r="C62" s="149" t="s">
        <v>794</v>
      </c>
      <c r="D62" s="149">
        <v>8</v>
      </c>
      <c r="E62" s="149">
        <v>946</v>
      </c>
      <c r="F62" s="151" t="str">
        <f>+VLOOKUP(E62,Participants!$A$1:$F$802,2,FALSE)</f>
        <v>Bamberg Elsie</v>
      </c>
      <c r="G62" s="151" t="str">
        <f>+VLOOKUP(E62,Participants!$A$1:$F$802,4,FALSE)</f>
        <v>CDT</v>
      </c>
      <c r="H62" s="151" t="str">
        <f>+VLOOKUP(E62,Participants!$A$1:$F$802,5,FALSE)</f>
        <v>F</v>
      </c>
      <c r="I62" s="151" t="str">
        <f>+VLOOKUP(E62,Participants!$A$1:$F$802,3,FALSE)</f>
        <v>K</v>
      </c>
      <c r="J62" s="151" t="str">
        <f>+VLOOKUP(E62,Participants!$A$1:$G$802,7,FALSE)</f>
        <v>DEV GIRLS</v>
      </c>
      <c r="K62" s="54">
        <v>47</v>
      </c>
      <c r="L62" s="151"/>
      <c r="M62">
        <v>16</v>
      </c>
    </row>
    <row r="63" spans="1:13" ht="14.25" customHeight="1">
      <c r="A63" s="63"/>
      <c r="B63" s="149"/>
      <c r="C63" s="149"/>
      <c r="D63" s="149"/>
      <c r="E63" s="149"/>
      <c r="F63" s="151"/>
      <c r="G63" s="151"/>
      <c r="H63" s="151"/>
      <c r="I63" s="151"/>
      <c r="J63" s="151"/>
      <c r="K63" s="54"/>
      <c r="L63" s="151"/>
    </row>
    <row r="64" spans="1:13" ht="14.25" customHeight="1">
      <c r="A64" s="63" t="s">
        <v>704</v>
      </c>
      <c r="B64" s="53">
        <v>6</v>
      </c>
      <c r="C64" s="53" t="s">
        <v>844</v>
      </c>
      <c r="D64" s="53">
        <v>1</v>
      </c>
      <c r="E64" s="53">
        <v>1245</v>
      </c>
      <c r="F64" s="54" t="str">
        <f>+VLOOKUP(E64,Participants!$A$1:$F$802,2,FALSE)</f>
        <v>Rosa Yuo</v>
      </c>
      <c r="G64" s="54" t="str">
        <f>+VLOOKUP(E64,Participants!$A$1:$F$802,4,FALSE)</f>
        <v>AAC</v>
      </c>
      <c r="H64" s="54" t="str">
        <f>+VLOOKUP(E64,Participants!$A$1:$F$802,5,FALSE)</f>
        <v>F</v>
      </c>
      <c r="I64" s="54">
        <f>+VLOOKUP(E64,Participants!$A$1:$F$802,3,FALSE)</f>
        <v>4</v>
      </c>
      <c r="J64" s="54" t="str">
        <f>+VLOOKUP(E64,Participants!$A$1:$G$802,7,FALSE)</f>
        <v>DEV GIRLS</v>
      </c>
      <c r="K64" s="54">
        <v>1</v>
      </c>
      <c r="L64" s="54">
        <v>10</v>
      </c>
    </row>
    <row r="65" spans="1:12" ht="14.25" customHeight="1">
      <c r="A65" s="63" t="s">
        <v>704</v>
      </c>
      <c r="B65" s="53">
        <v>6</v>
      </c>
      <c r="C65" s="53" t="s">
        <v>845</v>
      </c>
      <c r="D65" s="53">
        <v>6</v>
      </c>
      <c r="E65" s="53">
        <v>706</v>
      </c>
      <c r="F65" s="54" t="str">
        <f>+VLOOKUP(E65,Participants!$A$1:$F$802,2,FALSE)</f>
        <v>Brigid Baker</v>
      </c>
      <c r="G65" s="54" t="str">
        <f>+VLOOKUP(E65,Participants!$A$1:$F$802,4,FALSE)</f>
        <v>KIL</v>
      </c>
      <c r="H65" s="54" t="str">
        <f>+VLOOKUP(E65,Participants!$A$1:$F$802,5,FALSE)</f>
        <v>F</v>
      </c>
      <c r="I65" s="54">
        <f>+VLOOKUP(E65,Participants!$A$1:$F$802,3,FALSE)</f>
        <v>4</v>
      </c>
      <c r="J65" s="54" t="str">
        <f>+VLOOKUP(E65,Participants!$A$1:$G$802,7,FALSE)</f>
        <v>DEV GIRLS</v>
      </c>
      <c r="K65" s="54">
        <v>2</v>
      </c>
      <c r="L65" s="54">
        <v>8</v>
      </c>
    </row>
    <row r="66" spans="1:12" ht="14.25" customHeight="1">
      <c r="A66" s="63" t="s">
        <v>704</v>
      </c>
      <c r="B66" s="53">
        <v>6</v>
      </c>
      <c r="C66" s="53" t="s">
        <v>846</v>
      </c>
      <c r="D66" s="53">
        <v>4</v>
      </c>
      <c r="E66" s="53">
        <v>908</v>
      </c>
      <c r="F66" s="54" t="str">
        <f>+VLOOKUP(E66,Participants!$A$1:$F$802,2,FALSE)</f>
        <v>Michaela Lucas</v>
      </c>
      <c r="G66" s="54" t="str">
        <f>+VLOOKUP(E66,Participants!$A$1:$F$802,4,FALSE)</f>
        <v>AGS</v>
      </c>
      <c r="H66" s="54" t="str">
        <f>+VLOOKUP(E66,Participants!$A$1:$F$802,5,FALSE)</f>
        <v>F</v>
      </c>
      <c r="I66" s="54">
        <f>+VLOOKUP(E66,Participants!$A$1:$F$802,3,FALSE)</f>
        <v>4</v>
      </c>
      <c r="J66" s="54" t="str">
        <f>+VLOOKUP(E66,Participants!$A$1:$G$802,7,FALSE)</f>
        <v>DEV GIRLS</v>
      </c>
      <c r="K66" s="54">
        <v>3</v>
      </c>
      <c r="L66" s="54">
        <v>6</v>
      </c>
    </row>
    <row r="67" spans="1:12" ht="14.25" customHeight="1">
      <c r="A67" s="63" t="s">
        <v>704</v>
      </c>
      <c r="B67" s="53">
        <v>6</v>
      </c>
      <c r="C67" s="53" t="s">
        <v>847</v>
      </c>
      <c r="D67" s="53">
        <v>5</v>
      </c>
      <c r="E67" s="53">
        <v>707</v>
      </c>
      <c r="F67" s="54" t="str">
        <f>+VLOOKUP(E67,Participants!$A$1:$F$802,2,FALSE)</f>
        <v>Cora Cole</v>
      </c>
      <c r="G67" s="54" t="str">
        <f>+VLOOKUP(E67,Participants!$A$1:$F$802,4,FALSE)</f>
        <v>KIL</v>
      </c>
      <c r="H67" s="54" t="str">
        <f>+VLOOKUP(E67,Participants!$A$1:$F$802,5,FALSE)</f>
        <v>F</v>
      </c>
      <c r="I67" s="54">
        <f>+VLOOKUP(E67,Participants!$A$1:$F$802,3,FALSE)</f>
        <v>4</v>
      </c>
      <c r="J67" s="54" t="str">
        <f>+VLOOKUP(E67,Participants!$A$1:$G$802,7,FALSE)</f>
        <v>DEV GIRLS</v>
      </c>
      <c r="K67" s="54">
        <v>4</v>
      </c>
      <c r="L67" s="54">
        <v>5</v>
      </c>
    </row>
    <row r="68" spans="1:12" ht="14.25" customHeight="1">
      <c r="A68" s="63" t="s">
        <v>704</v>
      </c>
      <c r="B68" s="53">
        <v>5</v>
      </c>
      <c r="C68" s="53" t="s">
        <v>836</v>
      </c>
      <c r="D68" s="53">
        <v>1</v>
      </c>
      <c r="E68" s="53">
        <v>1197</v>
      </c>
      <c r="F68" s="54" t="str">
        <f>+VLOOKUP(E68,Participants!$A$1:$F$802,2,FALSE)</f>
        <v>Charlotte Austin</v>
      </c>
      <c r="G68" s="54" t="str">
        <f>+VLOOKUP(E68,Participants!$A$1:$F$802,4,FALSE)</f>
        <v>AAC</v>
      </c>
      <c r="H68" s="54" t="str">
        <f>+VLOOKUP(E68,Participants!$A$1:$F$802,5,FALSE)</f>
        <v>F</v>
      </c>
      <c r="I68" s="54">
        <f>+VLOOKUP(E68,Participants!$A$1:$F$802,3,FALSE)</f>
        <v>4</v>
      </c>
      <c r="J68" s="54" t="str">
        <f>+VLOOKUP(E68,Participants!$A$1:$G$802,7,FALSE)</f>
        <v>DEV GIRLS</v>
      </c>
      <c r="K68" s="54">
        <v>5</v>
      </c>
      <c r="L68" s="54">
        <v>4</v>
      </c>
    </row>
    <row r="69" spans="1:12" ht="14.25" customHeight="1">
      <c r="A69" s="63" t="s">
        <v>704</v>
      </c>
      <c r="B69" s="53">
        <v>1</v>
      </c>
      <c r="C69" s="53" t="s">
        <v>810</v>
      </c>
      <c r="D69" s="53">
        <v>1</v>
      </c>
      <c r="E69" s="54">
        <v>820</v>
      </c>
      <c r="F69" s="54" t="str">
        <f>+VLOOKUP(E69,Participants!$A$1:$F$802,2,FALSE)</f>
        <v>Lena Espey</v>
      </c>
      <c r="G69" s="54" t="str">
        <f>+VLOOKUP(E69,Participants!$A$1:$F$802,4,FALSE)</f>
        <v>GRE</v>
      </c>
      <c r="H69" s="54" t="str">
        <f>+VLOOKUP(E69,Participants!$A$1:$F$802,5,FALSE)</f>
        <v>F</v>
      </c>
      <c r="I69" s="54">
        <f>+VLOOKUP(E69,Participants!$A$1:$F$802,3,FALSE)</f>
        <v>3</v>
      </c>
      <c r="J69" s="54" t="str">
        <f>+VLOOKUP(E69,Participants!$A$1:$G$802,7,FALSE)</f>
        <v>DEV GIRLS</v>
      </c>
      <c r="K69" s="54">
        <v>6</v>
      </c>
      <c r="L69" s="54">
        <v>3</v>
      </c>
    </row>
    <row r="70" spans="1:12" ht="14.25" customHeight="1">
      <c r="A70" s="63" t="s">
        <v>704</v>
      </c>
      <c r="B70" s="53">
        <v>5</v>
      </c>
      <c r="C70" s="53" t="s">
        <v>837</v>
      </c>
      <c r="D70" s="53">
        <v>5</v>
      </c>
      <c r="E70" s="53">
        <v>716</v>
      </c>
      <c r="F70" s="54" t="str">
        <f>+VLOOKUP(E70,Participants!$A$1:$F$802,2,FALSE)</f>
        <v>Quinn Orr</v>
      </c>
      <c r="G70" s="54" t="str">
        <f>+VLOOKUP(E70,Participants!$A$1:$F$802,4,FALSE)</f>
        <v>KIL</v>
      </c>
      <c r="H70" s="54" t="str">
        <f>+VLOOKUP(E70,Participants!$A$1:$F$802,5,FALSE)</f>
        <v>F</v>
      </c>
      <c r="I70" s="54">
        <f>+VLOOKUP(E70,Participants!$A$1:$F$802,3,FALSE)</f>
        <v>4</v>
      </c>
      <c r="J70" s="54" t="str">
        <f>+VLOOKUP(E70,Participants!$A$1:$G$802,7,FALSE)</f>
        <v>DEV GIRLS</v>
      </c>
      <c r="K70" s="54">
        <v>7</v>
      </c>
      <c r="L70" s="54">
        <v>2</v>
      </c>
    </row>
    <row r="71" spans="1:12" ht="14.25" customHeight="1">
      <c r="A71" s="63" t="s">
        <v>704</v>
      </c>
      <c r="B71" s="53">
        <v>2</v>
      </c>
      <c r="C71" s="53" t="s">
        <v>818</v>
      </c>
      <c r="D71" s="53">
        <v>7</v>
      </c>
      <c r="E71" s="53">
        <v>161</v>
      </c>
      <c r="F71" s="54" t="str">
        <f>+VLOOKUP(E71,Participants!$A$1:$F$802,2,FALSE)</f>
        <v>Ava Smith</v>
      </c>
      <c r="G71" s="54" t="str">
        <f>+VLOOKUP(E71,Participants!$A$1:$F$802,4,FALSE)</f>
        <v>NCA</v>
      </c>
      <c r="H71" s="54" t="str">
        <f>+VLOOKUP(E71,Participants!$A$1:$F$802,5,FALSE)</f>
        <v>F</v>
      </c>
      <c r="I71" s="54">
        <f>+VLOOKUP(E71,Participants!$A$1:$F$802,3,FALSE)</f>
        <v>3</v>
      </c>
      <c r="J71" s="54" t="str">
        <f>+VLOOKUP(E71,Participants!$A$1:$G$802,7,FALSE)</f>
        <v>DEV GIRLS</v>
      </c>
      <c r="K71" s="54">
        <v>9</v>
      </c>
      <c r="L71" s="54"/>
    </row>
    <row r="72" spans="1:12" ht="14.25" customHeight="1">
      <c r="A72" s="63" t="s">
        <v>704</v>
      </c>
      <c r="B72" s="53">
        <v>2</v>
      </c>
      <c r="C72" s="53" t="s">
        <v>819</v>
      </c>
      <c r="D72" s="53">
        <v>6</v>
      </c>
      <c r="E72" s="53">
        <v>1340</v>
      </c>
      <c r="F72" s="54" t="str">
        <f>+VLOOKUP(E72,Participants!$A$1:$F$802,2,FALSE)</f>
        <v>Charlie Kane</v>
      </c>
      <c r="G72" s="54" t="str">
        <f>+VLOOKUP(E72,Participants!$A$1:$F$802,4,FALSE)</f>
        <v>BFS</v>
      </c>
      <c r="H72" s="54" t="str">
        <f>+VLOOKUP(E72,Participants!$A$1:$F$802,5,FALSE)</f>
        <v>F</v>
      </c>
      <c r="I72" s="54">
        <f>+VLOOKUP(E72,Participants!$A$1:$F$802,3,FALSE)</f>
        <v>3</v>
      </c>
      <c r="J72" s="54" t="str">
        <f>+VLOOKUP(E72,Participants!$A$1:$G$802,7,FALSE)</f>
        <v>DEV GIRLS</v>
      </c>
      <c r="K72" s="54">
        <v>10</v>
      </c>
      <c r="L72" s="54"/>
    </row>
    <row r="73" spans="1:12" ht="14.25" customHeight="1">
      <c r="A73" s="63" t="s">
        <v>704</v>
      </c>
      <c r="B73" s="53">
        <v>6</v>
      </c>
      <c r="C73" s="53" t="s">
        <v>848</v>
      </c>
      <c r="D73" s="53">
        <v>8</v>
      </c>
      <c r="E73" s="53">
        <v>918</v>
      </c>
      <c r="F73" s="54" t="str">
        <f>+VLOOKUP(E73,Participants!$A$1:$F$802,2,FALSE)</f>
        <v>Arden Wyke-Shiring</v>
      </c>
      <c r="G73" s="54" t="str">
        <f>+VLOOKUP(E73,Participants!$A$1:$F$802,4,FALSE)</f>
        <v>AGS</v>
      </c>
      <c r="H73" s="54" t="str">
        <f>+VLOOKUP(E73,Participants!$A$1:$F$802,5,FALSE)</f>
        <v>F</v>
      </c>
      <c r="I73" s="54">
        <f>+VLOOKUP(E73,Participants!$A$1:$F$802,3,FALSE)</f>
        <v>4</v>
      </c>
      <c r="J73" s="54" t="str">
        <f>+VLOOKUP(E73,Participants!$A$1:$G$802,7,FALSE)</f>
        <v>DEV GIRLS</v>
      </c>
      <c r="K73" s="54">
        <v>11</v>
      </c>
      <c r="L73" s="54"/>
    </row>
    <row r="74" spans="1:12" ht="14.25" customHeight="1">
      <c r="A74" s="63" t="s">
        <v>704</v>
      </c>
      <c r="B74" s="53">
        <v>1</v>
      </c>
      <c r="C74" s="53" t="s">
        <v>811</v>
      </c>
      <c r="D74" s="53">
        <v>8</v>
      </c>
      <c r="E74" s="53">
        <v>915</v>
      </c>
      <c r="F74" s="54" t="str">
        <f>+VLOOKUP(E74,Participants!$A$1:$F$802,2,FALSE)</f>
        <v>Sadie Tamburino</v>
      </c>
      <c r="G74" s="54" t="str">
        <f>+VLOOKUP(E74,Participants!$A$1:$F$802,4,FALSE)</f>
        <v>AGS</v>
      </c>
      <c r="H74" s="54" t="str">
        <f>+VLOOKUP(E74,Participants!$A$1:$F$802,5,FALSE)</f>
        <v>F</v>
      </c>
      <c r="I74" s="54">
        <f>+VLOOKUP(E74,Participants!$A$1:$F$802,3,FALSE)</f>
        <v>3</v>
      </c>
      <c r="J74" s="54" t="str">
        <f>+VLOOKUP(E74,Participants!$A$1:$G$802,7,FALSE)</f>
        <v>DEV GIRLS</v>
      </c>
      <c r="K74" s="54">
        <v>12</v>
      </c>
      <c r="L74" s="54"/>
    </row>
    <row r="75" spans="1:12" ht="14.25" customHeight="1">
      <c r="A75" s="63" t="s">
        <v>704</v>
      </c>
      <c r="B75" s="53">
        <v>6</v>
      </c>
      <c r="C75" s="53" t="s">
        <v>849</v>
      </c>
      <c r="D75" s="53">
        <v>3</v>
      </c>
      <c r="E75" s="53">
        <v>819</v>
      </c>
      <c r="F75" s="54" t="str">
        <f>+VLOOKUP(E75,Participants!$A$1:$F$802,2,FALSE)</f>
        <v>Ayla Espey</v>
      </c>
      <c r="G75" s="54" t="str">
        <f>+VLOOKUP(E75,Participants!$A$1:$F$802,4,FALSE)</f>
        <v>GRE</v>
      </c>
      <c r="H75" s="54" t="str">
        <f>+VLOOKUP(E75,Participants!$A$1:$F$802,5,FALSE)</f>
        <v>F</v>
      </c>
      <c r="I75" s="54">
        <f>+VLOOKUP(E75,Participants!$A$1:$F$802,3,FALSE)</f>
        <v>4</v>
      </c>
      <c r="J75" s="54" t="str">
        <f>+VLOOKUP(E75,Participants!$A$1:$G$802,7,FALSE)</f>
        <v>DEV GIRLS</v>
      </c>
      <c r="K75" s="54">
        <v>13</v>
      </c>
      <c r="L75" s="54"/>
    </row>
    <row r="76" spans="1:12" ht="14.25" customHeight="1">
      <c r="A76" s="63" t="s">
        <v>704</v>
      </c>
      <c r="B76" s="53">
        <v>1</v>
      </c>
      <c r="C76" s="53" t="s">
        <v>812</v>
      </c>
      <c r="D76" s="53">
        <v>2</v>
      </c>
      <c r="E76" s="54">
        <v>917</v>
      </c>
      <c r="F76" s="54" t="str">
        <f>+VLOOKUP(E76,Participants!$A$1:$F$802,2,FALSE)</f>
        <v>Lillian Urick</v>
      </c>
      <c r="G76" s="54" t="str">
        <f>+VLOOKUP(E76,Participants!$A$1:$F$802,4,FALSE)</f>
        <v>AGS</v>
      </c>
      <c r="H76" s="54" t="str">
        <f>+VLOOKUP(E76,Participants!$A$1:$F$802,5,FALSE)</f>
        <v>F</v>
      </c>
      <c r="I76" s="54">
        <f>+VLOOKUP(E76,Participants!$A$1:$F$802,3,FALSE)</f>
        <v>3</v>
      </c>
      <c r="J76" s="54" t="str">
        <f>+VLOOKUP(E76,Participants!$A$1:$G$802,7,FALSE)</f>
        <v>DEV GIRLS</v>
      </c>
      <c r="K76" s="54">
        <v>14</v>
      </c>
      <c r="L76" s="54"/>
    </row>
    <row r="77" spans="1:12" ht="14.25" customHeight="1">
      <c r="A77" s="63" t="s">
        <v>704</v>
      </c>
      <c r="B77" s="53">
        <v>1</v>
      </c>
      <c r="C77" s="53" t="s">
        <v>813</v>
      </c>
      <c r="D77" s="53">
        <v>7</v>
      </c>
      <c r="E77" s="53">
        <v>156</v>
      </c>
      <c r="F77" s="54" t="str">
        <f>+VLOOKUP(E77,Participants!$A$1:$F$802,2,FALSE)</f>
        <v>Lily Derkach</v>
      </c>
      <c r="G77" s="54" t="str">
        <f>+VLOOKUP(E77,Participants!$A$1:$F$802,4,FALSE)</f>
        <v>NCA</v>
      </c>
      <c r="H77" s="54" t="str">
        <f>+VLOOKUP(E77,Participants!$A$1:$F$802,5,FALSE)</f>
        <v>F</v>
      </c>
      <c r="I77" s="54">
        <f>+VLOOKUP(E77,Participants!$A$1:$F$802,3,FALSE)</f>
        <v>3</v>
      </c>
      <c r="J77" s="54" t="str">
        <f>+VLOOKUP(E77,Participants!$A$1:$G$802,7,FALSE)</f>
        <v>DEV GIRLS</v>
      </c>
      <c r="K77" s="54">
        <v>15</v>
      </c>
      <c r="L77" s="54"/>
    </row>
    <row r="78" spans="1:12" ht="14.25" customHeight="1">
      <c r="A78" s="63" t="s">
        <v>704</v>
      </c>
      <c r="B78" s="53">
        <v>5</v>
      </c>
      <c r="C78" s="53" t="s">
        <v>838</v>
      </c>
      <c r="D78" s="53">
        <v>6</v>
      </c>
      <c r="E78" s="53">
        <v>723</v>
      </c>
      <c r="F78" s="54" t="str">
        <f>+VLOOKUP(E78,Participants!$A$1:$F$802,2,FALSE)</f>
        <v>Bridie Straub</v>
      </c>
      <c r="G78" s="54" t="str">
        <f>+VLOOKUP(E78,Participants!$A$1:$F$802,4,FALSE)</f>
        <v>KIL</v>
      </c>
      <c r="H78" s="54" t="str">
        <f>+VLOOKUP(E78,Participants!$A$1:$F$802,5,FALSE)</f>
        <v>F</v>
      </c>
      <c r="I78" s="54">
        <f>+VLOOKUP(E78,Participants!$A$1:$F$802,3,FALSE)</f>
        <v>4</v>
      </c>
      <c r="J78" s="54" t="str">
        <f>+VLOOKUP(E78,Participants!$A$1:$G$802,7,FALSE)</f>
        <v>DEV GIRLS</v>
      </c>
      <c r="K78" s="54">
        <v>17</v>
      </c>
      <c r="L78" s="54"/>
    </row>
    <row r="79" spans="1:12" ht="14.25" customHeight="1">
      <c r="A79" s="63" t="s">
        <v>704</v>
      </c>
      <c r="B79" s="53">
        <v>2</v>
      </c>
      <c r="C79" s="53" t="s">
        <v>820</v>
      </c>
      <c r="D79" s="53">
        <v>5</v>
      </c>
      <c r="E79" s="53">
        <v>713</v>
      </c>
      <c r="F79" s="54" t="str">
        <f>+VLOOKUP(E79,Participants!$A$1:$F$802,2,FALSE)</f>
        <v>Aralia DePaoli</v>
      </c>
      <c r="G79" s="54" t="str">
        <f>+VLOOKUP(E79,Participants!$A$1:$F$802,4,FALSE)</f>
        <v>KIL</v>
      </c>
      <c r="H79" s="54" t="str">
        <f>+VLOOKUP(E79,Participants!$A$1:$F$802,5,FALSE)</f>
        <v>F</v>
      </c>
      <c r="I79" s="54">
        <f>+VLOOKUP(E79,Participants!$A$1:$F$802,3,FALSE)</f>
        <v>3</v>
      </c>
      <c r="J79" s="54" t="str">
        <f>+VLOOKUP(E79,Participants!$A$1:$G$802,7,FALSE)</f>
        <v>DEV GIRLS</v>
      </c>
      <c r="K79" s="54">
        <v>18</v>
      </c>
      <c r="L79" s="54"/>
    </row>
    <row r="80" spans="1:12" ht="14.25" customHeight="1">
      <c r="A80" s="63" t="s">
        <v>704</v>
      </c>
      <c r="B80" s="53">
        <v>2</v>
      </c>
      <c r="C80" s="53" t="s">
        <v>821</v>
      </c>
      <c r="D80" s="53">
        <v>2</v>
      </c>
      <c r="E80" s="53">
        <v>907</v>
      </c>
      <c r="F80" s="54" t="str">
        <f>+VLOOKUP(E80,Participants!$A$1:$F$802,2,FALSE)</f>
        <v>Mila Kolocouris</v>
      </c>
      <c r="G80" s="54" t="str">
        <f>+VLOOKUP(E80,Participants!$A$1:$F$802,4,FALSE)</f>
        <v>AGS</v>
      </c>
      <c r="H80" s="54" t="str">
        <f>+VLOOKUP(E80,Participants!$A$1:$F$802,5,FALSE)</f>
        <v>F</v>
      </c>
      <c r="I80" s="54">
        <f>+VLOOKUP(E80,Participants!$A$1:$F$802,3,FALSE)</f>
        <v>3</v>
      </c>
      <c r="J80" s="54" t="str">
        <f>+VLOOKUP(E80,Participants!$A$1:$G$802,7,FALSE)</f>
        <v>DEV GIRLS</v>
      </c>
      <c r="K80" s="54">
        <v>20</v>
      </c>
      <c r="L80" s="54"/>
    </row>
    <row r="81" spans="1:12" ht="14.25" customHeight="1">
      <c r="A81" s="63" t="s">
        <v>704</v>
      </c>
      <c r="B81" s="53">
        <v>5</v>
      </c>
      <c r="C81" s="53" t="s">
        <v>839</v>
      </c>
      <c r="D81" s="53">
        <v>8</v>
      </c>
      <c r="E81" s="53">
        <v>919</v>
      </c>
      <c r="F81" s="54" t="str">
        <f>+VLOOKUP(E81,Participants!$A$1:$F$802,2,FALSE)</f>
        <v>Natalie Yurchak</v>
      </c>
      <c r="G81" s="54" t="str">
        <f>+VLOOKUP(E81,Participants!$A$1:$F$802,4,FALSE)</f>
        <v>AGS</v>
      </c>
      <c r="H81" s="54" t="str">
        <f>+VLOOKUP(E81,Participants!$A$1:$F$802,5,FALSE)</f>
        <v>F</v>
      </c>
      <c r="I81" s="54">
        <f>+VLOOKUP(E81,Participants!$A$1:$F$802,3,FALSE)</f>
        <v>4</v>
      </c>
      <c r="J81" s="54" t="str">
        <f>+VLOOKUP(E81,Participants!$A$1:$G$802,7,FALSE)</f>
        <v>DEV GIRLS</v>
      </c>
      <c r="K81" s="54">
        <v>21</v>
      </c>
      <c r="L81" s="54"/>
    </row>
    <row r="82" spans="1:12" ht="14.25" customHeight="1">
      <c r="A82" s="63" t="s">
        <v>704</v>
      </c>
      <c r="B82" s="53">
        <v>5</v>
      </c>
      <c r="C82" s="53" t="s">
        <v>840</v>
      </c>
      <c r="D82" s="53">
        <v>2</v>
      </c>
      <c r="E82" s="53">
        <v>473</v>
      </c>
      <c r="F82" s="54" t="str">
        <f>+VLOOKUP(E82,Participants!$A$1:$F$802,2,FALSE)</f>
        <v>Taetum Dougherty</v>
      </c>
      <c r="G82" s="54" t="str">
        <f>+VLOOKUP(E82,Participants!$A$1:$F$802,4,FALSE)</f>
        <v>BCS</v>
      </c>
      <c r="H82" s="54" t="str">
        <f>+VLOOKUP(E82,Participants!$A$1:$F$802,5,FALSE)</f>
        <v>F</v>
      </c>
      <c r="I82" s="54">
        <f>+VLOOKUP(E82,Participants!$A$1:$F$802,3,FALSE)</f>
        <v>4</v>
      </c>
      <c r="J82" s="54" t="str">
        <f>+VLOOKUP(E82,Participants!$A$1:$G$802,7,FALSE)</f>
        <v>DEV GIRLS</v>
      </c>
      <c r="K82" s="54">
        <v>22</v>
      </c>
      <c r="L82" s="54"/>
    </row>
    <row r="83" spans="1:12" ht="14.25" customHeight="1">
      <c r="A83" s="63" t="s">
        <v>704</v>
      </c>
      <c r="B83" s="53">
        <v>5</v>
      </c>
      <c r="C83" s="53" t="s">
        <v>841</v>
      </c>
      <c r="D83" s="53">
        <v>4</v>
      </c>
      <c r="E83" s="53">
        <v>1346</v>
      </c>
      <c r="F83" s="54" t="str">
        <f>+VLOOKUP(E83,Participants!$A$1:$F$802,2,FALSE)</f>
        <v>Molly Begley</v>
      </c>
      <c r="G83" s="54" t="str">
        <f>+VLOOKUP(E83,Participants!$A$1:$F$802,4,FALSE)</f>
        <v>BFS</v>
      </c>
      <c r="H83" s="54" t="str">
        <f>+VLOOKUP(E83,Participants!$A$1:$F$802,5,FALSE)</f>
        <v>F</v>
      </c>
      <c r="I83" s="54">
        <f>+VLOOKUP(E83,Participants!$A$1:$F$802,3,FALSE)</f>
        <v>4</v>
      </c>
      <c r="J83" s="54" t="str">
        <f>+VLOOKUP(E83,Participants!$A$1:$G$802,7,FALSE)</f>
        <v>DEV GIRLS</v>
      </c>
      <c r="K83" s="54">
        <v>23</v>
      </c>
      <c r="L83" s="54"/>
    </row>
    <row r="84" spans="1:12" ht="14.25" customHeight="1">
      <c r="A84" s="63" t="s">
        <v>704</v>
      </c>
      <c r="B84" s="53">
        <v>5</v>
      </c>
      <c r="C84" s="53" t="s">
        <v>842</v>
      </c>
      <c r="D84" s="53">
        <v>3</v>
      </c>
      <c r="E84" s="53">
        <v>166</v>
      </c>
      <c r="F84" s="54" t="str">
        <f>+VLOOKUP(E84,Participants!$A$1:$F$802,2,FALSE)</f>
        <v>Maggie Pyle</v>
      </c>
      <c r="G84" s="54" t="str">
        <f>+VLOOKUP(E84,Participants!$A$1:$F$802,4,FALSE)</f>
        <v>NCA</v>
      </c>
      <c r="H84" s="54" t="str">
        <f>+VLOOKUP(E84,Participants!$A$1:$F$802,5,FALSE)</f>
        <v>F</v>
      </c>
      <c r="I84" s="54">
        <f>+VLOOKUP(E84,Participants!$A$1:$F$802,3,FALSE)</f>
        <v>4</v>
      </c>
      <c r="J84" s="54" t="str">
        <f>+VLOOKUP(E84,Participants!$A$1:$G$802,7,FALSE)</f>
        <v>DEV GIRLS</v>
      </c>
      <c r="K84" s="54">
        <v>24</v>
      </c>
      <c r="L84" s="54"/>
    </row>
    <row r="85" spans="1:12" ht="14.25" customHeight="1">
      <c r="A85" s="63" t="s">
        <v>704</v>
      </c>
      <c r="B85" s="53">
        <v>6</v>
      </c>
      <c r="C85" s="53" t="s">
        <v>850</v>
      </c>
      <c r="D85" s="53">
        <v>7</v>
      </c>
      <c r="E85" s="53">
        <v>641</v>
      </c>
      <c r="F85" s="54" t="str">
        <f>+VLOOKUP(E85,Participants!$A$1:$F$802,2,FALSE)</f>
        <v>Violet Price</v>
      </c>
      <c r="G85" s="54" t="str">
        <f>+VLOOKUP(E85,Participants!$A$1:$F$802,4,FALSE)</f>
        <v>SJS</v>
      </c>
      <c r="H85" s="54" t="str">
        <f>+VLOOKUP(E85,Participants!$A$1:$F$802,5,FALSE)</f>
        <v>F</v>
      </c>
      <c r="I85" s="54">
        <f>+VLOOKUP(E85,Participants!$A$1:$F$802,3,FALSE)</f>
        <v>4</v>
      </c>
      <c r="J85" s="54" t="str">
        <f>+VLOOKUP(E85,Participants!$A$1:$G$802,7,FALSE)</f>
        <v>DEV GIRLS</v>
      </c>
      <c r="K85" s="54">
        <v>25</v>
      </c>
      <c r="L85" s="54"/>
    </row>
    <row r="86" spans="1:12" ht="14.25" customHeight="1">
      <c r="A86" s="63" t="s">
        <v>704</v>
      </c>
      <c r="B86" s="53">
        <v>1</v>
      </c>
      <c r="C86" s="53" t="s">
        <v>814</v>
      </c>
      <c r="D86" s="53">
        <v>4</v>
      </c>
      <c r="E86" s="54">
        <v>1236</v>
      </c>
      <c r="F86" s="54" t="str">
        <f>+VLOOKUP(E86,Participants!$A$1:$F$802,2,FALSE)</f>
        <v>Lucia Rossi</v>
      </c>
      <c r="G86" s="54" t="str">
        <f>+VLOOKUP(E86,Participants!$A$1:$F$802,4,FALSE)</f>
        <v>AAC</v>
      </c>
      <c r="H86" s="54" t="str">
        <f>+VLOOKUP(E86,Participants!$A$1:$F$802,5,FALSE)</f>
        <v>F</v>
      </c>
      <c r="I86" s="54">
        <f>+VLOOKUP(E86,Participants!$A$1:$F$802,3,FALSE)</f>
        <v>3</v>
      </c>
      <c r="J86" s="54" t="str">
        <f>+VLOOKUP(E86,Participants!$A$1:$G$802,7,FALSE)</f>
        <v>DEV GIRLS</v>
      </c>
      <c r="K86" s="54">
        <v>26</v>
      </c>
      <c r="L86" s="54"/>
    </row>
    <row r="87" spans="1:12" ht="14.25" customHeight="1">
      <c r="A87" s="63" t="s">
        <v>704</v>
      </c>
      <c r="B87" s="53">
        <v>5</v>
      </c>
      <c r="C87" s="53" t="s">
        <v>843</v>
      </c>
      <c r="D87" s="53">
        <v>7</v>
      </c>
      <c r="E87" s="53">
        <v>593</v>
      </c>
      <c r="F87" s="54" t="str">
        <f>+VLOOKUP(E87,Participants!$A$1:$F$802,2,FALSE)</f>
        <v>Everleigh Walczyk</v>
      </c>
      <c r="G87" s="54" t="str">
        <f>+VLOOKUP(E87,Participants!$A$1:$F$802,4,FALSE)</f>
        <v>BTA</v>
      </c>
      <c r="H87" s="54" t="str">
        <f>+VLOOKUP(E87,Participants!$A$1:$F$802,5,FALSE)</f>
        <v>F</v>
      </c>
      <c r="I87" s="54">
        <f>+VLOOKUP(E87,Participants!$A$1:$F$802,3,FALSE)</f>
        <v>4</v>
      </c>
      <c r="J87" s="54" t="str">
        <f>+VLOOKUP(E87,Participants!$A$1:$G$802,7,FALSE)</f>
        <v>DEV GIRLS</v>
      </c>
      <c r="K87" s="54">
        <v>28</v>
      </c>
      <c r="L87" s="54"/>
    </row>
    <row r="88" spans="1:12" ht="14.25" customHeight="1">
      <c r="A88" s="63" t="s">
        <v>704</v>
      </c>
      <c r="B88" s="53">
        <v>6</v>
      </c>
      <c r="C88" s="53" t="s">
        <v>851</v>
      </c>
      <c r="D88" s="53">
        <v>2</v>
      </c>
      <c r="E88" s="53">
        <v>477</v>
      </c>
      <c r="F88" s="54" t="str">
        <f>+VLOOKUP(E88,Participants!$A$1:$F$802,2,FALSE)</f>
        <v>Madelyn Miklavic</v>
      </c>
      <c r="G88" s="54" t="str">
        <f>+VLOOKUP(E88,Participants!$A$1:$F$802,4,FALSE)</f>
        <v>BCS</v>
      </c>
      <c r="H88" s="54" t="str">
        <f>+VLOOKUP(E88,Participants!$A$1:$F$802,5,FALSE)</f>
        <v>F</v>
      </c>
      <c r="I88" s="54">
        <f>+VLOOKUP(E88,Participants!$A$1:$F$802,3,FALSE)</f>
        <v>4</v>
      </c>
      <c r="J88" s="54" t="str">
        <f>+VLOOKUP(E88,Participants!$A$1:$G$802,7,FALSE)</f>
        <v>DEV GIRLS</v>
      </c>
      <c r="K88" s="54">
        <v>29</v>
      </c>
      <c r="L88" s="54"/>
    </row>
    <row r="89" spans="1:12" ht="14.25" customHeight="1">
      <c r="A89" s="63" t="s">
        <v>704</v>
      </c>
      <c r="B89" s="53">
        <v>2</v>
      </c>
      <c r="C89" s="53" t="s">
        <v>799</v>
      </c>
      <c r="D89" s="53">
        <v>4</v>
      </c>
      <c r="E89" s="53">
        <v>160</v>
      </c>
      <c r="F89" s="54" t="str">
        <f>+VLOOKUP(E89,Participants!$A$1:$F$802,2,FALSE)</f>
        <v>Chloe Light</v>
      </c>
      <c r="G89" s="54" t="str">
        <f>+VLOOKUP(E89,Participants!$A$1:$F$802,4,FALSE)</f>
        <v>NCA</v>
      </c>
      <c r="H89" s="54" t="str">
        <f>+VLOOKUP(E89,Participants!$A$1:$F$802,5,FALSE)</f>
        <v>F</v>
      </c>
      <c r="I89" s="54">
        <f>+VLOOKUP(E89,Participants!$A$1:$F$802,3,FALSE)</f>
        <v>3</v>
      </c>
      <c r="J89" s="54" t="str">
        <f>+VLOOKUP(E89,Participants!$A$1:$G$802,7,FALSE)</f>
        <v>DEV GIRLS</v>
      </c>
      <c r="K89" s="54">
        <v>30</v>
      </c>
      <c r="L89" s="54"/>
    </row>
    <row r="90" spans="1:12" ht="14.25" customHeight="1">
      <c r="A90" s="63" t="s">
        <v>704</v>
      </c>
      <c r="B90" s="53">
        <v>2</v>
      </c>
      <c r="C90" s="53" t="s">
        <v>822</v>
      </c>
      <c r="D90" s="53">
        <v>3</v>
      </c>
      <c r="E90" s="53">
        <v>913</v>
      </c>
      <c r="F90" s="54" t="str">
        <f>+VLOOKUP(E90,Participants!$A$1:$F$802,2,FALSE)</f>
        <v>Rose Staudenmeier</v>
      </c>
      <c r="G90" s="54" t="str">
        <f>+VLOOKUP(E90,Participants!$A$1:$F$802,4,FALSE)</f>
        <v>AGS</v>
      </c>
      <c r="H90" s="54" t="str">
        <f>+VLOOKUP(E90,Participants!$A$1:$F$802,5,FALSE)</f>
        <v>F</v>
      </c>
      <c r="I90" s="54">
        <f>+VLOOKUP(E90,Participants!$A$1:$F$802,3,FALSE)</f>
        <v>3</v>
      </c>
      <c r="J90" s="54" t="str">
        <f>+VLOOKUP(E90,Participants!$A$1:$G$802,7,FALSE)</f>
        <v>DEV GIRLS</v>
      </c>
      <c r="K90" s="54">
        <v>33</v>
      </c>
      <c r="L90" s="54"/>
    </row>
    <row r="91" spans="1:12" ht="14.25" customHeight="1">
      <c r="A91" s="63" t="s">
        <v>704</v>
      </c>
      <c r="B91" s="53">
        <v>1</v>
      </c>
      <c r="C91" s="53" t="s">
        <v>815</v>
      </c>
      <c r="D91" s="53">
        <v>3</v>
      </c>
      <c r="E91" s="54">
        <v>916</v>
      </c>
      <c r="F91" s="54" t="str">
        <f>+VLOOKUP(E91,Participants!$A$1:$F$802,2,FALSE)</f>
        <v>Skylar Tegano</v>
      </c>
      <c r="G91" s="54" t="str">
        <f>+VLOOKUP(E91,Participants!$A$1:$F$802,4,FALSE)</f>
        <v>AGS</v>
      </c>
      <c r="H91" s="54" t="str">
        <f>+VLOOKUP(E91,Participants!$A$1:$F$802,5,FALSE)</f>
        <v>F</v>
      </c>
      <c r="I91" s="54">
        <f>+VLOOKUP(E91,Participants!$A$1:$F$802,3,FALSE)</f>
        <v>2</v>
      </c>
      <c r="J91" s="54" t="str">
        <f>+VLOOKUP(E91,Participants!$A$1:$G$802,7,FALSE)</f>
        <v>DEV GIRLS</v>
      </c>
      <c r="K91" s="54">
        <v>35</v>
      </c>
      <c r="L91" s="54"/>
    </row>
    <row r="92" spans="1:12" ht="14.25" customHeight="1">
      <c r="A92" s="63" t="s">
        <v>704</v>
      </c>
      <c r="B92" s="53">
        <v>1</v>
      </c>
      <c r="C92" s="53" t="s">
        <v>816</v>
      </c>
      <c r="D92" s="53">
        <v>5</v>
      </c>
      <c r="E92" s="53">
        <v>708</v>
      </c>
      <c r="F92" s="54" t="str">
        <f>+VLOOKUP(E92,Participants!$A$1:$F$802,2,FALSE)</f>
        <v>Anna Narwold</v>
      </c>
      <c r="G92" s="54" t="str">
        <f>+VLOOKUP(E92,Participants!$A$1:$F$802,4,FALSE)</f>
        <v>KIL</v>
      </c>
      <c r="H92" s="54" t="str">
        <f>+VLOOKUP(E92,Participants!$A$1:$F$802,5,FALSE)</f>
        <v>F</v>
      </c>
      <c r="I92" s="54">
        <f>+VLOOKUP(E92,Participants!$A$1:$F$802,3,FALSE)</f>
        <v>3</v>
      </c>
      <c r="J92" s="54" t="str">
        <f>+VLOOKUP(E92,Participants!$A$1:$G$802,7,FALSE)</f>
        <v>DEV GIRLS</v>
      </c>
      <c r="K92" s="54">
        <v>36</v>
      </c>
      <c r="L92" s="54"/>
    </row>
    <row r="93" spans="1:12" ht="14.25" customHeight="1">
      <c r="A93" s="63" t="s">
        <v>704</v>
      </c>
      <c r="B93" s="53">
        <v>1</v>
      </c>
      <c r="C93" s="53" t="s">
        <v>817</v>
      </c>
      <c r="D93" s="53">
        <v>6</v>
      </c>
      <c r="E93" s="53">
        <v>1342</v>
      </c>
      <c r="F93" s="54" t="str">
        <f>+VLOOKUP(E93,Participants!$A$1:$F$802,2,FALSE)</f>
        <v>Cecilia "CC" Benjamin</v>
      </c>
      <c r="G93" s="54" t="str">
        <f>+VLOOKUP(E93,Participants!$A$1:$F$802,4,FALSE)</f>
        <v>BFS</v>
      </c>
      <c r="H93" s="54" t="str">
        <f>+VLOOKUP(E93,Participants!$A$1:$F$802,5,FALSE)</f>
        <v>F</v>
      </c>
      <c r="I93" s="54">
        <f>+VLOOKUP(E93,Participants!$A$1:$F$802,3,FALSE)</f>
        <v>3</v>
      </c>
      <c r="J93" s="54" t="str">
        <f>+VLOOKUP(E93,Participants!$A$1:$G$802,7,FALSE)</f>
        <v>DEV GIRLS</v>
      </c>
      <c r="K93" s="54">
        <v>41</v>
      </c>
      <c r="L93" s="54"/>
    </row>
    <row r="94" spans="1:12" ht="14.25" customHeight="1">
      <c r="A94" s="63" t="s">
        <v>704</v>
      </c>
      <c r="B94" s="53">
        <v>2</v>
      </c>
      <c r="C94" s="53" t="s">
        <v>823</v>
      </c>
      <c r="D94" s="53">
        <v>1</v>
      </c>
      <c r="E94" s="53">
        <v>816</v>
      </c>
      <c r="F94" s="54" t="str">
        <f>+VLOOKUP(E94,Participants!$A$1:$F$802,2,FALSE)</f>
        <v>Brigid Boosel</v>
      </c>
      <c r="G94" s="54" t="str">
        <f>+VLOOKUP(E94,Participants!$A$1:$F$802,4,FALSE)</f>
        <v>GRE</v>
      </c>
      <c r="H94" s="54" t="str">
        <f>+VLOOKUP(E94,Participants!$A$1:$F$802,5,FALSE)</f>
        <v>F</v>
      </c>
      <c r="I94" s="54">
        <f>+VLOOKUP(E94,Participants!$A$1:$F$802,3,FALSE)</f>
        <v>3</v>
      </c>
      <c r="J94" s="54" t="str">
        <f>+VLOOKUP(E94,Participants!$A$1:$G$802,7,FALSE)</f>
        <v>DEV GIRLS</v>
      </c>
      <c r="K94" s="54">
        <v>44</v>
      </c>
      <c r="L94" s="54"/>
    </row>
    <row r="95" spans="1:12" ht="14.25" customHeight="1">
      <c r="A95" s="63" t="s">
        <v>704</v>
      </c>
      <c r="B95" s="53">
        <v>7</v>
      </c>
      <c r="C95" s="53" t="s">
        <v>852</v>
      </c>
      <c r="D95" s="53">
        <v>1</v>
      </c>
      <c r="E95" s="53">
        <v>912</v>
      </c>
      <c r="F95" s="54" t="str">
        <f>+VLOOKUP(E95,Participants!$A$1:$F$802,2,FALSE)</f>
        <v>Amalia Roehn</v>
      </c>
      <c r="G95" s="54" t="str">
        <f>+VLOOKUP(E95,Participants!$A$1:$F$802,4,FALSE)</f>
        <v>AGS</v>
      </c>
      <c r="H95" s="54" t="str">
        <f>+VLOOKUP(E95,Participants!$A$1:$F$802,5,FALSE)</f>
        <v>F</v>
      </c>
      <c r="I95" s="54">
        <f>+VLOOKUP(E95,Participants!$A$1:$F$802,3,FALSE)</f>
        <v>4</v>
      </c>
      <c r="J95" s="54" t="str">
        <f>+VLOOKUP(E95,Participants!$A$1:$G$802,7,FALSE)</f>
        <v>DEV GIRLS</v>
      </c>
      <c r="K95" s="54">
        <v>45</v>
      </c>
      <c r="L95" s="54"/>
    </row>
    <row r="96" spans="1:12" ht="14.25" customHeight="1">
      <c r="E96" s="58"/>
    </row>
    <row r="97" spans="1:24" ht="14.25" customHeight="1">
      <c r="E97" s="58"/>
    </row>
    <row r="98" spans="1:24" ht="14.25" customHeight="1">
      <c r="B98" s="60" t="s">
        <v>8</v>
      </c>
      <c r="C98" s="60" t="s">
        <v>16</v>
      </c>
      <c r="D98" s="60" t="s">
        <v>19</v>
      </c>
      <c r="E98" s="61" t="s">
        <v>24</v>
      </c>
      <c r="F98" s="60" t="s">
        <v>27</v>
      </c>
      <c r="G98" s="60" t="s">
        <v>30</v>
      </c>
      <c r="H98" s="60" t="s">
        <v>33</v>
      </c>
      <c r="I98" s="60" t="s">
        <v>36</v>
      </c>
      <c r="J98" s="60" t="s">
        <v>42</v>
      </c>
      <c r="K98" s="60" t="s">
        <v>45</v>
      </c>
      <c r="L98" s="60" t="s">
        <v>48</v>
      </c>
      <c r="M98" s="60" t="s">
        <v>51</v>
      </c>
      <c r="N98" s="60" t="s">
        <v>54</v>
      </c>
      <c r="O98" s="60" t="s">
        <v>57</v>
      </c>
      <c r="P98" s="60" t="s">
        <v>60</v>
      </c>
      <c r="Q98" s="60" t="s">
        <v>66</v>
      </c>
      <c r="R98" s="60" t="s">
        <v>11</v>
      </c>
      <c r="S98" s="60" t="s">
        <v>71</v>
      </c>
      <c r="T98" s="60" t="s">
        <v>74</v>
      </c>
      <c r="U98" s="60" t="s">
        <v>77</v>
      </c>
      <c r="V98" s="60" t="s">
        <v>80</v>
      </c>
      <c r="W98" s="60" t="s">
        <v>83</v>
      </c>
      <c r="X98" s="60" t="s">
        <v>682</v>
      </c>
    </row>
    <row r="99" spans="1:24" ht="14.25" customHeight="1">
      <c r="A99" s="62" t="s">
        <v>14</v>
      </c>
      <c r="B99" s="62">
        <f t="shared" ref="B99:J100" si="0">+SUMIFS($L$2:$L$95,$J$2:$J$95,$A99,$G$2:$G$95,B$98)</f>
        <v>14</v>
      </c>
      <c r="C99" s="62">
        <f t="shared" si="0"/>
        <v>6</v>
      </c>
      <c r="D99" s="62">
        <f t="shared" si="0"/>
        <v>0</v>
      </c>
      <c r="E99" s="62">
        <f t="shared" si="0"/>
        <v>0</v>
      </c>
      <c r="F99" s="62">
        <f t="shared" si="0"/>
        <v>0</v>
      </c>
      <c r="G99" s="62">
        <f t="shared" si="0"/>
        <v>0</v>
      </c>
      <c r="H99" s="62">
        <f t="shared" si="0"/>
        <v>0</v>
      </c>
      <c r="I99" s="62">
        <f t="shared" si="0"/>
        <v>0</v>
      </c>
      <c r="J99" s="62">
        <f t="shared" si="0"/>
        <v>3</v>
      </c>
      <c r="K99" s="62">
        <v>0</v>
      </c>
      <c r="L99" s="62">
        <f t="shared" ref="L99:W100" si="1">+SUMIFS($L$2:$L$95,$J$2:$J$95,$A99,$G$2:$G$95,L$98)</f>
        <v>0</v>
      </c>
      <c r="M99" s="62">
        <f t="shared" si="1"/>
        <v>0</v>
      </c>
      <c r="N99" s="62">
        <f t="shared" si="1"/>
        <v>15</v>
      </c>
      <c r="O99" s="62">
        <f t="shared" si="1"/>
        <v>1</v>
      </c>
      <c r="P99" s="62">
        <f t="shared" si="1"/>
        <v>0</v>
      </c>
      <c r="Q99" s="62">
        <f t="shared" si="1"/>
        <v>0</v>
      </c>
      <c r="R99" s="62">
        <f t="shared" si="1"/>
        <v>0</v>
      </c>
      <c r="S99" s="62">
        <f t="shared" si="1"/>
        <v>0</v>
      </c>
      <c r="T99" s="62">
        <f t="shared" si="1"/>
        <v>0</v>
      </c>
      <c r="U99" s="62">
        <f t="shared" si="1"/>
        <v>0</v>
      </c>
      <c r="V99" s="62">
        <f t="shared" si="1"/>
        <v>0</v>
      </c>
      <c r="W99" s="62">
        <f t="shared" si="1"/>
        <v>0</v>
      </c>
      <c r="X99" s="62">
        <f t="shared" ref="X99:X100" si="2">SUM(B99:W99)</f>
        <v>39</v>
      </c>
    </row>
    <row r="100" spans="1:24" ht="14.25" customHeight="1">
      <c r="A100" s="62" t="s">
        <v>22</v>
      </c>
      <c r="B100" s="62">
        <f t="shared" si="0"/>
        <v>3</v>
      </c>
      <c r="C100" s="62">
        <f t="shared" si="0"/>
        <v>5</v>
      </c>
      <c r="D100" s="62">
        <f t="shared" si="0"/>
        <v>0</v>
      </c>
      <c r="E100" s="62">
        <f t="shared" si="0"/>
        <v>0</v>
      </c>
      <c r="F100" s="62">
        <f t="shared" si="0"/>
        <v>0</v>
      </c>
      <c r="G100" s="62">
        <f t="shared" si="0"/>
        <v>0</v>
      </c>
      <c r="H100" s="62">
        <f t="shared" si="0"/>
        <v>0</v>
      </c>
      <c r="I100" s="62">
        <f t="shared" si="0"/>
        <v>0</v>
      </c>
      <c r="J100" s="62">
        <f t="shared" si="0"/>
        <v>8</v>
      </c>
      <c r="K100" s="62">
        <v>0</v>
      </c>
      <c r="L100" s="62">
        <f t="shared" si="1"/>
        <v>12</v>
      </c>
      <c r="M100" s="62">
        <f t="shared" si="1"/>
        <v>0</v>
      </c>
      <c r="N100" s="62">
        <f t="shared" si="1"/>
        <v>0</v>
      </c>
      <c r="O100" s="62">
        <f t="shared" si="1"/>
        <v>10</v>
      </c>
      <c r="P100" s="62">
        <f t="shared" si="1"/>
        <v>0</v>
      </c>
      <c r="Q100" s="62">
        <f t="shared" si="1"/>
        <v>0</v>
      </c>
      <c r="R100" s="62">
        <f t="shared" si="1"/>
        <v>1</v>
      </c>
      <c r="S100" s="62">
        <f t="shared" si="1"/>
        <v>0</v>
      </c>
      <c r="T100" s="62">
        <f t="shared" si="1"/>
        <v>0</v>
      </c>
      <c r="U100" s="62">
        <f t="shared" si="1"/>
        <v>0</v>
      </c>
      <c r="V100" s="62">
        <f t="shared" si="1"/>
        <v>0</v>
      </c>
      <c r="W100" s="62">
        <f t="shared" si="1"/>
        <v>0</v>
      </c>
      <c r="X100" s="62">
        <f t="shared" si="2"/>
        <v>39</v>
      </c>
    </row>
    <row r="101" spans="1:24" ht="14.25" customHeight="1">
      <c r="E101" s="58"/>
    </row>
    <row r="102" spans="1:24" ht="14.25" customHeight="1">
      <c r="E102" s="58"/>
    </row>
    <row r="103" spans="1:24" ht="14.25" customHeight="1">
      <c r="E103" s="58"/>
    </row>
    <row r="104" spans="1:24" ht="14.25" customHeight="1">
      <c r="E104" s="58"/>
    </row>
    <row r="105" spans="1:24" ht="14.25" customHeight="1">
      <c r="E105" s="58"/>
    </row>
    <row r="106" spans="1:24" ht="14.25" customHeight="1">
      <c r="E106" s="58"/>
    </row>
    <row r="107" spans="1:24" ht="14.25" customHeight="1">
      <c r="E107" s="58"/>
    </row>
    <row r="108" spans="1:24" ht="14.25" customHeight="1">
      <c r="E108" s="58"/>
    </row>
    <row r="109" spans="1:24" ht="14.25" customHeight="1">
      <c r="E109" s="58"/>
    </row>
    <row r="110" spans="1:24" ht="14.25" customHeight="1">
      <c r="E110" s="58"/>
    </row>
    <row r="111" spans="1:24" ht="14.25" customHeight="1">
      <c r="E111" s="58"/>
    </row>
    <row r="112" spans="1:24" ht="14.25" customHeight="1">
      <c r="E112" s="58"/>
    </row>
    <row r="113" spans="5:5" ht="14.25" customHeight="1">
      <c r="E113" s="58"/>
    </row>
    <row r="114" spans="5:5" ht="14.25" customHeight="1">
      <c r="E114" s="58"/>
    </row>
    <row r="115" spans="5:5" ht="14.25" customHeight="1">
      <c r="E115" s="58"/>
    </row>
    <row r="116" spans="5:5" ht="14.25" customHeight="1">
      <c r="E116" s="58"/>
    </row>
    <row r="117" spans="5:5" ht="14.25" customHeight="1">
      <c r="E117" s="58"/>
    </row>
    <row r="118" spans="5:5" ht="14.25" customHeight="1">
      <c r="E118" s="58"/>
    </row>
    <row r="119" spans="5:5" ht="14.25" customHeight="1">
      <c r="E119" s="58"/>
    </row>
    <row r="120" spans="5:5" ht="14.25" customHeight="1">
      <c r="E120" s="58"/>
    </row>
    <row r="121" spans="5:5" ht="14.25" customHeight="1">
      <c r="E121" s="58"/>
    </row>
    <row r="122" spans="5:5" ht="14.25" customHeight="1">
      <c r="E122" s="58"/>
    </row>
    <row r="123" spans="5:5" ht="14.25" customHeight="1">
      <c r="E123" s="58"/>
    </row>
    <row r="124" spans="5:5" ht="14.25" customHeight="1">
      <c r="E124" s="58"/>
    </row>
    <row r="125" spans="5:5" ht="14.25" customHeight="1">
      <c r="E125" s="58"/>
    </row>
    <row r="126" spans="5:5" ht="14.25" customHeight="1">
      <c r="E126" s="58"/>
    </row>
    <row r="127" spans="5:5" ht="14.25" customHeight="1">
      <c r="E127" s="58"/>
    </row>
    <row r="128" spans="5:5" ht="14.25" customHeight="1">
      <c r="E128" s="58"/>
    </row>
    <row r="129" spans="5:5" ht="14.25" customHeight="1">
      <c r="E129" s="58"/>
    </row>
    <row r="130" spans="5:5" ht="14.25" customHeight="1">
      <c r="E130" s="58"/>
    </row>
    <row r="131" spans="5:5" ht="14.25" customHeight="1">
      <c r="E131" s="58"/>
    </row>
    <row r="132" spans="5:5" ht="14.25" customHeight="1">
      <c r="E132" s="58"/>
    </row>
    <row r="133" spans="5:5" ht="14.25" customHeight="1">
      <c r="E133" s="58"/>
    </row>
    <row r="134" spans="5:5" ht="14.25" customHeight="1">
      <c r="E134" s="58"/>
    </row>
    <row r="135" spans="5:5" ht="14.25" customHeight="1">
      <c r="E135" s="58"/>
    </row>
    <row r="136" spans="5:5" ht="14.25" customHeight="1">
      <c r="E136" s="58"/>
    </row>
    <row r="137" spans="5:5" ht="14.25" customHeight="1">
      <c r="E137" s="58"/>
    </row>
    <row r="138" spans="5:5" ht="14.25" customHeight="1">
      <c r="E138" s="58"/>
    </row>
    <row r="139" spans="5:5" ht="14.25" customHeight="1">
      <c r="E139" s="58"/>
    </row>
    <row r="140" spans="5:5" ht="14.25" customHeight="1">
      <c r="E140" s="58"/>
    </row>
    <row r="141" spans="5:5" ht="14.25" customHeight="1">
      <c r="E141" s="58"/>
    </row>
    <row r="142" spans="5:5" ht="14.25" customHeight="1">
      <c r="E142" s="58"/>
    </row>
    <row r="143" spans="5:5" ht="14.25" customHeight="1">
      <c r="E143" s="58"/>
    </row>
    <row r="144" spans="5:5" ht="14.25" customHeight="1">
      <c r="E144" s="58"/>
    </row>
    <row r="145" spans="5:5" ht="14.25" customHeight="1">
      <c r="E145" s="58"/>
    </row>
    <row r="146" spans="5:5" ht="14.25" customHeight="1">
      <c r="E146" s="58"/>
    </row>
    <row r="147" spans="5:5" ht="14.25" customHeight="1">
      <c r="E147" s="58"/>
    </row>
    <row r="148" spans="5:5" ht="14.25" customHeight="1">
      <c r="E148" s="58"/>
    </row>
    <row r="149" spans="5:5" ht="14.25" customHeight="1">
      <c r="E149" s="58"/>
    </row>
    <row r="150" spans="5:5" ht="14.25" customHeight="1">
      <c r="E150" s="58"/>
    </row>
    <row r="151" spans="5:5" ht="14.25" customHeight="1">
      <c r="E151" s="58"/>
    </row>
    <row r="152" spans="5:5" ht="14.25" customHeight="1">
      <c r="E152" s="58"/>
    </row>
    <row r="153" spans="5:5" ht="14.25" customHeight="1">
      <c r="E153" s="58"/>
    </row>
    <row r="154" spans="5:5" ht="14.25" customHeight="1">
      <c r="E154" s="58"/>
    </row>
    <row r="155" spans="5:5" ht="14.25" customHeight="1">
      <c r="E155" s="58"/>
    </row>
    <row r="156" spans="5:5" ht="14.25" customHeight="1">
      <c r="E156" s="58"/>
    </row>
    <row r="157" spans="5:5" ht="14.25" customHeight="1">
      <c r="E157" s="58"/>
    </row>
    <row r="158" spans="5:5" ht="14.25" customHeight="1">
      <c r="E158" s="58"/>
    </row>
    <row r="159" spans="5:5" ht="14.25" customHeight="1">
      <c r="E159" s="58"/>
    </row>
    <row r="160" spans="5:5" ht="14.25" customHeight="1">
      <c r="E160" s="58"/>
    </row>
    <row r="161" spans="5:5" ht="14.25" customHeight="1">
      <c r="E161" s="58"/>
    </row>
    <row r="162" spans="5:5" ht="14.25" customHeight="1">
      <c r="E162" s="58"/>
    </row>
    <row r="163" spans="5:5" ht="14.25" customHeight="1">
      <c r="E163" s="58"/>
    </row>
    <row r="164" spans="5:5" ht="14.25" customHeight="1">
      <c r="E164" s="58"/>
    </row>
    <row r="165" spans="5:5" ht="14.25" customHeight="1">
      <c r="E165" s="58"/>
    </row>
    <row r="166" spans="5:5" ht="14.25" customHeight="1">
      <c r="E166" s="58"/>
    </row>
    <row r="167" spans="5:5" ht="14.25" customHeight="1">
      <c r="E167" s="58"/>
    </row>
    <row r="168" spans="5:5" ht="14.25" customHeight="1">
      <c r="E168" s="58"/>
    </row>
    <row r="169" spans="5:5" ht="14.25" customHeight="1">
      <c r="E169" s="58"/>
    </row>
    <row r="170" spans="5:5" ht="14.25" customHeight="1">
      <c r="E170" s="58"/>
    </row>
    <row r="171" spans="5:5" ht="14.25" customHeight="1">
      <c r="E171" s="58"/>
    </row>
    <row r="172" spans="5:5" ht="14.25" customHeight="1">
      <c r="E172" s="58"/>
    </row>
    <row r="173" spans="5:5" ht="14.25" customHeight="1">
      <c r="E173" s="58"/>
    </row>
    <row r="174" spans="5:5" ht="14.25" customHeight="1">
      <c r="E174" s="58"/>
    </row>
    <row r="175" spans="5:5" ht="14.25" customHeight="1">
      <c r="E175" s="58"/>
    </row>
    <row r="176" spans="5:5" ht="14.25" customHeight="1">
      <c r="E176" s="58"/>
    </row>
    <row r="177" spans="5:5" ht="14.25" customHeight="1">
      <c r="E177" s="58"/>
    </row>
    <row r="178" spans="5:5" ht="14.25" customHeight="1">
      <c r="E178" s="58"/>
    </row>
    <row r="179" spans="5:5" ht="14.25" customHeight="1">
      <c r="E179" s="58"/>
    </row>
    <row r="180" spans="5:5" ht="14.25" customHeight="1">
      <c r="E180" s="58"/>
    </row>
    <row r="181" spans="5:5" ht="14.25" customHeight="1">
      <c r="E181" s="58"/>
    </row>
    <row r="182" spans="5:5" ht="14.25" customHeight="1">
      <c r="E182" s="58"/>
    </row>
    <row r="183" spans="5:5" ht="14.25" customHeight="1">
      <c r="E183" s="58"/>
    </row>
    <row r="184" spans="5:5" ht="14.25" customHeight="1">
      <c r="E184" s="58"/>
    </row>
    <row r="185" spans="5:5" ht="14.25" customHeight="1">
      <c r="E185" s="58"/>
    </row>
    <row r="186" spans="5:5" ht="14.25" customHeight="1">
      <c r="E186" s="58"/>
    </row>
    <row r="187" spans="5:5" ht="14.25" customHeight="1">
      <c r="E187" s="58"/>
    </row>
    <row r="188" spans="5:5" ht="14.25" customHeight="1">
      <c r="E188" s="58"/>
    </row>
    <row r="189" spans="5:5" ht="14.25" customHeight="1">
      <c r="E189" s="58"/>
    </row>
    <row r="190" spans="5:5" ht="14.25" customHeight="1">
      <c r="E190" s="58"/>
    </row>
    <row r="191" spans="5:5" ht="14.25" customHeight="1">
      <c r="E191" s="58"/>
    </row>
    <row r="192" spans="5:5" ht="14.25" customHeight="1">
      <c r="E192" s="58"/>
    </row>
    <row r="193" spans="5:5" ht="14.25" customHeight="1">
      <c r="E193" s="58"/>
    </row>
    <row r="194" spans="5:5" ht="14.25" customHeight="1">
      <c r="E194" s="58"/>
    </row>
    <row r="195" spans="5:5" ht="14.25" customHeight="1">
      <c r="E195" s="58"/>
    </row>
    <row r="196" spans="5:5" ht="14.25" customHeight="1">
      <c r="E196" s="58"/>
    </row>
    <row r="197" spans="5:5" ht="14.25" customHeight="1">
      <c r="E197" s="58"/>
    </row>
    <row r="198" spans="5:5" ht="14.25" customHeight="1">
      <c r="E198" s="58"/>
    </row>
    <row r="199" spans="5:5" ht="14.25" customHeight="1">
      <c r="E199" s="58"/>
    </row>
    <row r="200" spans="5:5" ht="14.25" customHeight="1">
      <c r="E200" s="58"/>
    </row>
    <row r="201" spans="5:5" ht="14.25" customHeight="1">
      <c r="E201" s="58"/>
    </row>
    <row r="202" spans="5:5" ht="14.25" customHeight="1">
      <c r="E202" s="58"/>
    </row>
    <row r="203" spans="5:5" ht="14.25" customHeight="1">
      <c r="E203" s="58"/>
    </row>
    <row r="204" spans="5:5" ht="14.25" customHeight="1">
      <c r="E204" s="58"/>
    </row>
    <row r="205" spans="5:5" ht="14.25" customHeight="1">
      <c r="E205" s="58"/>
    </row>
    <row r="206" spans="5:5" ht="14.25" customHeight="1">
      <c r="E206" s="58"/>
    </row>
    <row r="207" spans="5:5" ht="14.25" customHeight="1">
      <c r="E207" s="58"/>
    </row>
    <row r="208" spans="5:5" ht="14.25" customHeight="1">
      <c r="E208" s="58"/>
    </row>
    <row r="209" spans="5:5" ht="14.25" customHeight="1">
      <c r="E209" s="58"/>
    </row>
    <row r="210" spans="5:5" ht="14.25" customHeight="1">
      <c r="E210" s="58"/>
    </row>
    <row r="211" spans="5:5" ht="14.25" customHeight="1">
      <c r="E211" s="58"/>
    </row>
    <row r="212" spans="5:5" ht="14.25" customHeight="1">
      <c r="E212" s="58"/>
    </row>
    <row r="213" spans="5:5" ht="14.25" customHeight="1">
      <c r="E213" s="58"/>
    </row>
    <row r="214" spans="5:5" ht="14.25" customHeight="1">
      <c r="E214" s="58"/>
    </row>
    <row r="215" spans="5:5" ht="14.25" customHeight="1">
      <c r="E215" s="58"/>
    </row>
    <row r="216" spans="5:5" ht="14.25" customHeight="1">
      <c r="E216" s="58"/>
    </row>
    <row r="217" spans="5:5" ht="14.25" customHeight="1">
      <c r="E217" s="58"/>
    </row>
    <row r="218" spans="5:5" ht="14.25" customHeight="1">
      <c r="E218" s="58"/>
    </row>
    <row r="219" spans="5:5" ht="14.25" customHeight="1">
      <c r="E219" s="58"/>
    </row>
    <row r="220" spans="5:5" ht="14.25" customHeight="1">
      <c r="E220" s="58"/>
    </row>
    <row r="221" spans="5:5" ht="14.25" customHeight="1">
      <c r="E221" s="58"/>
    </row>
    <row r="222" spans="5:5" ht="14.25" customHeight="1">
      <c r="E222" s="58"/>
    </row>
    <row r="223" spans="5:5" ht="14.25" customHeight="1">
      <c r="E223" s="58"/>
    </row>
    <row r="224" spans="5:5" ht="14.25" customHeight="1">
      <c r="E224" s="58"/>
    </row>
    <row r="225" spans="5:5" ht="14.25" customHeight="1">
      <c r="E225" s="58"/>
    </row>
    <row r="226" spans="5:5" ht="14.25" customHeight="1">
      <c r="E226" s="58"/>
    </row>
    <row r="227" spans="5:5" ht="14.25" customHeight="1">
      <c r="E227" s="58"/>
    </row>
    <row r="228" spans="5:5" ht="14.25" customHeight="1">
      <c r="E228" s="58"/>
    </row>
    <row r="229" spans="5:5" ht="14.25" customHeight="1">
      <c r="E229" s="58"/>
    </row>
    <row r="230" spans="5:5" ht="14.25" customHeight="1">
      <c r="E230" s="58"/>
    </row>
    <row r="231" spans="5:5" ht="14.25" customHeight="1">
      <c r="E231" s="58"/>
    </row>
    <row r="232" spans="5:5" ht="14.25" customHeight="1">
      <c r="E232" s="58"/>
    </row>
    <row r="233" spans="5:5" ht="14.25" customHeight="1">
      <c r="E233" s="58"/>
    </row>
    <row r="234" spans="5:5" ht="14.25" customHeight="1">
      <c r="E234" s="58"/>
    </row>
    <row r="235" spans="5:5" ht="14.25" customHeight="1">
      <c r="E235" s="58"/>
    </row>
    <row r="236" spans="5:5" ht="14.25" customHeight="1">
      <c r="E236" s="58"/>
    </row>
    <row r="237" spans="5:5" ht="14.25" customHeight="1">
      <c r="E237" s="58"/>
    </row>
    <row r="238" spans="5:5" ht="14.25" customHeight="1">
      <c r="E238" s="58"/>
    </row>
    <row r="239" spans="5:5" ht="14.25" customHeight="1">
      <c r="E239" s="58"/>
    </row>
    <row r="240" spans="5:5" ht="14.25" customHeight="1">
      <c r="E240" s="58"/>
    </row>
    <row r="241" spans="5:5" ht="14.25" customHeight="1">
      <c r="E241" s="58"/>
    </row>
    <row r="242" spans="5:5" ht="14.25" customHeight="1">
      <c r="E242" s="58"/>
    </row>
    <row r="243" spans="5:5" ht="14.25" customHeight="1">
      <c r="E243" s="58"/>
    </row>
    <row r="244" spans="5:5" ht="14.25" customHeight="1">
      <c r="E244" s="58"/>
    </row>
    <row r="245" spans="5:5" ht="14.25" customHeight="1">
      <c r="E245" s="58"/>
    </row>
    <row r="246" spans="5:5" ht="14.25" customHeight="1">
      <c r="E246" s="58"/>
    </row>
    <row r="247" spans="5:5" ht="14.25" customHeight="1">
      <c r="E247" s="58"/>
    </row>
    <row r="248" spans="5:5" ht="14.25" customHeight="1">
      <c r="E248" s="58"/>
    </row>
    <row r="249" spans="5:5" ht="14.25" customHeight="1">
      <c r="E249" s="58"/>
    </row>
    <row r="250" spans="5:5" ht="14.25" customHeight="1">
      <c r="E250" s="58"/>
    </row>
    <row r="251" spans="5:5" ht="14.25" customHeight="1">
      <c r="E251" s="58"/>
    </row>
    <row r="252" spans="5:5" ht="14.25" customHeight="1">
      <c r="E252" s="58"/>
    </row>
    <row r="253" spans="5:5" ht="14.25" customHeight="1">
      <c r="E253" s="58"/>
    </row>
    <row r="254" spans="5:5" ht="14.25" customHeight="1">
      <c r="E254" s="58"/>
    </row>
    <row r="255" spans="5:5" ht="14.25" customHeight="1">
      <c r="E255" s="58"/>
    </row>
    <row r="256" spans="5:5" ht="14.25" customHeight="1">
      <c r="E256" s="58"/>
    </row>
    <row r="257" spans="5:5" ht="14.25" customHeight="1">
      <c r="E257" s="58"/>
    </row>
    <row r="258" spans="5:5" ht="14.25" customHeight="1">
      <c r="E258" s="58"/>
    </row>
    <row r="259" spans="5:5" ht="14.25" customHeight="1">
      <c r="E259" s="58"/>
    </row>
    <row r="260" spans="5:5" ht="14.25" customHeight="1">
      <c r="E260" s="58"/>
    </row>
    <row r="261" spans="5:5" ht="14.25" customHeight="1">
      <c r="E261" s="58"/>
    </row>
    <row r="262" spans="5:5" ht="14.25" customHeight="1">
      <c r="E262" s="58"/>
    </row>
    <row r="263" spans="5:5" ht="14.25" customHeight="1">
      <c r="E263" s="58"/>
    </row>
    <row r="264" spans="5:5" ht="14.25" customHeight="1">
      <c r="E264" s="58"/>
    </row>
    <row r="265" spans="5:5" ht="14.25" customHeight="1">
      <c r="E265" s="58"/>
    </row>
    <row r="266" spans="5:5" ht="14.25" customHeight="1">
      <c r="E266" s="58"/>
    </row>
    <row r="267" spans="5:5" ht="14.25" customHeight="1">
      <c r="E267" s="58"/>
    </row>
    <row r="268" spans="5:5" ht="14.25" customHeight="1">
      <c r="E268" s="58"/>
    </row>
    <row r="269" spans="5:5" ht="14.25" customHeight="1">
      <c r="E269" s="58"/>
    </row>
    <row r="270" spans="5:5" ht="14.25" customHeight="1">
      <c r="E270" s="58"/>
    </row>
    <row r="271" spans="5:5" ht="14.25" customHeight="1">
      <c r="E271" s="58"/>
    </row>
    <row r="272" spans="5:5" ht="14.25" customHeight="1">
      <c r="E272" s="58"/>
    </row>
    <row r="273" spans="5:5" ht="14.25" customHeight="1">
      <c r="E273" s="58"/>
    </row>
    <row r="274" spans="5:5" ht="14.25" customHeight="1">
      <c r="E274" s="58"/>
    </row>
    <row r="275" spans="5:5" ht="14.25" customHeight="1">
      <c r="E275" s="58"/>
    </row>
    <row r="276" spans="5:5" ht="14.25" customHeight="1">
      <c r="E276" s="58"/>
    </row>
    <row r="277" spans="5:5" ht="14.25" customHeight="1">
      <c r="E277" s="58"/>
    </row>
    <row r="278" spans="5:5" ht="14.25" customHeight="1">
      <c r="E278" s="58"/>
    </row>
    <row r="279" spans="5:5" ht="14.25" customHeight="1">
      <c r="E279" s="58"/>
    </row>
    <row r="280" spans="5:5" ht="14.25" customHeight="1">
      <c r="E280" s="58"/>
    </row>
    <row r="281" spans="5:5" ht="14.25" customHeight="1">
      <c r="E281" s="58"/>
    </row>
    <row r="282" spans="5:5" ht="14.25" customHeight="1">
      <c r="E282" s="58"/>
    </row>
    <row r="283" spans="5:5" ht="14.25" customHeight="1">
      <c r="E283" s="58"/>
    </row>
    <row r="284" spans="5:5" ht="14.25" customHeight="1">
      <c r="E284" s="58"/>
    </row>
    <row r="285" spans="5:5" ht="14.25" customHeight="1">
      <c r="E285" s="58"/>
    </row>
    <row r="286" spans="5:5" ht="14.25" customHeight="1">
      <c r="E286" s="58"/>
    </row>
    <row r="287" spans="5:5" ht="14.25" customHeight="1">
      <c r="E287" s="58"/>
    </row>
    <row r="288" spans="5:5" ht="14.25" customHeight="1">
      <c r="E288" s="58"/>
    </row>
    <row r="289" spans="5:5" ht="14.25" customHeight="1">
      <c r="E289" s="58"/>
    </row>
    <row r="290" spans="5:5" ht="14.25" customHeight="1">
      <c r="E290" s="58"/>
    </row>
    <row r="291" spans="5:5" ht="14.25" customHeight="1">
      <c r="E291" s="58"/>
    </row>
    <row r="292" spans="5:5" ht="14.25" customHeight="1">
      <c r="E292" s="58"/>
    </row>
    <row r="293" spans="5:5" ht="14.25" customHeight="1">
      <c r="E293" s="58"/>
    </row>
    <row r="294" spans="5:5" ht="14.25" customHeight="1">
      <c r="E294" s="58"/>
    </row>
    <row r="295" spans="5:5" ht="14.25" customHeight="1">
      <c r="E295" s="58"/>
    </row>
    <row r="296" spans="5:5" ht="14.25" customHeight="1">
      <c r="E296" s="58"/>
    </row>
    <row r="297" spans="5:5" ht="14.25" customHeight="1">
      <c r="E297" s="58"/>
    </row>
    <row r="298" spans="5:5" ht="14.25" customHeight="1">
      <c r="E298" s="58"/>
    </row>
    <row r="299" spans="5:5" ht="14.25" customHeight="1">
      <c r="E299" s="58"/>
    </row>
    <row r="300" spans="5:5" ht="14.25" customHeight="1">
      <c r="E300" s="58"/>
    </row>
    <row r="301" spans="5:5" ht="15.75" customHeight="1"/>
    <row r="302" spans="5:5" ht="15.75" customHeight="1"/>
    <row r="303" spans="5:5" ht="15.75" customHeight="1"/>
    <row r="304" spans="5:5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</sheetData>
  <sortState xmlns:xlrd2="http://schemas.microsoft.com/office/spreadsheetml/2017/richdata2" ref="A47:M95">
    <sortCondition ref="M47:M95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65"/>
  <sheetViews>
    <sheetView workbookViewId="0">
      <pane ySplit="2" topLeftCell="A16" activePane="bottomLeft" state="frozen"/>
      <selection pane="bottomLeft" activeCell="M12" sqref="M12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71" t="s">
        <v>705</v>
      </c>
      <c r="C1" s="71"/>
      <c r="D1" s="72"/>
      <c r="E1" s="71"/>
      <c r="F1" s="71"/>
      <c r="G1" s="71"/>
      <c r="H1" s="71"/>
      <c r="I1" s="71"/>
      <c r="J1" s="71"/>
      <c r="K1" s="73"/>
      <c r="L1" s="71"/>
      <c r="M1" s="71"/>
      <c r="P1" s="74"/>
      <c r="Q1" s="74"/>
      <c r="R1" s="74"/>
      <c r="S1" s="74"/>
      <c r="T1" s="74"/>
      <c r="U1" s="74"/>
      <c r="V1" s="74"/>
      <c r="W1" s="74"/>
    </row>
    <row r="2" spans="1:26" ht="14.25" customHeight="1">
      <c r="A2" s="75"/>
      <c r="B2" s="75"/>
      <c r="C2" s="75" t="s">
        <v>674</v>
      </c>
      <c r="D2" s="76" t="s">
        <v>676</v>
      </c>
      <c r="E2" s="75" t="s">
        <v>677</v>
      </c>
      <c r="F2" s="75" t="s">
        <v>706</v>
      </c>
      <c r="G2" s="75" t="s">
        <v>3</v>
      </c>
      <c r="H2" s="75" t="s">
        <v>678</v>
      </c>
      <c r="I2" s="75" t="s">
        <v>2</v>
      </c>
      <c r="J2" s="75" t="s">
        <v>5</v>
      </c>
      <c r="K2" s="77" t="s">
        <v>675</v>
      </c>
      <c r="L2" s="75" t="s">
        <v>679</v>
      </c>
      <c r="M2" s="75" t="s">
        <v>680</v>
      </c>
      <c r="N2" s="75" t="s">
        <v>707</v>
      </c>
      <c r="O2" s="49"/>
      <c r="P2" s="78" t="s">
        <v>708</v>
      </c>
      <c r="Q2" s="78" t="s">
        <v>706</v>
      </c>
      <c r="R2" s="78" t="s">
        <v>709</v>
      </c>
      <c r="S2" s="78" t="s">
        <v>706</v>
      </c>
      <c r="T2" s="78" t="s">
        <v>710</v>
      </c>
      <c r="U2" s="78" t="s">
        <v>706</v>
      </c>
      <c r="V2" s="78" t="s">
        <v>711</v>
      </c>
      <c r="W2" s="78" t="s">
        <v>706</v>
      </c>
      <c r="X2" s="49"/>
      <c r="Y2" s="49"/>
      <c r="Z2" s="49"/>
    </row>
    <row r="3" spans="1:26" ht="14.25" customHeight="1">
      <c r="A3" s="79"/>
      <c r="B3" s="80" t="s">
        <v>712</v>
      </c>
      <c r="C3" s="84">
        <v>4</v>
      </c>
      <c r="D3" s="84">
        <v>1</v>
      </c>
      <c r="E3" s="54">
        <v>1205</v>
      </c>
      <c r="F3" s="54" t="str">
        <f>+VLOOKUP(E3,Participants!$A$1:$F$802,2,FALSE)</f>
        <v>Teddy Burchill</v>
      </c>
      <c r="G3" s="54" t="str">
        <f>+VLOOKUP(E3,Participants!$A$1:$F$802,4,FALSE)</f>
        <v>AAC</v>
      </c>
      <c r="H3" s="54" t="str">
        <f>+VLOOKUP(E3,Participants!$A$1:$F$802,5,FALSE)</f>
        <v>M</v>
      </c>
      <c r="I3" s="54">
        <f>+VLOOKUP(E3,Participants!$A$1:$F$802,3,FALSE)</f>
        <v>4</v>
      </c>
      <c r="J3" s="54" t="str">
        <f>+VLOOKUP(E3,Participants!$A$1:$G$802,7,FALSE)</f>
        <v>DEV BOYS</v>
      </c>
      <c r="K3" s="153" t="s">
        <v>883</v>
      </c>
      <c r="L3" s="54">
        <v>1</v>
      </c>
      <c r="M3" s="54">
        <v>10</v>
      </c>
      <c r="N3" s="155" t="str">
        <f t="shared" ref="N3:N15" si="0">+J3</f>
        <v>DEV BOYS</v>
      </c>
      <c r="O3" s="155"/>
      <c r="P3" s="83"/>
      <c r="Q3" s="83" t="e">
        <f>+VLOOKUP(P3,Participants!$A$1:$F$802,2,FALSE)</f>
        <v>#N/A</v>
      </c>
      <c r="R3" s="83"/>
      <c r="S3" s="83" t="e">
        <f>+VLOOKUP(R3,Participants!$A$1:$F$802,2,FALSE)</f>
        <v>#N/A</v>
      </c>
      <c r="T3" s="83"/>
      <c r="U3" s="83" t="e">
        <f>+VLOOKUP(T3,Participants!$A$1:$F$802,2,FALSE)</f>
        <v>#N/A</v>
      </c>
      <c r="V3" s="83"/>
      <c r="W3" s="83" t="e">
        <f>+VLOOKUP(V3,Participants!$A$1:$F$802,2,FALSE)</f>
        <v>#N/A</v>
      </c>
    </row>
    <row r="4" spans="1:26" ht="14.25" customHeight="1">
      <c r="A4" s="79"/>
      <c r="B4" s="80" t="s">
        <v>712</v>
      </c>
      <c r="C4" s="81">
        <v>3</v>
      </c>
      <c r="D4" s="81">
        <v>4</v>
      </c>
      <c r="E4" s="52">
        <v>711</v>
      </c>
      <c r="F4" s="52" t="str">
        <f>+VLOOKUP(E4,Participants!$A$1:$F$802,2,FALSE)</f>
        <v>Christopher Braun</v>
      </c>
      <c r="G4" s="52" t="str">
        <f>+VLOOKUP(E4,Participants!$A$1:$F$802,4,FALSE)</f>
        <v>KIL</v>
      </c>
      <c r="H4" s="52" t="str">
        <f>+VLOOKUP(E4,Participants!$A$1:$F$802,5,FALSE)</f>
        <v>M</v>
      </c>
      <c r="I4" s="52">
        <f>+VLOOKUP(E4,Participants!$A$1:$F$802,3,FALSE)</f>
        <v>4</v>
      </c>
      <c r="J4" s="52" t="str">
        <f>+VLOOKUP(E4,Participants!$A$1:$G$802,7,FALSE)</f>
        <v>DEV BOYS</v>
      </c>
      <c r="K4" s="82" t="s">
        <v>878</v>
      </c>
      <c r="L4" s="52">
        <f>L3+1</f>
        <v>2</v>
      </c>
      <c r="M4" s="52">
        <v>8</v>
      </c>
      <c r="N4" s="79" t="str">
        <f t="shared" si="0"/>
        <v>DEV BOYS</v>
      </c>
      <c r="O4" s="79"/>
      <c r="P4" s="83"/>
      <c r="Q4" s="83" t="e">
        <f>+VLOOKUP(P4,Participants!$A$1:$F$802,2,FALSE)</f>
        <v>#N/A</v>
      </c>
      <c r="R4" s="83"/>
      <c r="S4" s="83" t="e">
        <f>+VLOOKUP(R4,Participants!$A$1:$F$802,2,FALSE)</f>
        <v>#N/A</v>
      </c>
      <c r="T4" s="83"/>
      <c r="U4" s="83" t="e">
        <f>+VLOOKUP(T4,Participants!$A$1:$F$802,2,FALSE)</f>
        <v>#N/A</v>
      </c>
      <c r="V4" s="83"/>
      <c r="W4" s="83" t="e">
        <f>+VLOOKUP(V4,Participants!$A$1:$F$802,2,FALSE)</f>
        <v>#N/A</v>
      </c>
    </row>
    <row r="5" spans="1:26" ht="14.25" customHeight="1">
      <c r="A5" s="79"/>
      <c r="B5" s="80" t="s">
        <v>712</v>
      </c>
      <c r="C5" s="84">
        <v>4</v>
      </c>
      <c r="D5" s="84">
        <v>8</v>
      </c>
      <c r="E5" s="54">
        <v>638</v>
      </c>
      <c r="F5" s="54" t="str">
        <f>+VLOOKUP(E5,Participants!$A$1:$F$802,2,FALSE)</f>
        <v>Thomas Feczko</v>
      </c>
      <c r="G5" s="54" t="str">
        <f>+VLOOKUP(E5,Participants!$A$1:$F$802,4,FALSE)</f>
        <v>SJS</v>
      </c>
      <c r="H5" s="54" t="str">
        <f>+VLOOKUP(E5,Participants!$A$1:$F$802,5,FALSE)</f>
        <v>M</v>
      </c>
      <c r="I5" s="54">
        <f>+VLOOKUP(E5,Participants!$A$1:$F$802,3,FALSE)</f>
        <v>4</v>
      </c>
      <c r="J5" s="54" t="str">
        <f>+VLOOKUP(E5,Participants!$A$1:$G$802,7,FALSE)</f>
        <v>DEV BOYS</v>
      </c>
      <c r="K5" s="153" t="s">
        <v>884</v>
      </c>
      <c r="L5" s="52">
        <f t="shared" ref="L5:L15" si="1">L4+1</f>
        <v>3</v>
      </c>
      <c r="M5" s="54">
        <v>6</v>
      </c>
      <c r="N5" s="155" t="str">
        <f t="shared" si="0"/>
        <v>DEV BOYS</v>
      </c>
      <c r="O5" s="155"/>
      <c r="P5" s="83"/>
      <c r="Q5" s="83" t="e">
        <f>+VLOOKUP(P5,Participants!$A$1:$F$802,2,FALSE)</f>
        <v>#N/A</v>
      </c>
      <c r="R5" s="83"/>
      <c r="S5" s="83" t="e">
        <f>+VLOOKUP(R5,Participants!$A$1:$F$802,2,FALSE)</f>
        <v>#N/A</v>
      </c>
      <c r="T5" s="83"/>
      <c r="U5" s="83" t="e">
        <f>+VLOOKUP(T5,Participants!$A$1:$F$802,2,FALSE)</f>
        <v>#N/A</v>
      </c>
      <c r="V5" s="83"/>
      <c r="W5" s="83" t="e">
        <f>+VLOOKUP(V5,Participants!$A$1:$F$802,2,FALSE)</f>
        <v>#N/A</v>
      </c>
    </row>
    <row r="6" spans="1:26" ht="14.25" customHeight="1">
      <c r="A6" s="79"/>
      <c r="B6" s="80" t="s">
        <v>712</v>
      </c>
      <c r="C6" s="84">
        <v>4</v>
      </c>
      <c r="D6" s="84">
        <v>3</v>
      </c>
      <c r="E6" s="54">
        <v>840</v>
      </c>
      <c r="F6" s="54" t="str">
        <f>+VLOOKUP(E6,Participants!$A$1:$F$802,2,FALSE)</f>
        <v>Gabriel Urban</v>
      </c>
      <c r="G6" s="54" t="str">
        <f>+VLOOKUP(E6,Participants!$A$1:$F$802,4,FALSE)</f>
        <v>GRE</v>
      </c>
      <c r="H6" s="54" t="str">
        <f>+VLOOKUP(E6,Participants!$A$1:$F$802,5,FALSE)</f>
        <v>M</v>
      </c>
      <c r="I6" s="54">
        <f>+VLOOKUP(E6,Participants!$A$1:$F$802,3,FALSE)</f>
        <v>4</v>
      </c>
      <c r="J6" s="54" t="str">
        <f>+VLOOKUP(E6,Participants!$A$1:$G$802,7,FALSE)</f>
        <v>DEV BOYS</v>
      </c>
      <c r="K6" s="153" t="s">
        <v>885</v>
      </c>
      <c r="L6" s="52">
        <f t="shared" si="1"/>
        <v>4</v>
      </c>
      <c r="M6" s="54">
        <v>5</v>
      </c>
      <c r="N6" s="155" t="str">
        <f t="shared" si="0"/>
        <v>DEV BOYS</v>
      </c>
      <c r="O6" s="157"/>
      <c r="P6" s="83"/>
      <c r="Q6" s="83" t="e">
        <f>+VLOOKUP(P6,Participants!$A$1:$F$802,2,FALSE)</f>
        <v>#N/A</v>
      </c>
      <c r="R6" s="83"/>
      <c r="S6" s="83" t="e">
        <f>+VLOOKUP(R6,Participants!$A$1:$F$802,2,FALSE)</f>
        <v>#N/A</v>
      </c>
      <c r="T6" s="83"/>
      <c r="U6" s="83" t="e">
        <f>+VLOOKUP(T6,Participants!$A$1:$F$802,2,FALSE)</f>
        <v>#N/A</v>
      </c>
      <c r="V6" s="83"/>
      <c r="W6" s="83" t="e">
        <f>+VLOOKUP(V6,Participants!$A$1:$F$802,2,FALSE)</f>
        <v>#N/A</v>
      </c>
    </row>
    <row r="7" spans="1:26" ht="14.25" customHeight="1">
      <c r="A7" s="79"/>
      <c r="B7" s="80" t="s">
        <v>712</v>
      </c>
      <c r="C7" s="84">
        <v>4</v>
      </c>
      <c r="D7" s="84">
        <v>2</v>
      </c>
      <c r="E7" s="54">
        <v>228</v>
      </c>
      <c r="F7" s="54" t="str">
        <f>+VLOOKUP(E7,Participants!$A$1:$F$802,2,FALSE)</f>
        <v>Joey Aguglia</v>
      </c>
      <c r="G7" s="54" t="str">
        <f>+VLOOKUP(E7,Participants!$A$1:$F$802,4,FALSE)</f>
        <v>HCA</v>
      </c>
      <c r="H7" s="54" t="str">
        <f>+VLOOKUP(E7,Participants!$A$1:$F$802,5,FALSE)</f>
        <v>M</v>
      </c>
      <c r="I7" s="54">
        <f>+VLOOKUP(E7,Participants!$A$1:$F$802,3,FALSE)</f>
        <v>4</v>
      </c>
      <c r="J7" s="54" t="str">
        <f>+VLOOKUP(E7,Participants!$A$1:$G$802,7,FALSE)</f>
        <v>DEV BOYS</v>
      </c>
      <c r="K7" s="153" t="s">
        <v>887</v>
      </c>
      <c r="L7" s="52">
        <f t="shared" si="1"/>
        <v>5</v>
      </c>
      <c r="M7" s="54">
        <v>4</v>
      </c>
      <c r="N7" s="155" t="str">
        <f t="shared" si="0"/>
        <v>DEV BOYS</v>
      </c>
      <c r="O7" s="157"/>
      <c r="P7" s="83"/>
      <c r="Q7" s="83" t="e">
        <f>+VLOOKUP(P7,Participants!$A$1:$F$802,2,FALSE)</f>
        <v>#N/A</v>
      </c>
      <c r="R7" s="83"/>
      <c r="S7" s="83" t="e">
        <f>+VLOOKUP(R7,Participants!$A$1:$F$802,2,FALSE)</f>
        <v>#N/A</v>
      </c>
      <c r="T7" s="83"/>
      <c r="U7" s="83" t="e">
        <f>+VLOOKUP(T7,Participants!$A$1:$F$802,2,FALSE)</f>
        <v>#N/A</v>
      </c>
      <c r="V7" s="83"/>
      <c r="W7" s="83" t="e">
        <f>+VLOOKUP(V7,Participants!$A$1:$F$802,2,FALSE)</f>
        <v>#N/A</v>
      </c>
    </row>
    <row r="8" spans="1:26" ht="14.25" customHeight="1">
      <c r="A8" s="79"/>
      <c r="B8" s="80" t="s">
        <v>712</v>
      </c>
      <c r="C8" s="84">
        <v>4</v>
      </c>
      <c r="D8" s="84">
        <v>5</v>
      </c>
      <c r="E8" s="54">
        <v>479</v>
      </c>
      <c r="F8" s="54" t="str">
        <f>+VLOOKUP(E8,Participants!$A$1:$F$802,2,FALSE)</f>
        <v>Gavin Graff</v>
      </c>
      <c r="G8" s="54" t="str">
        <f>+VLOOKUP(E8,Participants!$A$1:$F$802,4,FALSE)</f>
        <v>BCS</v>
      </c>
      <c r="H8" s="54" t="str">
        <f>+VLOOKUP(E8,Participants!$A$1:$F$802,5,FALSE)</f>
        <v>M</v>
      </c>
      <c r="I8" s="54">
        <f>+VLOOKUP(E8,Participants!$A$1:$F$802,3,FALSE)</f>
        <v>4</v>
      </c>
      <c r="J8" s="54" t="str">
        <f>+VLOOKUP(E8,Participants!$A$1:$G$802,7,FALSE)</f>
        <v>DEV BOYS</v>
      </c>
      <c r="K8" s="153" t="s">
        <v>888</v>
      </c>
      <c r="L8" s="52">
        <f t="shared" si="1"/>
        <v>6</v>
      </c>
      <c r="M8" s="54">
        <v>3</v>
      </c>
      <c r="N8" s="155" t="str">
        <f t="shared" si="0"/>
        <v>DEV BOYS</v>
      </c>
      <c r="O8" s="157"/>
      <c r="P8" s="83"/>
      <c r="Q8" s="83" t="e">
        <f>+VLOOKUP(P8,Participants!$A$1:$F$802,2,FALSE)</f>
        <v>#N/A</v>
      </c>
      <c r="R8" s="83"/>
      <c r="S8" s="83" t="e">
        <f>+VLOOKUP(R8,Participants!$A$1:$F$802,2,FALSE)</f>
        <v>#N/A</v>
      </c>
      <c r="T8" s="83"/>
      <c r="U8" s="83" t="e">
        <f>+VLOOKUP(T8,Participants!$A$1:$F$802,2,FALSE)</f>
        <v>#N/A</v>
      </c>
      <c r="V8" s="83"/>
      <c r="W8" s="83" t="e">
        <f>+VLOOKUP(V8,Participants!$A$1:$F$802,2,FALSE)</f>
        <v>#N/A</v>
      </c>
    </row>
    <row r="9" spans="1:26" ht="14.25" customHeight="1">
      <c r="A9" s="79"/>
      <c r="B9" s="80" t="s">
        <v>712</v>
      </c>
      <c r="C9" s="84">
        <v>4</v>
      </c>
      <c r="D9" s="84">
        <v>4</v>
      </c>
      <c r="E9" s="54">
        <v>724</v>
      </c>
      <c r="F9" s="54" t="str">
        <f>+VLOOKUP(E9,Participants!$A$1:$F$802,2,FALSE)</f>
        <v>Blake DiLoreto</v>
      </c>
      <c r="G9" s="54" t="str">
        <f>+VLOOKUP(E9,Participants!$A$1:$F$802,4,FALSE)</f>
        <v>KIL</v>
      </c>
      <c r="H9" s="54" t="str">
        <f>+VLOOKUP(E9,Participants!$A$1:$F$802,5,FALSE)</f>
        <v>M</v>
      </c>
      <c r="I9" s="54">
        <f>+VLOOKUP(E9,Participants!$A$1:$F$802,3,FALSE)</f>
        <v>4</v>
      </c>
      <c r="J9" s="54" t="str">
        <f>+VLOOKUP(E9,Participants!$A$1:$G$802,7,FALSE)</f>
        <v>DEV BOYS</v>
      </c>
      <c r="K9" s="153" t="s">
        <v>889</v>
      </c>
      <c r="L9" s="52">
        <f t="shared" si="1"/>
        <v>7</v>
      </c>
      <c r="M9" s="54" t="s">
        <v>891</v>
      </c>
      <c r="N9" s="155" t="str">
        <f t="shared" si="0"/>
        <v>DEV BOYS</v>
      </c>
      <c r="O9" s="157"/>
      <c r="P9" s="83"/>
      <c r="Q9" s="83" t="e">
        <f>+VLOOKUP(P9,Participants!$A$1:$F$802,2,FALSE)</f>
        <v>#N/A</v>
      </c>
      <c r="R9" s="83"/>
      <c r="S9" s="83" t="e">
        <f>+VLOOKUP(R9,Participants!$A$1:$F$802,2,FALSE)</f>
        <v>#N/A</v>
      </c>
      <c r="T9" s="83"/>
      <c r="U9" s="83" t="e">
        <f>+VLOOKUP(T9,Participants!$A$1:$F$802,2,FALSE)</f>
        <v>#N/A</v>
      </c>
      <c r="V9" s="83"/>
      <c r="W9" s="83" t="e">
        <f>+VLOOKUP(V9,Participants!$A$1:$F$802,2,FALSE)</f>
        <v>#N/A</v>
      </c>
    </row>
    <row r="10" spans="1:26" ht="14.25" customHeight="1">
      <c r="A10" s="79"/>
      <c r="B10" s="80" t="s">
        <v>712</v>
      </c>
      <c r="C10" s="81">
        <v>3</v>
      </c>
      <c r="D10" s="81">
        <v>1</v>
      </c>
      <c r="E10" s="52">
        <v>587</v>
      </c>
      <c r="F10" s="52" t="str">
        <f>+VLOOKUP(E10,Participants!$A$1:$F$802,2,FALSE)</f>
        <v>Ryan Chase</v>
      </c>
      <c r="G10" s="52" t="str">
        <f>+VLOOKUP(E10,Participants!$A$1:$F$802,4,FALSE)</f>
        <v>BTA</v>
      </c>
      <c r="H10" s="52" t="str">
        <f>+VLOOKUP(E10,Participants!$A$1:$F$802,5,FALSE)</f>
        <v>M</v>
      </c>
      <c r="I10" s="52">
        <f>+VLOOKUP(E10,Participants!$A$1:$F$802,3,FALSE)</f>
        <v>3</v>
      </c>
      <c r="J10" s="52" t="str">
        <f>+VLOOKUP(E10,Participants!$A$1:$G$802,7,FALSE)</f>
        <v>DEV BOYS</v>
      </c>
      <c r="K10" s="82" t="s">
        <v>879</v>
      </c>
      <c r="L10" s="52">
        <f t="shared" si="1"/>
        <v>8</v>
      </c>
      <c r="M10" s="52">
        <v>2</v>
      </c>
      <c r="N10" s="79" t="str">
        <f t="shared" si="0"/>
        <v>DEV BOYS</v>
      </c>
      <c r="O10" s="79"/>
      <c r="P10" s="83"/>
      <c r="Q10" s="83" t="e">
        <f>+VLOOKUP(P10,Participants!$A$1:$F$802,2,FALSE)</f>
        <v>#N/A</v>
      </c>
      <c r="R10" s="83"/>
      <c r="S10" s="83" t="e">
        <f>+VLOOKUP(R10,Participants!$A$1:$F$802,2,FALSE)</f>
        <v>#N/A</v>
      </c>
      <c r="T10" s="83"/>
      <c r="U10" s="83" t="e">
        <f>+VLOOKUP(T10,Participants!$A$1:$F$802,2,FALSE)</f>
        <v>#N/A</v>
      </c>
      <c r="V10" s="83"/>
      <c r="W10" s="83" t="e">
        <f>+VLOOKUP(V10,Participants!$A$1:$F$802,2,FALSE)</f>
        <v>#N/A</v>
      </c>
    </row>
    <row r="11" spans="1:26" ht="14.25" customHeight="1">
      <c r="B11" s="71" t="s">
        <v>712</v>
      </c>
      <c r="C11" s="81">
        <v>3</v>
      </c>
      <c r="D11" s="81">
        <v>5</v>
      </c>
      <c r="E11" s="52">
        <v>1315</v>
      </c>
      <c r="F11" s="52" t="str">
        <f>+VLOOKUP(E11,Participants!$A$1:$F$802,2,FALSE)</f>
        <v>Isaac White</v>
      </c>
      <c r="G11" s="52" t="str">
        <f>+VLOOKUP(E11,Participants!$A$1:$F$802,4,FALSE)</f>
        <v>BFS</v>
      </c>
      <c r="H11" s="52" t="str">
        <f>+VLOOKUP(E11,Participants!$A$1:$F$802,5,FALSE)</f>
        <v>M</v>
      </c>
      <c r="I11" s="52">
        <f>+VLOOKUP(E11,Participants!$A$1:$F$802,3,FALSE)</f>
        <v>2</v>
      </c>
      <c r="J11" s="52" t="str">
        <f>+VLOOKUP(E11,Participants!$A$1:$G$802,7,FALSE)</f>
        <v>DEV BOYS</v>
      </c>
      <c r="K11" s="154" t="s">
        <v>880</v>
      </c>
      <c r="L11" s="52">
        <f t="shared" si="1"/>
        <v>9</v>
      </c>
      <c r="M11" s="52">
        <v>1</v>
      </c>
      <c r="N11" s="156" t="str">
        <f t="shared" si="0"/>
        <v>DEV BOYS</v>
      </c>
      <c r="O11" s="156"/>
      <c r="P11" s="86"/>
      <c r="Q11" s="86" t="e">
        <f>+VLOOKUP(P11,Participants!$A$1:$F$802,2,FALSE)</f>
        <v>#N/A</v>
      </c>
      <c r="R11" s="86"/>
      <c r="S11" s="86" t="e">
        <f>+VLOOKUP(R11,Participants!$A$1:$F$802,2,FALSE)</f>
        <v>#N/A</v>
      </c>
      <c r="T11" s="86"/>
      <c r="U11" s="86" t="e">
        <f>+VLOOKUP(T11,Participants!$A$1:$F$802,2,FALSE)</f>
        <v>#N/A</v>
      </c>
      <c r="V11" s="86"/>
      <c r="W11" s="86" t="e">
        <f>+VLOOKUP(V11,Participants!$A$1:$F$802,2,FALSE)</f>
        <v>#N/A</v>
      </c>
    </row>
    <row r="12" spans="1:26" ht="14.25" customHeight="1">
      <c r="B12" s="71" t="s">
        <v>712</v>
      </c>
      <c r="C12" s="81">
        <v>3</v>
      </c>
      <c r="D12" s="81">
        <v>2</v>
      </c>
      <c r="E12" s="52">
        <v>861</v>
      </c>
      <c r="F12" s="52" t="str">
        <f>+VLOOKUP(E12,Participants!$A$1:$F$802,2,FALSE)</f>
        <v>Levi Buchanan</v>
      </c>
      <c r="G12" s="52" t="str">
        <f>+VLOOKUP(E12,Participants!$A$1:$F$802,4,FALSE)</f>
        <v>GRE</v>
      </c>
      <c r="H12" s="52" t="str">
        <f>+VLOOKUP(E12,Participants!$A$1:$F$802,5,FALSE)</f>
        <v>M</v>
      </c>
      <c r="I12" s="52">
        <f>+VLOOKUP(E12,Participants!$A$1:$F$802,3,FALSE)</f>
        <v>3</v>
      </c>
      <c r="J12" s="52" t="str">
        <f>+VLOOKUP(E12,Participants!$A$1:$G$802,7,FALSE)</f>
        <v>DEV BOYS</v>
      </c>
      <c r="K12" s="154" t="s">
        <v>881</v>
      </c>
      <c r="L12" s="52">
        <f t="shared" si="1"/>
        <v>10</v>
      </c>
      <c r="M12" s="52"/>
      <c r="N12" s="156" t="str">
        <f t="shared" si="0"/>
        <v>DEV BOYS</v>
      </c>
      <c r="O12" s="156"/>
      <c r="P12" s="86"/>
      <c r="Q12" s="86" t="e">
        <f>+VLOOKUP(P12,Participants!$A$1:$F$802,2,FALSE)</f>
        <v>#N/A</v>
      </c>
      <c r="R12" s="86"/>
      <c r="S12" s="86" t="e">
        <f>+VLOOKUP(R12,Participants!$A$1:$F$802,2,FALSE)</f>
        <v>#N/A</v>
      </c>
      <c r="T12" s="86"/>
      <c r="U12" s="86" t="e">
        <f>+VLOOKUP(T12,Participants!$A$1:$F$802,2,FALSE)</f>
        <v>#N/A</v>
      </c>
      <c r="V12" s="86"/>
      <c r="W12" s="86" t="e">
        <f>+VLOOKUP(V12,Participants!$A$1:$F$802,2,FALSE)</f>
        <v>#N/A</v>
      </c>
    </row>
    <row r="13" spans="1:26" ht="14.25" customHeight="1">
      <c r="B13" s="71" t="s">
        <v>712</v>
      </c>
      <c r="C13" s="84">
        <v>4</v>
      </c>
      <c r="D13" s="84">
        <v>6</v>
      </c>
      <c r="E13" s="54">
        <v>1317</v>
      </c>
      <c r="F13" s="54" t="str">
        <f>+VLOOKUP(E13,Participants!$A$1:$F$802,2,FALSE)</f>
        <v>Danny McCabe</v>
      </c>
      <c r="G13" s="54" t="str">
        <f>+VLOOKUP(E13,Participants!$A$1:$F$802,4,FALSE)</f>
        <v>BFS</v>
      </c>
      <c r="H13" s="54" t="str">
        <f>+VLOOKUP(E13,Participants!$A$1:$F$802,5,FALSE)</f>
        <v>M</v>
      </c>
      <c r="I13" s="54">
        <f>+VLOOKUP(E13,Participants!$A$1:$F$802,3,FALSE)</f>
        <v>2</v>
      </c>
      <c r="J13" s="54" t="str">
        <f>+VLOOKUP(E13,Participants!$A$1:$G$802,7,FALSE)</f>
        <v>DEV BOYS</v>
      </c>
      <c r="K13" s="85" t="s">
        <v>890</v>
      </c>
      <c r="L13" s="52">
        <f t="shared" si="1"/>
        <v>11</v>
      </c>
      <c r="M13" s="54"/>
      <c r="N13" s="62" t="str">
        <f t="shared" si="0"/>
        <v>DEV BOYS</v>
      </c>
      <c r="O13" s="62"/>
      <c r="P13" s="86"/>
      <c r="Q13" s="86" t="e">
        <f>+VLOOKUP(P13,Participants!$A$1:$F$802,2,FALSE)</f>
        <v>#N/A</v>
      </c>
      <c r="R13" s="86"/>
      <c r="S13" s="86" t="e">
        <f>+VLOOKUP(R13,Participants!$A$1:$F$802,2,FALSE)</f>
        <v>#N/A</v>
      </c>
      <c r="T13" s="86"/>
      <c r="U13" s="86" t="e">
        <f>+VLOOKUP(T13,Participants!$A$1:$F$802,2,FALSE)</f>
        <v>#N/A</v>
      </c>
      <c r="V13" s="86"/>
      <c r="W13" s="86" t="e">
        <f>+VLOOKUP(V13,Participants!$A$1:$F$802,2,FALSE)</f>
        <v>#N/A</v>
      </c>
    </row>
    <row r="14" spans="1:26" ht="14.25" customHeight="1">
      <c r="B14" s="71" t="s">
        <v>712</v>
      </c>
      <c r="C14" s="81">
        <v>3</v>
      </c>
      <c r="D14" s="81">
        <v>3</v>
      </c>
      <c r="E14" s="52">
        <v>948</v>
      </c>
      <c r="F14" s="52" t="str">
        <f>+VLOOKUP(E14,Participants!$A$1:$F$802,2,FALSE)</f>
        <v>Sickenberger Gavin</v>
      </c>
      <c r="G14" s="52" t="str">
        <f>+VLOOKUP(E14,Participants!$A$1:$F$802,4,FALSE)</f>
        <v>CDT</v>
      </c>
      <c r="H14" s="52" t="str">
        <f>+VLOOKUP(E14,Participants!$A$1:$F$802,5,FALSE)</f>
        <v>M</v>
      </c>
      <c r="I14" s="52">
        <f>+VLOOKUP(E14,Participants!$A$1:$F$802,3,FALSE)</f>
        <v>1</v>
      </c>
      <c r="J14" s="52" t="str">
        <f>+VLOOKUP(E14,Participants!$A$1:$G$802,7,FALSE)</f>
        <v>DEV BOYS</v>
      </c>
      <c r="K14" s="154" t="s">
        <v>882</v>
      </c>
      <c r="L14" s="52">
        <f t="shared" si="1"/>
        <v>12</v>
      </c>
      <c r="M14" s="52"/>
      <c r="N14" s="156" t="str">
        <f t="shared" si="0"/>
        <v>DEV BOYS</v>
      </c>
      <c r="O14" s="156"/>
      <c r="P14" s="86"/>
      <c r="Q14" s="86" t="e">
        <f>+VLOOKUP(P14,Participants!$A$1:$F$802,2,FALSE)</f>
        <v>#N/A</v>
      </c>
      <c r="R14" s="86"/>
      <c r="S14" s="86" t="e">
        <f>+VLOOKUP(R14,Participants!$A$1:$F$802,2,FALSE)</f>
        <v>#N/A</v>
      </c>
      <c r="T14" s="86"/>
      <c r="U14" s="86" t="e">
        <f>+VLOOKUP(T14,Participants!$A$1:$F$802,2,FALSE)</f>
        <v>#N/A</v>
      </c>
      <c r="V14" s="86"/>
      <c r="W14" s="86" t="e">
        <f>+VLOOKUP(V14,Participants!$A$1:$F$802,2,FALSE)</f>
        <v>#N/A</v>
      </c>
    </row>
    <row r="15" spans="1:26" ht="14.25" customHeight="1">
      <c r="B15" s="71" t="s">
        <v>712</v>
      </c>
      <c r="C15" s="84">
        <v>4</v>
      </c>
      <c r="D15" s="84">
        <v>7</v>
      </c>
      <c r="E15" s="54">
        <v>1320</v>
      </c>
      <c r="F15" s="54" t="str">
        <f>+VLOOKUP(E15,Participants!$A$1:$F$802,2,FALSE)</f>
        <v>Ethan Foster</v>
      </c>
      <c r="G15" s="54" t="str">
        <f>+VLOOKUP(E15,Participants!$A$1:$F$802,4,FALSE)</f>
        <v>BFS</v>
      </c>
      <c r="H15" s="54" t="str">
        <f>+VLOOKUP(E15,Participants!$A$1:$F$802,5,FALSE)</f>
        <v>M</v>
      </c>
      <c r="I15" s="54">
        <f>+VLOOKUP(E15,Participants!$A$1:$F$802,3,FALSE)</f>
        <v>3</v>
      </c>
      <c r="J15" s="54" t="str">
        <f>+VLOOKUP(E15,Participants!$A$1:$G$802,7,FALSE)</f>
        <v>DEV BOYS</v>
      </c>
      <c r="K15" s="85" t="s">
        <v>886</v>
      </c>
      <c r="L15" s="52">
        <f t="shared" si="1"/>
        <v>13</v>
      </c>
      <c r="M15" s="54"/>
      <c r="N15" s="62" t="str">
        <f t="shared" si="0"/>
        <v>DEV BOYS</v>
      </c>
      <c r="O15" s="62"/>
      <c r="P15" s="86"/>
      <c r="Q15" s="86" t="e">
        <f>+VLOOKUP(P15,Participants!$A$1:$F$802,2,FALSE)</f>
        <v>#N/A</v>
      </c>
      <c r="R15" s="86"/>
      <c r="S15" s="86" t="e">
        <f>+VLOOKUP(R15,Participants!$A$1:$F$802,2,FALSE)</f>
        <v>#N/A</v>
      </c>
      <c r="T15" s="86"/>
      <c r="U15" s="86" t="e">
        <f>+VLOOKUP(T15,Participants!$A$1:$F$802,2,FALSE)</f>
        <v>#N/A</v>
      </c>
      <c r="V15" s="86"/>
      <c r="W15" s="86" t="e">
        <f>+VLOOKUP(V15,Participants!$A$1:$F$802,2,FALSE)</f>
        <v>#N/A</v>
      </c>
    </row>
    <row r="16" spans="1:26" ht="14.25" customHeight="1">
      <c r="B16" s="71"/>
      <c r="C16" s="84"/>
      <c r="D16" s="84"/>
      <c r="E16" s="54"/>
      <c r="F16" s="54"/>
      <c r="G16" s="54"/>
      <c r="H16" s="54"/>
      <c r="I16" s="54"/>
      <c r="J16" s="54"/>
      <c r="K16" s="85"/>
      <c r="L16" s="54"/>
      <c r="M16" s="54"/>
      <c r="N16" s="62"/>
      <c r="O16" s="62"/>
      <c r="P16" s="86"/>
      <c r="Q16" s="86"/>
      <c r="R16" s="86"/>
      <c r="S16" s="86"/>
      <c r="T16" s="86"/>
      <c r="U16" s="86"/>
      <c r="V16" s="86"/>
      <c r="W16" s="86"/>
    </row>
    <row r="17" spans="1:23" ht="14.25" customHeight="1">
      <c r="B17" s="71" t="s">
        <v>712</v>
      </c>
      <c r="C17" s="84">
        <v>2</v>
      </c>
      <c r="D17" s="84">
        <v>3</v>
      </c>
      <c r="E17" s="54">
        <v>705</v>
      </c>
      <c r="F17" s="54" t="str">
        <f>+VLOOKUP(E17,Participants!$A$1:$F$802,2,FALSE)</f>
        <v>Ella Scaltz</v>
      </c>
      <c r="G17" s="54" t="str">
        <f>+VLOOKUP(E17,Participants!$A$1:$F$802,4,FALSE)</f>
        <v>KIL</v>
      </c>
      <c r="H17" s="54" t="str">
        <f>+VLOOKUP(E17,Participants!$A$1:$F$802,5,FALSE)</f>
        <v>F</v>
      </c>
      <c r="I17" s="54">
        <f>+VLOOKUP(E17,Participants!$A$1:$F$802,3,FALSE)</f>
        <v>4</v>
      </c>
      <c r="J17" s="54" t="str">
        <f>+VLOOKUP(E17,Participants!$A$1:$G$802,7,FALSE)</f>
        <v>DEV GIRLS</v>
      </c>
      <c r="K17" s="85" t="s">
        <v>873</v>
      </c>
      <c r="L17" s="54">
        <v>1</v>
      </c>
      <c r="M17" s="54">
        <v>10</v>
      </c>
      <c r="N17" s="62" t="str">
        <f t="shared" ref="N17:N28" si="2">+J17</f>
        <v>DEV GIRLS</v>
      </c>
      <c r="P17" s="86"/>
      <c r="Q17" s="86" t="e">
        <f>+VLOOKUP(P17,Participants!$A$1:$F$802,2,FALSE)</f>
        <v>#N/A</v>
      </c>
      <c r="R17" s="86"/>
      <c r="S17" s="86" t="e">
        <f>+VLOOKUP(R17,Participants!$A$1:$F$802,2,FALSE)</f>
        <v>#N/A</v>
      </c>
      <c r="T17" s="86"/>
      <c r="U17" s="86" t="e">
        <f>+VLOOKUP(T17,Participants!$A$1:$F$802,2,FALSE)</f>
        <v>#N/A</v>
      </c>
      <c r="V17" s="86"/>
      <c r="W17" s="86" t="e">
        <f>+VLOOKUP(V17,Participants!$A$1:$F$802,2,FALSE)</f>
        <v>#N/A</v>
      </c>
    </row>
    <row r="18" spans="1:23" ht="14.25" customHeight="1">
      <c r="B18" s="71" t="s">
        <v>712</v>
      </c>
      <c r="C18" s="84">
        <v>2</v>
      </c>
      <c r="D18" s="84">
        <v>5</v>
      </c>
      <c r="E18" s="54">
        <v>915</v>
      </c>
      <c r="F18" s="54" t="str">
        <f>+VLOOKUP(E18,Participants!$A$1:$F$802,2,FALSE)</f>
        <v>Sadie Tamburino</v>
      </c>
      <c r="G18" s="54" t="str">
        <f>+VLOOKUP(E18,Participants!$A$1:$F$802,4,FALSE)</f>
        <v>AGS</v>
      </c>
      <c r="H18" s="54" t="str">
        <f>+VLOOKUP(E18,Participants!$A$1:$F$802,5,FALSE)</f>
        <v>F</v>
      </c>
      <c r="I18" s="54">
        <f>+VLOOKUP(E18,Participants!$A$1:$F$802,3,FALSE)</f>
        <v>3</v>
      </c>
      <c r="J18" s="54" t="str">
        <f>+VLOOKUP(E18,Participants!$A$1:$G$802,7,FALSE)</f>
        <v>DEV GIRLS</v>
      </c>
      <c r="K18" s="85" t="s">
        <v>874</v>
      </c>
      <c r="L18" s="54">
        <f>L17+1</f>
        <v>2</v>
      </c>
      <c r="M18" s="54">
        <v>8</v>
      </c>
      <c r="N18" s="62" t="str">
        <f t="shared" si="2"/>
        <v>DEV GIRLS</v>
      </c>
      <c r="P18" s="86"/>
      <c r="Q18" s="86" t="e">
        <f>+VLOOKUP(P18,Participants!$A$1:$F$802,2,FALSE)</f>
        <v>#N/A</v>
      </c>
      <c r="R18" s="86"/>
      <c r="S18" s="86" t="e">
        <f>+VLOOKUP(R18,Participants!$A$1:$F$802,2,FALSE)</f>
        <v>#N/A</v>
      </c>
      <c r="T18" s="86"/>
      <c r="U18" s="86" t="e">
        <f>+VLOOKUP(T18,Participants!$A$1:$F$802,2,FALSE)</f>
        <v>#N/A</v>
      </c>
      <c r="V18" s="86"/>
      <c r="W18" s="86" t="e">
        <f>+VLOOKUP(V18,Participants!$A$1:$F$802,2,FALSE)</f>
        <v>#N/A</v>
      </c>
    </row>
    <row r="19" spans="1:23" ht="14.25" customHeight="1">
      <c r="B19" s="71" t="s">
        <v>712</v>
      </c>
      <c r="C19" s="81">
        <v>1</v>
      </c>
      <c r="D19" s="81">
        <v>3</v>
      </c>
      <c r="E19" s="52">
        <v>584</v>
      </c>
      <c r="F19" s="52" t="str">
        <f>+VLOOKUP(E19,Participants!$A$1:$F$802,2,FALSE)</f>
        <v>Brooklynn Hamilton</v>
      </c>
      <c r="G19" s="52" t="str">
        <f>+VLOOKUP(E19,Participants!$A$1:$F$802,4,FALSE)</f>
        <v>BTA</v>
      </c>
      <c r="H19" s="52" t="str">
        <f>+VLOOKUP(E19,Participants!$A$1:$F$802,5,FALSE)</f>
        <v>F</v>
      </c>
      <c r="I19" s="52">
        <f>+VLOOKUP(E19,Participants!$A$1:$F$802,3,FALSE)</f>
        <v>2</v>
      </c>
      <c r="J19" s="52" t="str">
        <f>+VLOOKUP(E19,Participants!$A$1:$G$802,7,FALSE)</f>
        <v>DEV GIRLS</v>
      </c>
      <c r="K19" s="154" t="s">
        <v>866</v>
      </c>
      <c r="L19" s="54">
        <f t="shared" ref="L19:L28" si="3">L18+1</f>
        <v>3</v>
      </c>
      <c r="M19" s="52">
        <v>6</v>
      </c>
      <c r="N19" s="156" t="str">
        <f t="shared" si="2"/>
        <v>DEV GIRLS</v>
      </c>
      <c r="O19" s="156"/>
      <c r="P19" s="86"/>
      <c r="Q19" s="86" t="e">
        <f>+VLOOKUP(P19,Participants!$A$1:$F$802,2,FALSE)</f>
        <v>#N/A</v>
      </c>
      <c r="R19" s="86"/>
      <c r="S19" s="86" t="e">
        <f>+VLOOKUP(R19,Participants!$A$1:$F$802,2,FALSE)</f>
        <v>#N/A</v>
      </c>
      <c r="T19" s="86"/>
      <c r="U19" s="86" t="e">
        <f>+VLOOKUP(T19,Participants!$A$1:$F$802,2,FALSE)</f>
        <v>#N/A</v>
      </c>
      <c r="V19" s="86"/>
      <c r="W19" s="86" t="e">
        <f>+VLOOKUP(V19,Participants!$A$1:$F$802,2,FALSE)</f>
        <v>#N/A</v>
      </c>
    </row>
    <row r="20" spans="1:23" ht="14.25" customHeight="1">
      <c r="A20" s="79"/>
      <c r="B20" s="80" t="s">
        <v>712</v>
      </c>
      <c r="C20" s="84">
        <v>2</v>
      </c>
      <c r="D20" s="84">
        <v>4</v>
      </c>
      <c r="E20" s="54">
        <v>1328</v>
      </c>
      <c r="F20" s="54" t="str">
        <f>+VLOOKUP(E20,Participants!$A$1:$F$802,2,FALSE)</f>
        <v>Maggie Miller</v>
      </c>
      <c r="G20" s="54" t="str">
        <f>+VLOOKUP(E20,Participants!$A$1:$F$802,4,FALSE)</f>
        <v>BFS</v>
      </c>
      <c r="H20" s="54" t="str">
        <f>+VLOOKUP(E20,Participants!$A$1:$F$802,5,FALSE)</f>
        <v>F</v>
      </c>
      <c r="I20" s="54">
        <f>+VLOOKUP(E20,Participants!$A$1:$F$802,3,FALSE)</f>
        <v>2</v>
      </c>
      <c r="J20" s="54" t="str">
        <f>+VLOOKUP(E20,Participants!$A$1:$G$802,7,FALSE)</f>
        <v>DEV GIRLS</v>
      </c>
      <c r="K20" s="153" t="s">
        <v>875</v>
      </c>
      <c r="L20" s="54">
        <f t="shared" si="3"/>
        <v>4</v>
      </c>
      <c r="M20" s="54">
        <v>5</v>
      </c>
      <c r="N20" s="155" t="str">
        <f t="shared" si="2"/>
        <v>DEV GIRLS</v>
      </c>
      <c r="O20" s="157"/>
      <c r="P20" s="83"/>
      <c r="Q20" s="83" t="e">
        <f>+VLOOKUP(P20,Participants!$A$1:$F$802,2,FALSE)</f>
        <v>#N/A</v>
      </c>
      <c r="R20" s="83"/>
      <c r="S20" s="83" t="e">
        <f>+VLOOKUP(R20,Participants!$A$1:$F$802,2,FALSE)</f>
        <v>#N/A</v>
      </c>
      <c r="T20" s="83"/>
      <c r="U20" s="83" t="e">
        <f>+VLOOKUP(T20,Participants!$A$1:$F$802,2,FALSE)</f>
        <v>#N/A</v>
      </c>
      <c r="V20" s="83"/>
      <c r="W20" s="83" t="e">
        <f>+VLOOKUP(V20,Participants!$A$1:$F$802,2,FALSE)</f>
        <v>#N/A</v>
      </c>
    </row>
    <row r="21" spans="1:23" ht="14.25" customHeight="1">
      <c r="A21" s="79"/>
      <c r="B21" s="80" t="s">
        <v>712</v>
      </c>
      <c r="C21" s="81">
        <v>1</v>
      </c>
      <c r="D21" s="81">
        <v>7</v>
      </c>
      <c r="E21" s="52">
        <v>710</v>
      </c>
      <c r="F21" s="52" t="str">
        <f>+VLOOKUP(E21,Participants!$A$1:$F$802,2,FALSE)</f>
        <v>Aria Galus</v>
      </c>
      <c r="G21" s="52" t="str">
        <f>+VLOOKUP(E21,Participants!$A$1:$F$802,4,FALSE)</f>
        <v>KIL</v>
      </c>
      <c r="H21" s="52" t="str">
        <f>+VLOOKUP(E21,Participants!$A$1:$F$802,5,FALSE)</f>
        <v>F</v>
      </c>
      <c r="I21" s="52">
        <f>+VLOOKUP(E21,Participants!$A$1:$F$802,3,FALSE)</f>
        <v>3</v>
      </c>
      <c r="J21" s="52" t="str">
        <f>+VLOOKUP(E21,Participants!$A$1:$G$802,7,FALSE)</f>
        <v>DEV GIRLS</v>
      </c>
      <c r="K21" s="82" t="s">
        <v>867</v>
      </c>
      <c r="L21" s="54">
        <f t="shared" si="3"/>
        <v>5</v>
      </c>
      <c r="M21" s="52" t="s">
        <v>891</v>
      </c>
      <c r="N21" s="79" t="str">
        <f t="shared" si="2"/>
        <v>DEV GIRLS</v>
      </c>
      <c r="O21" s="79"/>
      <c r="P21" s="83"/>
      <c r="Q21" s="83" t="e">
        <f>+VLOOKUP(P21,Participants!$A$1:$F$802,2,FALSE)</f>
        <v>#N/A</v>
      </c>
      <c r="R21" s="83"/>
      <c r="S21" s="83" t="e">
        <f>+VLOOKUP(R21,Participants!$A$1:$F$802,2,FALSE)</f>
        <v>#N/A</v>
      </c>
      <c r="T21" s="83"/>
      <c r="U21" s="83" t="e">
        <f>+VLOOKUP(T21,Participants!$A$1:$F$802,2,FALSE)</f>
        <v>#N/A</v>
      </c>
      <c r="V21" s="83"/>
      <c r="W21" s="83" t="e">
        <f>+VLOOKUP(V21,Participants!$A$1:$F$802,2,FALSE)</f>
        <v>#N/A</v>
      </c>
    </row>
    <row r="22" spans="1:23" ht="14.25" customHeight="1">
      <c r="A22" s="79"/>
      <c r="B22" s="80" t="s">
        <v>712</v>
      </c>
      <c r="C22" s="81">
        <v>1</v>
      </c>
      <c r="D22" s="81">
        <v>4</v>
      </c>
      <c r="E22" s="52">
        <v>959</v>
      </c>
      <c r="F22" s="52" t="str">
        <f>+VLOOKUP(E22,Participants!$A$1:$F$802,2,FALSE)</f>
        <v>Dieffenbach Lillian</v>
      </c>
      <c r="G22" s="52" t="str">
        <f>+VLOOKUP(E22,Participants!$A$1:$F$802,4,FALSE)</f>
        <v>CDT</v>
      </c>
      <c r="H22" s="52" t="str">
        <f>+VLOOKUP(E22,Participants!$A$1:$F$802,5,FALSE)</f>
        <v>F</v>
      </c>
      <c r="I22" s="52">
        <f>+VLOOKUP(E22,Participants!$A$1:$F$802,3,FALSE)</f>
        <v>3</v>
      </c>
      <c r="J22" s="52" t="str">
        <f>+VLOOKUP(E22,Participants!$A$1:$G$802,7,FALSE)</f>
        <v>DEV GIRLS</v>
      </c>
      <c r="K22" s="82" t="s">
        <v>868</v>
      </c>
      <c r="L22" s="54">
        <f t="shared" si="3"/>
        <v>6</v>
      </c>
      <c r="M22" s="52">
        <v>4</v>
      </c>
      <c r="N22" s="79" t="str">
        <f t="shared" si="2"/>
        <v>DEV GIRLS</v>
      </c>
      <c r="O22" s="79"/>
      <c r="P22" s="83"/>
      <c r="Q22" s="83" t="e">
        <f>+VLOOKUP(P22,Participants!$A$1:$F$802,2,FALSE)</f>
        <v>#N/A</v>
      </c>
      <c r="R22" s="83"/>
      <c r="S22" s="83" t="e">
        <f>+VLOOKUP(R22,Participants!$A$1:$F$802,2,FALSE)</f>
        <v>#N/A</v>
      </c>
      <c r="T22" s="83"/>
      <c r="U22" s="83" t="e">
        <f>+VLOOKUP(T22,Participants!$A$1:$F$802,2,FALSE)</f>
        <v>#N/A</v>
      </c>
      <c r="V22" s="83"/>
      <c r="W22" s="83" t="e">
        <f>+VLOOKUP(V22,Participants!$A$1:$F$802,2,FALSE)</f>
        <v>#N/A</v>
      </c>
    </row>
    <row r="23" spans="1:23" ht="14.25" customHeight="1">
      <c r="A23" s="79"/>
      <c r="B23" s="80" t="s">
        <v>712</v>
      </c>
      <c r="C23" s="84">
        <v>2</v>
      </c>
      <c r="D23" s="84">
        <v>2</v>
      </c>
      <c r="E23" s="54">
        <v>918</v>
      </c>
      <c r="F23" s="54" t="str">
        <f>+VLOOKUP(E23,Participants!$A$1:$F$802,2,FALSE)</f>
        <v>Arden Wyke-Shiring</v>
      </c>
      <c r="G23" s="54" t="str">
        <f>+VLOOKUP(E23,Participants!$A$1:$F$802,4,FALSE)</f>
        <v>AGS</v>
      </c>
      <c r="H23" s="54" t="str">
        <f>+VLOOKUP(E23,Participants!$A$1:$F$802,5,FALSE)</f>
        <v>F</v>
      </c>
      <c r="I23" s="54">
        <f>+VLOOKUP(E23,Participants!$A$1:$F$802,3,FALSE)</f>
        <v>4</v>
      </c>
      <c r="J23" s="54" t="str">
        <f>+VLOOKUP(E23,Participants!$A$1:$G$802,7,FALSE)</f>
        <v>DEV GIRLS</v>
      </c>
      <c r="K23" s="153" t="s">
        <v>876</v>
      </c>
      <c r="L23" s="54">
        <f t="shared" si="3"/>
        <v>7</v>
      </c>
      <c r="M23" s="54">
        <v>3</v>
      </c>
      <c r="N23" s="155" t="str">
        <f t="shared" si="2"/>
        <v>DEV GIRLS</v>
      </c>
      <c r="O23" s="157"/>
      <c r="P23" s="83"/>
      <c r="Q23" s="83" t="e">
        <f>+VLOOKUP(P23,Participants!$A$1:$F$802,2,FALSE)</f>
        <v>#N/A</v>
      </c>
      <c r="R23" s="83"/>
      <c r="S23" s="83" t="e">
        <f>+VLOOKUP(R23,Participants!$A$1:$F$802,2,FALSE)</f>
        <v>#N/A</v>
      </c>
      <c r="T23" s="83"/>
      <c r="U23" s="83" t="e">
        <f>+VLOOKUP(T23,Participants!$A$1:$F$802,2,FALSE)</f>
        <v>#N/A</v>
      </c>
      <c r="V23" s="83"/>
      <c r="W23" s="83" t="e">
        <f>+VLOOKUP(V23,Participants!$A$1:$F$802,2,FALSE)</f>
        <v>#N/A</v>
      </c>
    </row>
    <row r="24" spans="1:23" ht="14.25" customHeight="1">
      <c r="A24" s="79"/>
      <c r="B24" s="80" t="s">
        <v>712</v>
      </c>
      <c r="C24" s="81">
        <v>1</v>
      </c>
      <c r="D24" s="81">
        <v>5</v>
      </c>
      <c r="E24" s="52">
        <v>912</v>
      </c>
      <c r="F24" s="52" t="str">
        <f>+VLOOKUP(E24,Participants!$A$1:$F$802,2,FALSE)</f>
        <v>Amalia Roehn</v>
      </c>
      <c r="G24" s="52" t="str">
        <f>+VLOOKUP(E24,Participants!$A$1:$F$802,4,FALSE)</f>
        <v>AGS</v>
      </c>
      <c r="H24" s="52" t="str">
        <f>+VLOOKUP(E24,Participants!$A$1:$F$802,5,FALSE)</f>
        <v>F</v>
      </c>
      <c r="I24" s="52">
        <f>+VLOOKUP(E24,Participants!$A$1:$F$802,3,FALSE)</f>
        <v>4</v>
      </c>
      <c r="J24" s="52" t="str">
        <f>+VLOOKUP(E24,Participants!$A$1:$G$802,7,FALSE)</f>
        <v>DEV GIRLS</v>
      </c>
      <c r="K24" s="82" t="s">
        <v>869</v>
      </c>
      <c r="L24" s="54">
        <f t="shared" si="3"/>
        <v>8</v>
      </c>
      <c r="M24" s="52" t="s">
        <v>891</v>
      </c>
      <c r="N24" s="79" t="str">
        <f t="shared" si="2"/>
        <v>DEV GIRLS</v>
      </c>
      <c r="O24" s="79"/>
      <c r="P24" s="83"/>
      <c r="Q24" s="83" t="e">
        <f>+VLOOKUP(P24,Participants!$A$1:$F$802,2,FALSE)</f>
        <v>#N/A</v>
      </c>
      <c r="R24" s="83"/>
      <c r="S24" s="83" t="e">
        <f>+VLOOKUP(R24,Participants!$A$1:$F$802,2,FALSE)</f>
        <v>#N/A</v>
      </c>
      <c r="T24" s="83"/>
      <c r="U24" s="83" t="e">
        <f>+VLOOKUP(T24,Participants!$A$1:$F$802,2,FALSE)</f>
        <v>#N/A</v>
      </c>
      <c r="V24" s="83"/>
      <c r="W24" s="83" t="e">
        <f>+VLOOKUP(V24,Participants!$A$1:$F$802,2,FALSE)</f>
        <v>#N/A</v>
      </c>
    </row>
    <row r="25" spans="1:23" ht="14.25" customHeight="1">
      <c r="A25" s="79"/>
      <c r="B25" s="80" t="s">
        <v>712</v>
      </c>
      <c r="C25" s="81">
        <v>1</v>
      </c>
      <c r="D25" s="81">
        <v>6</v>
      </c>
      <c r="E25" s="52">
        <v>634</v>
      </c>
      <c r="F25" s="52" t="str">
        <f>+VLOOKUP(E25,Participants!$A$1:$F$802,2,FALSE)</f>
        <v>Grace Turner</v>
      </c>
      <c r="G25" s="52" t="str">
        <f>+VLOOKUP(E25,Participants!$A$1:$F$802,4,FALSE)</f>
        <v>SJS</v>
      </c>
      <c r="H25" s="52" t="str">
        <f>+VLOOKUP(E25,Participants!$A$1:$F$802,5,FALSE)</f>
        <v>F</v>
      </c>
      <c r="I25" s="52">
        <f>+VLOOKUP(E25,Participants!$A$1:$F$802,3,FALSE)</f>
        <v>2</v>
      </c>
      <c r="J25" s="52" t="str">
        <f>+VLOOKUP(E25,Participants!$A$1:$G$802,7,FALSE)</f>
        <v>DEV GIRLS</v>
      </c>
      <c r="K25" s="82" t="s">
        <v>870</v>
      </c>
      <c r="L25" s="54">
        <f t="shared" si="3"/>
        <v>9</v>
      </c>
      <c r="M25" s="52">
        <v>2</v>
      </c>
      <c r="N25" s="79" t="str">
        <f t="shared" si="2"/>
        <v>DEV GIRLS</v>
      </c>
      <c r="O25" s="79"/>
      <c r="P25" s="83"/>
      <c r="Q25" s="83" t="e">
        <f>+VLOOKUP(P25,Participants!$A$1:$F$802,2,FALSE)</f>
        <v>#N/A</v>
      </c>
      <c r="R25" s="83"/>
      <c r="S25" s="83" t="e">
        <f>+VLOOKUP(R25,Participants!$A$1:$F$802,2,FALSE)</f>
        <v>#N/A</v>
      </c>
      <c r="T25" s="83"/>
      <c r="U25" s="83" t="e">
        <f>+VLOOKUP(T25,Participants!$A$1:$F$802,2,FALSE)</f>
        <v>#N/A</v>
      </c>
      <c r="V25" s="83"/>
      <c r="W25" s="83" t="e">
        <f>+VLOOKUP(V25,Participants!$A$1:$F$802,2,FALSE)</f>
        <v>#N/A</v>
      </c>
    </row>
    <row r="26" spans="1:23" ht="14.25" customHeight="1">
      <c r="A26" s="79"/>
      <c r="B26" s="80" t="s">
        <v>712</v>
      </c>
      <c r="C26" s="84">
        <v>2</v>
      </c>
      <c r="D26" s="84">
        <v>1</v>
      </c>
      <c r="E26" s="54">
        <v>1339</v>
      </c>
      <c r="F26" s="54" t="str">
        <f>+VLOOKUP(E26,Participants!$A$1:$F$802,2,FALSE)</f>
        <v>Hadley Moritz</v>
      </c>
      <c r="G26" s="54" t="str">
        <f>+VLOOKUP(E26,Participants!$A$1:$F$802,4,FALSE)</f>
        <v>BFS</v>
      </c>
      <c r="H26" s="54" t="str">
        <f>+VLOOKUP(E26,Participants!$A$1:$F$802,5,FALSE)</f>
        <v>F</v>
      </c>
      <c r="I26" s="54">
        <f>+VLOOKUP(E26,Participants!$A$1:$F$802,3,FALSE)</f>
        <v>3</v>
      </c>
      <c r="J26" s="54" t="str">
        <f>+VLOOKUP(E26,Participants!$A$1:$G$802,7,FALSE)</f>
        <v>DEV GIRLS</v>
      </c>
      <c r="K26" s="153" t="s">
        <v>877</v>
      </c>
      <c r="L26" s="54">
        <f t="shared" si="3"/>
        <v>10</v>
      </c>
      <c r="M26" s="54" t="s">
        <v>891</v>
      </c>
      <c r="N26" s="155" t="str">
        <f t="shared" si="2"/>
        <v>DEV GIRLS</v>
      </c>
      <c r="O26" s="155"/>
      <c r="P26" s="83"/>
      <c r="Q26" s="83" t="e">
        <f>+VLOOKUP(P26,Participants!$A$1:$F$802,2,FALSE)</f>
        <v>#N/A</v>
      </c>
      <c r="R26" s="83"/>
      <c r="S26" s="83" t="e">
        <f>+VLOOKUP(R26,Participants!$A$1:$F$802,2,FALSE)</f>
        <v>#N/A</v>
      </c>
      <c r="T26" s="83"/>
      <c r="U26" s="83" t="e">
        <f>+VLOOKUP(T26,Participants!$A$1:$F$802,2,FALSE)</f>
        <v>#N/A</v>
      </c>
      <c r="V26" s="83"/>
      <c r="W26" s="83" t="e">
        <f>+VLOOKUP(V26,Participants!$A$1:$F$802,2,FALSE)</f>
        <v>#N/A</v>
      </c>
    </row>
    <row r="27" spans="1:23" ht="14.25" customHeight="1">
      <c r="A27" s="79"/>
      <c r="B27" s="80" t="s">
        <v>712</v>
      </c>
      <c r="C27" s="81">
        <v>1</v>
      </c>
      <c r="D27" s="81">
        <v>1</v>
      </c>
      <c r="E27" s="52">
        <v>1334</v>
      </c>
      <c r="F27" s="52" t="str">
        <f>+VLOOKUP(E27,Participants!$A$1:$F$802,2,FALSE)</f>
        <v>Monica Isacco</v>
      </c>
      <c r="G27" s="52" t="str">
        <f>+VLOOKUP(E27,Participants!$A$1:$F$802,4,FALSE)</f>
        <v>BFS</v>
      </c>
      <c r="H27" s="52" t="str">
        <f>+VLOOKUP(E27,Participants!$A$1:$F$802,5,FALSE)</f>
        <v>F</v>
      </c>
      <c r="I27" s="52">
        <f>+VLOOKUP(E27,Participants!$A$1:$F$802,3,FALSE)</f>
        <v>2</v>
      </c>
      <c r="J27" s="52" t="str">
        <f>+VLOOKUP(E27,Participants!$A$1:$G$802,7,FALSE)</f>
        <v>DEV GIRLS</v>
      </c>
      <c r="K27" s="82" t="s">
        <v>871</v>
      </c>
      <c r="L27" s="54">
        <f t="shared" si="3"/>
        <v>11</v>
      </c>
      <c r="M27" s="52" t="s">
        <v>891</v>
      </c>
      <c r="N27" s="79" t="str">
        <f t="shared" si="2"/>
        <v>DEV GIRLS</v>
      </c>
      <c r="O27" s="79"/>
      <c r="P27" s="83"/>
      <c r="Q27" s="83" t="e">
        <f>+VLOOKUP(P27,Participants!$A$1:$F$802,2,FALSE)</f>
        <v>#N/A</v>
      </c>
      <c r="R27" s="83"/>
      <c r="S27" s="83" t="e">
        <f>+VLOOKUP(R27,Participants!$A$1:$F$802,2,FALSE)</f>
        <v>#N/A</v>
      </c>
      <c r="T27" s="83"/>
      <c r="U27" s="83" t="e">
        <f>+VLOOKUP(T27,Participants!$A$1:$F$802,2,FALSE)</f>
        <v>#N/A</v>
      </c>
      <c r="V27" s="83"/>
      <c r="W27" s="83" t="e">
        <f>+VLOOKUP(V27,Participants!$A$1:$F$802,2,FALSE)</f>
        <v>#N/A</v>
      </c>
    </row>
    <row r="28" spans="1:23" ht="14.25" customHeight="1">
      <c r="B28" s="71" t="s">
        <v>712</v>
      </c>
      <c r="C28" s="81">
        <v>1</v>
      </c>
      <c r="D28" s="81">
        <v>2</v>
      </c>
      <c r="E28" s="52">
        <v>822</v>
      </c>
      <c r="F28" s="52" t="str">
        <f>+VLOOKUP(E28,Participants!$A$1:$F$802,2,FALSE)</f>
        <v>Meera Lindgren</v>
      </c>
      <c r="G28" s="52" t="str">
        <f>+VLOOKUP(E28,Participants!$A$1:$F$802,4,FALSE)</f>
        <v>GRE</v>
      </c>
      <c r="H28" s="52" t="str">
        <f>+VLOOKUP(E28,Participants!$A$1:$F$802,5,FALSE)</f>
        <v>F</v>
      </c>
      <c r="I28" s="52">
        <f>+VLOOKUP(E28,Participants!$A$1:$F$802,3,FALSE)</f>
        <v>2</v>
      </c>
      <c r="J28" s="52" t="str">
        <f>+VLOOKUP(E28,Participants!$A$1:$G$802,7,FALSE)</f>
        <v>DEV GIRLS</v>
      </c>
      <c r="K28" s="154" t="s">
        <v>872</v>
      </c>
      <c r="L28" s="54">
        <f t="shared" si="3"/>
        <v>12</v>
      </c>
      <c r="M28" s="52">
        <v>1</v>
      </c>
      <c r="N28" s="156" t="str">
        <f t="shared" si="2"/>
        <v>DEV GIRLS</v>
      </c>
      <c r="O28" s="156"/>
      <c r="P28" s="86"/>
      <c r="Q28" s="86" t="e">
        <f>+VLOOKUP(P28,Participants!$A$1:$F$802,2,FALSE)</f>
        <v>#N/A</v>
      </c>
      <c r="R28" s="86"/>
      <c r="S28" s="86" t="e">
        <f>+VLOOKUP(R28,Participants!$A$1:$F$802,2,FALSE)</f>
        <v>#N/A</v>
      </c>
      <c r="T28" s="86"/>
      <c r="U28" s="86" t="e">
        <f>+VLOOKUP(T28,Participants!$A$1:$F$802,2,FALSE)</f>
        <v>#N/A</v>
      </c>
      <c r="V28" s="86"/>
      <c r="W28" s="86" t="e">
        <f>+VLOOKUP(V28,Participants!$A$1:$F$802,2,FALSE)</f>
        <v>#N/A</v>
      </c>
    </row>
    <row r="29" spans="1:23" ht="14.25" customHeight="1">
      <c r="B29" s="71"/>
      <c r="D29" s="87"/>
      <c r="K29" s="56"/>
      <c r="P29" s="74"/>
      <c r="Q29" s="74"/>
      <c r="R29" s="74"/>
      <c r="S29" s="74"/>
      <c r="T29" s="74"/>
      <c r="U29" s="74"/>
      <c r="V29" s="74"/>
      <c r="W29" s="74"/>
    </row>
    <row r="30" spans="1:23" ht="14.25" customHeight="1">
      <c r="B30" s="71"/>
      <c r="D30" s="87"/>
      <c r="K30" s="56"/>
      <c r="P30" s="74"/>
      <c r="Q30" s="74"/>
      <c r="R30" s="74"/>
      <c r="S30" s="74"/>
      <c r="T30" s="74"/>
      <c r="U30" s="74"/>
      <c r="V30" s="74"/>
      <c r="W30" s="74"/>
    </row>
    <row r="31" spans="1:23" ht="14.25" customHeight="1">
      <c r="B31" s="71"/>
      <c r="D31" s="87"/>
      <c r="K31" s="56"/>
      <c r="P31" s="74"/>
      <c r="Q31" s="74"/>
      <c r="R31" s="74"/>
      <c r="S31" s="74"/>
      <c r="T31" s="74"/>
      <c r="U31" s="74"/>
      <c r="V31" s="74"/>
      <c r="W31" s="74"/>
    </row>
    <row r="32" spans="1:23" ht="14.25" customHeight="1">
      <c r="D32" s="87"/>
      <c r="K32" s="56"/>
      <c r="P32" s="74"/>
      <c r="Q32" s="74"/>
      <c r="R32" s="74"/>
      <c r="S32" s="74"/>
      <c r="T32" s="74"/>
      <c r="U32" s="74"/>
      <c r="V32" s="74"/>
      <c r="W32" s="74"/>
    </row>
    <row r="33" spans="1:24" ht="14.25" customHeight="1">
      <c r="D33" s="87"/>
      <c r="K33" s="56"/>
      <c r="P33" s="74"/>
      <c r="Q33" s="74"/>
      <c r="R33" s="74"/>
      <c r="S33" s="74"/>
      <c r="T33" s="74"/>
      <c r="U33" s="74"/>
      <c r="V33" s="74"/>
      <c r="W33" s="74"/>
    </row>
    <row r="34" spans="1:24" ht="14.25" customHeight="1">
      <c r="B34" s="60" t="s">
        <v>8</v>
      </c>
      <c r="C34" s="60" t="s">
        <v>16</v>
      </c>
      <c r="D34" s="60" t="s">
        <v>19</v>
      </c>
      <c r="E34" s="61" t="s">
        <v>24</v>
      </c>
      <c r="F34" s="60" t="s">
        <v>27</v>
      </c>
      <c r="G34" s="60" t="s">
        <v>30</v>
      </c>
      <c r="H34" s="60" t="s">
        <v>33</v>
      </c>
      <c r="I34" s="60" t="s">
        <v>36</v>
      </c>
      <c r="J34" s="60" t="s">
        <v>42</v>
      </c>
      <c r="K34" s="60" t="s">
        <v>45</v>
      </c>
      <c r="L34" s="60" t="s">
        <v>48</v>
      </c>
      <c r="M34" s="60" t="s">
        <v>51</v>
      </c>
      <c r="N34" s="60" t="s">
        <v>54</v>
      </c>
      <c r="O34" s="60" t="s">
        <v>57</v>
      </c>
      <c r="P34" s="60" t="s">
        <v>60</v>
      </c>
      <c r="Q34" s="60" t="s">
        <v>66</v>
      </c>
      <c r="R34" s="60" t="s">
        <v>11</v>
      </c>
      <c r="S34" s="60" t="s">
        <v>71</v>
      </c>
      <c r="T34" s="60" t="s">
        <v>74</v>
      </c>
      <c r="U34" s="60" t="s">
        <v>77</v>
      </c>
      <c r="V34" s="60" t="s">
        <v>80</v>
      </c>
      <c r="W34" s="60" t="s">
        <v>83</v>
      </c>
      <c r="X34" s="60" t="s">
        <v>682</v>
      </c>
    </row>
    <row r="35" spans="1:24" ht="14.25" customHeight="1">
      <c r="A35" s="62" t="s">
        <v>14</v>
      </c>
      <c r="B35" s="62">
        <f t="shared" ref="B35:K36" si="4">+SUMIFS($M$2:$M$28,$J$2:$J$28,$A35,$G$2:$G$28,B$34)</f>
        <v>0</v>
      </c>
      <c r="C35" s="62">
        <f t="shared" si="4"/>
        <v>11</v>
      </c>
      <c r="D35" s="62">
        <f t="shared" si="4"/>
        <v>0</v>
      </c>
      <c r="E35" s="62">
        <f t="shared" si="4"/>
        <v>0</v>
      </c>
      <c r="F35" s="62">
        <f t="shared" si="4"/>
        <v>5</v>
      </c>
      <c r="G35" s="62">
        <f t="shared" si="4"/>
        <v>6</v>
      </c>
      <c r="H35" s="62">
        <f t="shared" si="4"/>
        <v>4</v>
      </c>
      <c r="I35" s="62">
        <f t="shared" si="4"/>
        <v>0</v>
      </c>
      <c r="J35" s="62">
        <f t="shared" si="4"/>
        <v>1</v>
      </c>
      <c r="K35" s="62">
        <f t="shared" si="4"/>
        <v>0</v>
      </c>
      <c r="L35" s="62">
        <f t="shared" ref="L35:W36" si="5">+SUMIFS($M$2:$M$28,$J$2:$J$28,$A35,$G$2:$G$28,L$34)</f>
        <v>2</v>
      </c>
      <c r="M35" s="62">
        <f t="shared" si="5"/>
        <v>0</v>
      </c>
      <c r="N35" s="62">
        <f t="shared" si="5"/>
        <v>10</v>
      </c>
      <c r="O35" s="62">
        <f t="shared" si="5"/>
        <v>0</v>
      </c>
      <c r="P35" s="62">
        <f t="shared" si="5"/>
        <v>0</v>
      </c>
      <c r="Q35" s="62">
        <f t="shared" si="5"/>
        <v>0</v>
      </c>
      <c r="R35" s="62">
        <f t="shared" si="5"/>
        <v>0</v>
      </c>
      <c r="S35" s="62">
        <f t="shared" si="5"/>
        <v>0</v>
      </c>
      <c r="T35" s="62">
        <f t="shared" si="5"/>
        <v>0</v>
      </c>
      <c r="U35" s="62">
        <f t="shared" si="5"/>
        <v>0</v>
      </c>
      <c r="V35" s="62">
        <f t="shared" si="5"/>
        <v>0</v>
      </c>
      <c r="W35" s="62">
        <f t="shared" si="5"/>
        <v>0</v>
      </c>
      <c r="X35" s="62">
        <f t="shared" ref="X35:X36" si="6">SUM(B35:W35)</f>
        <v>39</v>
      </c>
    </row>
    <row r="36" spans="1:24" ht="14.25" customHeight="1">
      <c r="A36" s="62" t="s">
        <v>22</v>
      </c>
      <c r="B36" s="62">
        <f t="shared" si="4"/>
        <v>10</v>
      </c>
      <c r="C36" s="62">
        <f t="shared" si="4"/>
        <v>0</v>
      </c>
      <c r="D36" s="62">
        <f t="shared" si="4"/>
        <v>0</v>
      </c>
      <c r="E36" s="62">
        <f t="shared" si="4"/>
        <v>3</v>
      </c>
      <c r="F36" s="62">
        <f t="shared" si="4"/>
        <v>1</v>
      </c>
      <c r="G36" s="62">
        <f t="shared" si="4"/>
        <v>2</v>
      </c>
      <c r="H36" s="62">
        <f t="shared" si="4"/>
        <v>0</v>
      </c>
      <c r="I36" s="62">
        <f t="shared" si="4"/>
        <v>0</v>
      </c>
      <c r="J36" s="62">
        <f t="shared" si="4"/>
        <v>5</v>
      </c>
      <c r="K36" s="62">
        <f t="shared" si="4"/>
        <v>0</v>
      </c>
      <c r="L36" s="62">
        <f t="shared" si="5"/>
        <v>6</v>
      </c>
      <c r="M36" s="62">
        <f t="shared" si="5"/>
        <v>0</v>
      </c>
      <c r="N36" s="62">
        <f t="shared" si="5"/>
        <v>8</v>
      </c>
      <c r="O36" s="62">
        <f t="shared" si="5"/>
        <v>4</v>
      </c>
      <c r="P36" s="62">
        <f t="shared" si="5"/>
        <v>0</v>
      </c>
      <c r="Q36" s="62">
        <f t="shared" si="5"/>
        <v>0</v>
      </c>
      <c r="R36" s="62">
        <f t="shared" si="5"/>
        <v>0</v>
      </c>
      <c r="S36" s="62">
        <f t="shared" si="5"/>
        <v>0</v>
      </c>
      <c r="T36" s="62">
        <f t="shared" si="5"/>
        <v>0</v>
      </c>
      <c r="U36" s="62">
        <f t="shared" si="5"/>
        <v>0</v>
      </c>
      <c r="V36" s="62">
        <f t="shared" si="5"/>
        <v>0</v>
      </c>
      <c r="W36" s="62">
        <f t="shared" si="5"/>
        <v>0</v>
      </c>
      <c r="X36" s="62">
        <f t="shared" si="6"/>
        <v>39</v>
      </c>
    </row>
    <row r="37" spans="1:24" ht="14.25" customHeight="1">
      <c r="D37" s="87"/>
      <c r="K37" s="56"/>
      <c r="P37" s="74"/>
      <c r="Q37" s="74"/>
      <c r="R37" s="74"/>
      <c r="S37" s="74"/>
      <c r="T37" s="74"/>
      <c r="U37" s="74"/>
      <c r="V37" s="74"/>
      <c r="W37" s="74"/>
    </row>
    <row r="38" spans="1:24" ht="14.25" customHeight="1">
      <c r="D38" s="87"/>
      <c r="K38" s="56"/>
      <c r="P38" s="74"/>
      <c r="Q38" s="74"/>
      <c r="R38" s="74"/>
      <c r="S38" s="74"/>
      <c r="T38" s="74"/>
      <c r="U38" s="74"/>
      <c r="V38" s="74"/>
      <c r="W38" s="74"/>
    </row>
    <row r="39" spans="1:24" ht="14.25" customHeight="1">
      <c r="D39" s="87"/>
      <c r="K39" s="56"/>
      <c r="P39" s="74"/>
      <c r="Q39" s="74"/>
      <c r="R39" s="74"/>
      <c r="S39" s="74"/>
      <c r="T39" s="74"/>
      <c r="U39" s="74"/>
      <c r="V39" s="74"/>
      <c r="W39" s="74"/>
    </row>
    <row r="40" spans="1:24" ht="14.25" customHeight="1">
      <c r="D40" s="87"/>
      <c r="K40" s="56"/>
      <c r="P40" s="74"/>
      <c r="Q40" s="74"/>
      <c r="R40" s="74"/>
      <c r="S40" s="74"/>
      <c r="T40" s="74"/>
      <c r="U40" s="74"/>
      <c r="V40" s="74"/>
      <c r="W40" s="74"/>
    </row>
    <row r="41" spans="1:24" ht="14.25" customHeight="1">
      <c r="D41" s="87"/>
      <c r="K41" s="56"/>
      <c r="P41" s="74"/>
      <c r="Q41" s="74"/>
      <c r="R41" s="74"/>
      <c r="S41" s="74"/>
      <c r="T41" s="74"/>
      <c r="U41" s="74"/>
      <c r="V41" s="74"/>
      <c r="W41" s="74"/>
    </row>
    <row r="42" spans="1:24" ht="14.25" customHeight="1">
      <c r="D42" s="87"/>
      <c r="K42" s="56"/>
      <c r="P42" s="74"/>
      <c r="Q42" s="74"/>
      <c r="R42" s="74"/>
      <c r="S42" s="74"/>
      <c r="T42" s="74"/>
      <c r="U42" s="74"/>
      <c r="V42" s="74"/>
      <c r="W42" s="74"/>
    </row>
    <row r="43" spans="1:24" ht="14.25" customHeight="1">
      <c r="D43" s="87"/>
      <c r="K43" s="56"/>
      <c r="P43" s="74"/>
      <c r="Q43" s="74"/>
      <c r="R43" s="74"/>
      <c r="S43" s="74"/>
      <c r="T43" s="74"/>
      <c r="U43" s="74"/>
      <c r="V43" s="74"/>
      <c r="W43" s="74"/>
    </row>
    <row r="44" spans="1:24" ht="14.25" customHeight="1">
      <c r="D44" s="87"/>
      <c r="K44" s="56"/>
      <c r="P44" s="74"/>
      <c r="Q44" s="74"/>
      <c r="R44" s="74"/>
      <c r="S44" s="74"/>
      <c r="T44" s="74"/>
      <c r="U44" s="74"/>
      <c r="V44" s="74"/>
      <c r="W44" s="74"/>
    </row>
    <row r="45" spans="1:24" ht="14.25" customHeight="1">
      <c r="D45" s="87"/>
      <c r="K45" s="56"/>
      <c r="P45" s="74"/>
      <c r="Q45" s="74"/>
      <c r="R45" s="74"/>
      <c r="S45" s="74"/>
      <c r="T45" s="74"/>
      <c r="U45" s="74"/>
      <c r="V45" s="74"/>
      <c r="W45" s="74"/>
    </row>
    <row r="46" spans="1:24" ht="14.25" customHeight="1">
      <c r="D46" s="87"/>
      <c r="K46" s="56"/>
      <c r="P46" s="74"/>
      <c r="Q46" s="74"/>
      <c r="R46" s="74"/>
      <c r="S46" s="74"/>
      <c r="T46" s="74"/>
      <c r="U46" s="74"/>
      <c r="V46" s="74"/>
      <c r="W46" s="74"/>
    </row>
    <row r="47" spans="1:24" ht="14.25" customHeight="1">
      <c r="D47" s="87"/>
      <c r="K47" s="56"/>
      <c r="P47" s="74"/>
      <c r="Q47" s="74"/>
      <c r="R47" s="74"/>
      <c r="S47" s="74"/>
      <c r="T47" s="74"/>
      <c r="U47" s="74"/>
      <c r="V47" s="74"/>
      <c r="W47" s="74"/>
    </row>
    <row r="48" spans="1:24" ht="14.25" customHeight="1">
      <c r="D48" s="87"/>
      <c r="K48" s="56"/>
      <c r="P48" s="74"/>
      <c r="Q48" s="74"/>
      <c r="R48" s="74"/>
      <c r="S48" s="74"/>
      <c r="T48" s="74"/>
      <c r="U48" s="74"/>
      <c r="V48" s="74"/>
      <c r="W48" s="74"/>
    </row>
    <row r="49" spans="4:23" ht="14.25" customHeight="1">
      <c r="D49" s="87"/>
      <c r="K49" s="56"/>
      <c r="P49" s="74"/>
      <c r="Q49" s="74"/>
      <c r="R49" s="74"/>
      <c r="S49" s="74"/>
      <c r="T49" s="74"/>
      <c r="U49" s="74"/>
      <c r="V49" s="74"/>
      <c r="W49" s="74"/>
    </row>
    <row r="50" spans="4:23" ht="14.25" customHeight="1">
      <c r="D50" s="87"/>
      <c r="K50" s="56"/>
      <c r="P50" s="74"/>
      <c r="Q50" s="74"/>
      <c r="R50" s="74"/>
      <c r="S50" s="74"/>
      <c r="T50" s="74"/>
      <c r="U50" s="74"/>
      <c r="V50" s="74"/>
      <c r="W50" s="74"/>
    </row>
    <row r="51" spans="4:23" ht="14.25" customHeight="1">
      <c r="D51" s="87"/>
      <c r="K51" s="56"/>
      <c r="P51" s="74"/>
      <c r="Q51" s="74"/>
      <c r="R51" s="74"/>
      <c r="S51" s="74"/>
      <c r="T51" s="74"/>
      <c r="U51" s="74"/>
      <c r="V51" s="74"/>
      <c r="W51" s="74"/>
    </row>
    <row r="52" spans="4:23" ht="14.25" customHeight="1">
      <c r="D52" s="87"/>
      <c r="K52" s="56"/>
      <c r="P52" s="74"/>
      <c r="Q52" s="74"/>
      <c r="R52" s="74"/>
      <c r="S52" s="74"/>
      <c r="T52" s="74"/>
      <c r="U52" s="74"/>
      <c r="V52" s="74"/>
      <c r="W52" s="74"/>
    </row>
    <row r="53" spans="4:23" ht="14.25" customHeight="1">
      <c r="D53" s="87"/>
      <c r="K53" s="56"/>
      <c r="P53" s="74"/>
      <c r="Q53" s="74"/>
      <c r="R53" s="74"/>
      <c r="S53" s="74"/>
      <c r="T53" s="74"/>
      <c r="U53" s="74"/>
      <c r="V53" s="74"/>
      <c r="W53" s="74"/>
    </row>
    <row r="54" spans="4:23" ht="14.25" customHeight="1">
      <c r="D54" s="87"/>
      <c r="K54" s="56"/>
      <c r="P54" s="74"/>
      <c r="Q54" s="74"/>
      <c r="R54" s="74"/>
      <c r="S54" s="74"/>
      <c r="T54" s="74"/>
      <c r="U54" s="74"/>
      <c r="V54" s="74"/>
      <c r="W54" s="74"/>
    </row>
    <row r="55" spans="4:23" ht="14.25" customHeight="1">
      <c r="D55" s="87"/>
      <c r="K55" s="56"/>
      <c r="P55" s="74"/>
      <c r="Q55" s="74"/>
      <c r="R55" s="74"/>
      <c r="S55" s="74"/>
      <c r="T55" s="74"/>
      <c r="U55" s="74"/>
      <c r="V55" s="74"/>
      <c r="W55" s="74"/>
    </row>
    <row r="56" spans="4:23" ht="14.25" customHeight="1">
      <c r="D56" s="87"/>
      <c r="K56" s="56"/>
      <c r="P56" s="74"/>
      <c r="Q56" s="74"/>
      <c r="R56" s="74"/>
      <c r="S56" s="74"/>
      <c r="T56" s="74"/>
      <c r="U56" s="74"/>
      <c r="V56" s="74"/>
      <c r="W56" s="74"/>
    </row>
    <row r="57" spans="4:23" ht="14.25" customHeight="1">
      <c r="D57" s="87"/>
      <c r="K57" s="56"/>
      <c r="P57" s="74"/>
      <c r="Q57" s="74"/>
      <c r="R57" s="74"/>
      <c r="S57" s="74"/>
      <c r="T57" s="74"/>
      <c r="U57" s="74"/>
      <c r="V57" s="74"/>
      <c r="W57" s="74"/>
    </row>
    <row r="58" spans="4:23" ht="14.25" customHeight="1">
      <c r="D58" s="87"/>
      <c r="K58" s="56"/>
      <c r="P58" s="74"/>
      <c r="Q58" s="74"/>
      <c r="R58" s="74"/>
      <c r="S58" s="74"/>
      <c r="T58" s="74"/>
      <c r="U58" s="74"/>
      <c r="V58" s="74"/>
      <c r="W58" s="74"/>
    </row>
    <row r="59" spans="4:23" ht="14.25" customHeight="1">
      <c r="D59" s="87"/>
      <c r="K59" s="56"/>
      <c r="P59" s="74"/>
      <c r="Q59" s="74"/>
      <c r="R59" s="74"/>
      <c r="S59" s="74"/>
      <c r="T59" s="74"/>
      <c r="U59" s="74"/>
      <c r="V59" s="74"/>
      <c r="W59" s="74"/>
    </row>
    <row r="60" spans="4:23" ht="14.25" customHeight="1">
      <c r="D60" s="87"/>
      <c r="K60" s="56"/>
      <c r="P60" s="74"/>
      <c r="Q60" s="74"/>
      <c r="R60" s="74"/>
      <c r="S60" s="74"/>
      <c r="T60" s="74"/>
      <c r="U60" s="74"/>
      <c r="V60" s="74"/>
      <c r="W60" s="74"/>
    </row>
    <row r="61" spans="4:23" ht="14.25" customHeight="1">
      <c r="D61" s="87"/>
      <c r="K61" s="56"/>
      <c r="P61" s="74"/>
      <c r="Q61" s="74"/>
      <c r="R61" s="74"/>
      <c r="S61" s="74"/>
      <c r="T61" s="74"/>
      <c r="U61" s="74"/>
      <c r="V61" s="74"/>
      <c r="W61" s="74"/>
    </row>
    <row r="62" spans="4:23" ht="14.25" customHeight="1">
      <c r="D62" s="87"/>
      <c r="K62" s="56"/>
      <c r="P62" s="74"/>
      <c r="Q62" s="74"/>
      <c r="R62" s="74"/>
      <c r="S62" s="74"/>
      <c r="T62" s="74"/>
      <c r="U62" s="74"/>
      <c r="V62" s="74"/>
      <c r="W62" s="74"/>
    </row>
    <row r="63" spans="4:23" ht="14.25" customHeight="1">
      <c r="D63" s="87"/>
      <c r="K63" s="56"/>
      <c r="P63" s="74"/>
      <c r="Q63" s="74"/>
      <c r="R63" s="74"/>
      <c r="S63" s="74"/>
      <c r="T63" s="74"/>
      <c r="U63" s="74"/>
      <c r="V63" s="74"/>
      <c r="W63" s="74"/>
    </row>
    <row r="64" spans="4:23" ht="14.25" customHeight="1">
      <c r="D64" s="87"/>
      <c r="K64" s="56"/>
      <c r="P64" s="74"/>
      <c r="Q64" s="74"/>
      <c r="R64" s="74"/>
      <c r="S64" s="74"/>
      <c r="T64" s="74"/>
      <c r="U64" s="74"/>
      <c r="V64" s="74"/>
      <c r="W64" s="74"/>
    </row>
    <row r="65" spans="4:23" ht="14.25" customHeight="1">
      <c r="D65" s="87"/>
      <c r="K65" s="56"/>
      <c r="P65" s="74"/>
      <c r="Q65" s="74"/>
      <c r="R65" s="74"/>
      <c r="S65" s="74"/>
      <c r="T65" s="74"/>
      <c r="U65" s="74"/>
      <c r="V65" s="74"/>
      <c r="W65" s="74"/>
    </row>
    <row r="66" spans="4:23" ht="14.25" customHeight="1">
      <c r="D66" s="87"/>
      <c r="K66" s="56"/>
      <c r="P66" s="74"/>
      <c r="Q66" s="74"/>
      <c r="R66" s="74"/>
      <c r="S66" s="74"/>
      <c r="T66" s="74"/>
      <c r="U66" s="74"/>
      <c r="V66" s="74"/>
      <c r="W66" s="74"/>
    </row>
    <row r="67" spans="4:23" ht="14.25" customHeight="1">
      <c r="D67" s="87"/>
      <c r="K67" s="56"/>
      <c r="P67" s="74"/>
      <c r="Q67" s="74"/>
      <c r="R67" s="74"/>
      <c r="S67" s="74"/>
      <c r="T67" s="74"/>
      <c r="U67" s="74"/>
      <c r="V67" s="74"/>
      <c r="W67" s="74"/>
    </row>
    <row r="68" spans="4:23" ht="14.25" customHeight="1">
      <c r="D68" s="87"/>
      <c r="K68" s="56"/>
      <c r="P68" s="74"/>
      <c r="Q68" s="74"/>
      <c r="R68" s="74"/>
      <c r="S68" s="74"/>
      <c r="T68" s="74"/>
      <c r="U68" s="74"/>
      <c r="V68" s="74"/>
      <c r="W68" s="74"/>
    </row>
    <row r="69" spans="4:23" ht="14.25" customHeight="1">
      <c r="D69" s="87"/>
      <c r="K69" s="56"/>
      <c r="P69" s="74"/>
      <c r="Q69" s="74"/>
      <c r="R69" s="74"/>
      <c r="S69" s="74"/>
      <c r="T69" s="74"/>
      <c r="U69" s="74"/>
      <c r="V69" s="74"/>
      <c r="W69" s="74"/>
    </row>
    <row r="70" spans="4:23" ht="14.25" customHeight="1">
      <c r="D70" s="87"/>
      <c r="K70" s="56"/>
      <c r="P70" s="74"/>
      <c r="Q70" s="74"/>
      <c r="R70" s="74"/>
      <c r="S70" s="74"/>
      <c r="T70" s="74"/>
      <c r="U70" s="74"/>
      <c r="V70" s="74"/>
      <c r="W70" s="74"/>
    </row>
    <row r="71" spans="4:23" ht="14.25" customHeight="1">
      <c r="D71" s="87"/>
      <c r="K71" s="56"/>
      <c r="P71" s="74"/>
      <c r="Q71" s="74"/>
      <c r="R71" s="74"/>
      <c r="S71" s="74"/>
      <c r="T71" s="74"/>
      <c r="U71" s="74"/>
      <c r="V71" s="74"/>
      <c r="W71" s="74"/>
    </row>
    <row r="72" spans="4:23" ht="14.25" customHeight="1">
      <c r="D72" s="87"/>
      <c r="K72" s="56"/>
      <c r="P72" s="74"/>
      <c r="Q72" s="74"/>
      <c r="R72" s="74"/>
      <c r="S72" s="74"/>
      <c r="T72" s="74"/>
      <c r="U72" s="74"/>
      <c r="V72" s="74"/>
      <c r="W72" s="74"/>
    </row>
    <row r="73" spans="4:23" ht="14.25" customHeight="1">
      <c r="D73" s="87"/>
      <c r="K73" s="56"/>
      <c r="P73" s="74"/>
      <c r="Q73" s="74"/>
      <c r="R73" s="74"/>
      <c r="S73" s="74"/>
      <c r="T73" s="74"/>
      <c r="U73" s="74"/>
      <c r="V73" s="74"/>
      <c r="W73" s="74"/>
    </row>
    <row r="74" spans="4:23" ht="14.25" customHeight="1">
      <c r="D74" s="87"/>
      <c r="K74" s="56"/>
      <c r="P74" s="74"/>
      <c r="Q74" s="74"/>
      <c r="R74" s="74"/>
      <c r="S74" s="74"/>
      <c r="T74" s="74"/>
      <c r="U74" s="74"/>
      <c r="V74" s="74"/>
      <c r="W74" s="74"/>
    </row>
    <row r="75" spans="4:23" ht="14.25" customHeight="1">
      <c r="D75" s="87"/>
      <c r="K75" s="56"/>
      <c r="P75" s="74"/>
      <c r="Q75" s="74"/>
      <c r="R75" s="74"/>
      <c r="S75" s="74"/>
      <c r="T75" s="74"/>
      <c r="U75" s="74"/>
      <c r="V75" s="74"/>
      <c r="W75" s="74"/>
    </row>
    <row r="76" spans="4:23" ht="14.25" customHeight="1">
      <c r="D76" s="87"/>
      <c r="K76" s="56"/>
      <c r="P76" s="74"/>
      <c r="Q76" s="74"/>
      <c r="R76" s="74"/>
      <c r="S76" s="74"/>
      <c r="T76" s="74"/>
      <c r="U76" s="74"/>
      <c r="V76" s="74"/>
      <c r="W76" s="74"/>
    </row>
    <row r="77" spans="4:23" ht="14.25" customHeight="1">
      <c r="D77" s="87"/>
      <c r="K77" s="56"/>
      <c r="P77" s="74"/>
      <c r="Q77" s="74"/>
      <c r="R77" s="74"/>
      <c r="S77" s="74"/>
      <c r="T77" s="74"/>
      <c r="U77" s="74"/>
      <c r="V77" s="74"/>
      <c r="W77" s="74"/>
    </row>
    <row r="78" spans="4:23" ht="14.25" customHeight="1">
      <c r="D78" s="87"/>
      <c r="K78" s="56"/>
      <c r="P78" s="74"/>
      <c r="Q78" s="74"/>
      <c r="R78" s="74"/>
      <c r="S78" s="74"/>
      <c r="T78" s="74"/>
      <c r="U78" s="74"/>
      <c r="V78" s="74"/>
      <c r="W78" s="74"/>
    </row>
    <row r="79" spans="4:23" ht="14.25" customHeight="1">
      <c r="D79" s="87"/>
      <c r="K79" s="56"/>
      <c r="P79" s="74"/>
      <c r="Q79" s="74"/>
      <c r="R79" s="74"/>
      <c r="S79" s="74"/>
      <c r="T79" s="74"/>
      <c r="U79" s="74"/>
      <c r="V79" s="74"/>
      <c r="W79" s="74"/>
    </row>
    <row r="80" spans="4:23" ht="14.25" customHeight="1">
      <c r="D80" s="87"/>
      <c r="K80" s="56"/>
      <c r="P80" s="74"/>
      <c r="Q80" s="74"/>
      <c r="R80" s="74"/>
      <c r="S80" s="74"/>
      <c r="T80" s="74"/>
      <c r="U80" s="74"/>
      <c r="V80" s="74"/>
      <c r="W80" s="74"/>
    </row>
    <row r="81" spans="4:23" ht="14.25" customHeight="1">
      <c r="D81" s="87"/>
      <c r="K81" s="56"/>
      <c r="P81" s="74"/>
      <c r="Q81" s="74"/>
      <c r="R81" s="74"/>
      <c r="S81" s="74"/>
      <c r="T81" s="74"/>
      <c r="U81" s="74"/>
      <c r="V81" s="74"/>
      <c r="W81" s="74"/>
    </row>
    <row r="82" spans="4:23" ht="14.25" customHeight="1">
      <c r="D82" s="87"/>
      <c r="K82" s="56"/>
      <c r="P82" s="74"/>
      <c r="Q82" s="74"/>
      <c r="R82" s="74"/>
      <c r="S82" s="74"/>
      <c r="T82" s="74"/>
      <c r="U82" s="74"/>
      <c r="V82" s="74"/>
      <c r="W82" s="74"/>
    </row>
    <row r="83" spans="4:23" ht="14.25" customHeight="1">
      <c r="D83" s="87"/>
      <c r="K83" s="56"/>
      <c r="P83" s="74"/>
      <c r="Q83" s="74"/>
      <c r="R83" s="74"/>
      <c r="S83" s="74"/>
      <c r="T83" s="74"/>
      <c r="U83" s="74"/>
      <c r="V83" s="74"/>
      <c r="W83" s="74"/>
    </row>
    <row r="84" spans="4:23" ht="14.25" customHeight="1">
      <c r="D84" s="87"/>
      <c r="K84" s="56"/>
      <c r="P84" s="74"/>
      <c r="Q84" s="74"/>
      <c r="R84" s="74"/>
      <c r="S84" s="74"/>
      <c r="T84" s="74"/>
      <c r="U84" s="74"/>
      <c r="V84" s="74"/>
      <c r="W84" s="74"/>
    </row>
    <row r="85" spans="4:23" ht="14.25" customHeight="1">
      <c r="D85" s="87"/>
      <c r="K85" s="56"/>
      <c r="P85" s="74"/>
      <c r="Q85" s="74"/>
      <c r="R85" s="74"/>
      <c r="S85" s="74"/>
      <c r="T85" s="74"/>
      <c r="U85" s="74"/>
      <c r="V85" s="74"/>
      <c r="W85" s="74"/>
    </row>
    <row r="86" spans="4:23" ht="14.25" customHeight="1">
      <c r="D86" s="87"/>
      <c r="K86" s="56"/>
      <c r="P86" s="74"/>
      <c r="Q86" s="74"/>
      <c r="R86" s="74"/>
      <c r="S86" s="74"/>
      <c r="T86" s="74"/>
      <c r="U86" s="74"/>
      <c r="V86" s="74"/>
      <c r="W86" s="74"/>
    </row>
    <row r="87" spans="4:23" ht="14.25" customHeight="1">
      <c r="D87" s="87"/>
      <c r="K87" s="56"/>
      <c r="P87" s="74"/>
      <c r="Q87" s="74"/>
      <c r="R87" s="74"/>
      <c r="S87" s="74"/>
      <c r="T87" s="74"/>
      <c r="U87" s="74"/>
      <c r="V87" s="74"/>
      <c r="W87" s="74"/>
    </row>
    <row r="88" spans="4:23" ht="14.25" customHeight="1">
      <c r="D88" s="87"/>
      <c r="K88" s="56"/>
      <c r="P88" s="74"/>
      <c r="Q88" s="74"/>
      <c r="R88" s="74"/>
      <c r="S88" s="74"/>
      <c r="T88" s="74"/>
      <c r="U88" s="74"/>
      <c r="V88" s="74"/>
      <c r="W88" s="74"/>
    </row>
    <row r="89" spans="4:23" ht="14.25" customHeight="1">
      <c r="D89" s="87"/>
      <c r="K89" s="56"/>
      <c r="P89" s="74"/>
      <c r="Q89" s="74"/>
      <c r="R89" s="74"/>
      <c r="S89" s="74"/>
      <c r="T89" s="74"/>
      <c r="U89" s="74"/>
      <c r="V89" s="74"/>
      <c r="W89" s="74"/>
    </row>
    <row r="90" spans="4:23" ht="14.25" customHeight="1">
      <c r="D90" s="87"/>
      <c r="K90" s="56"/>
      <c r="P90" s="74"/>
      <c r="Q90" s="74"/>
      <c r="R90" s="74"/>
      <c r="S90" s="74"/>
      <c r="T90" s="74"/>
      <c r="U90" s="74"/>
      <c r="V90" s="74"/>
      <c r="W90" s="74"/>
    </row>
    <row r="91" spans="4:23" ht="14.25" customHeight="1">
      <c r="D91" s="87"/>
      <c r="K91" s="56"/>
      <c r="P91" s="74"/>
      <c r="Q91" s="74"/>
      <c r="R91" s="74"/>
      <c r="S91" s="74"/>
      <c r="T91" s="74"/>
      <c r="U91" s="74"/>
      <c r="V91" s="74"/>
      <c r="W91" s="74"/>
    </row>
    <row r="92" spans="4:23" ht="14.25" customHeight="1">
      <c r="D92" s="87"/>
      <c r="K92" s="56"/>
      <c r="P92" s="74"/>
      <c r="Q92" s="74"/>
      <c r="R92" s="74"/>
      <c r="S92" s="74"/>
      <c r="T92" s="74"/>
      <c r="U92" s="74"/>
      <c r="V92" s="74"/>
      <c r="W92" s="74"/>
    </row>
    <row r="93" spans="4:23" ht="14.25" customHeight="1">
      <c r="D93" s="87"/>
      <c r="K93" s="56"/>
      <c r="P93" s="74"/>
      <c r="Q93" s="74"/>
      <c r="R93" s="74"/>
      <c r="S93" s="74"/>
      <c r="T93" s="74"/>
      <c r="U93" s="74"/>
      <c r="V93" s="74"/>
      <c r="W93" s="74"/>
    </row>
    <row r="94" spans="4:23" ht="14.25" customHeight="1">
      <c r="D94" s="87"/>
      <c r="K94" s="56"/>
      <c r="P94" s="74"/>
      <c r="Q94" s="74"/>
      <c r="R94" s="74"/>
      <c r="S94" s="74"/>
      <c r="T94" s="74"/>
      <c r="U94" s="74"/>
      <c r="V94" s="74"/>
      <c r="W94" s="74"/>
    </row>
    <row r="95" spans="4:23" ht="14.25" customHeight="1">
      <c r="D95" s="87"/>
      <c r="K95" s="56"/>
      <c r="P95" s="74"/>
      <c r="Q95" s="74"/>
      <c r="R95" s="74"/>
      <c r="S95" s="74"/>
      <c r="T95" s="74"/>
      <c r="U95" s="74"/>
      <c r="V95" s="74"/>
      <c r="W95" s="74"/>
    </row>
    <row r="96" spans="4:23" ht="14.25" customHeight="1">
      <c r="D96" s="87"/>
      <c r="K96" s="56"/>
      <c r="P96" s="74"/>
      <c r="Q96" s="74"/>
      <c r="R96" s="74"/>
      <c r="S96" s="74"/>
      <c r="T96" s="74"/>
      <c r="U96" s="74"/>
      <c r="V96" s="74"/>
      <c r="W96" s="74"/>
    </row>
    <row r="97" spans="4:23" ht="14.25" customHeight="1">
      <c r="D97" s="87"/>
      <c r="K97" s="56"/>
      <c r="P97" s="74"/>
      <c r="Q97" s="74"/>
      <c r="R97" s="74"/>
      <c r="S97" s="74"/>
      <c r="T97" s="74"/>
      <c r="U97" s="74"/>
      <c r="V97" s="74"/>
      <c r="W97" s="74"/>
    </row>
    <row r="98" spans="4:23" ht="14.25" customHeight="1">
      <c r="D98" s="87"/>
      <c r="K98" s="56"/>
      <c r="P98" s="74"/>
      <c r="Q98" s="74"/>
      <c r="R98" s="74"/>
      <c r="S98" s="74"/>
      <c r="T98" s="74"/>
      <c r="U98" s="74"/>
      <c r="V98" s="74"/>
      <c r="W98" s="74"/>
    </row>
    <row r="99" spans="4:23" ht="14.25" customHeight="1">
      <c r="D99" s="87"/>
      <c r="K99" s="56"/>
      <c r="P99" s="74"/>
      <c r="Q99" s="74"/>
      <c r="R99" s="74"/>
      <c r="S99" s="74"/>
      <c r="T99" s="74"/>
      <c r="U99" s="74"/>
      <c r="V99" s="74"/>
      <c r="W99" s="74"/>
    </row>
    <row r="100" spans="4:23" ht="14.25" customHeight="1">
      <c r="D100" s="87"/>
      <c r="K100" s="56"/>
      <c r="P100" s="74"/>
      <c r="Q100" s="74"/>
      <c r="R100" s="74"/>
      <c r="S100" s="74"/>
      <c r="T100" s="74"/>
      <c r="U100" s="74"/>
      <c r="V100" s="74"/>
      <c r="W100" s="74"/>
    </row>
    <row r="101" spans="4:23" ht="14.25" customHeight="1">
      <c r="D101" s="87"/>
      <c r="K101" s="56"/>
      <c r="P101" s="74"/>
      <c r="Q101" s="74"/>
      <c r="R101" s="74"/>
      <c r="S101" s="74"/>
      <c r="T101" s="74"/>
      <c r="U101" s="74"/>
      <c r="V101" s="74"/>
      <c r="W101" s="74"/>
    </row>
    <row r="102" spans="4:23" ht="14.25" customHeight="1">
      <c r="D102" s="87"/>
      <c r="K102" s="56"/>
      <c r="P102" s="74"/>
      <c r="Q102" s="74"/>
      <c r="R102" s="74"/>
      <c r="S102" s="74"/>
      <c r="T102" s="74"/>
      <c r="U102" s="74"/>
      <c r="V102" s="74"/>
      <c r="W102" s="74"/>
    </row>
    <row r="103" spans="4:23" ht="14.25" customHeight="1">
      <c r="D103" s="87"/>
      <c r="K103" s="56"/>
      <c r="P103" s="74"/>
      <c r="Q103" s="74"/>
      <c r="R103" s="74"/>
      <c r="S103" s="74"/>
      <c r="T103" s="74"/>
      <c r="U103" s="74"/>
      <c r="V103" s="74"/>
      <c r="W103" s="74"/>
    </row>
    <row r="104" spans="4:23" ht="14.25" customHeight="1">
      <c r="D104" s="87"/>
      <c r="K104" s="56"/>
      <c r="P104" s="74"/>
      <c r="Q104" s="74"/>
      <c r="R104" s="74"/>
      <c r="S104" s="74"/>
      <c r="T104" s="74"/>
      <c r="U104" s="74"/>
      <c r="V104" s="74"/>
      <c r="W104" s="74"/>
    </row>
    <row r="105" spans="4:23" ht="14.25" customHeight="1">
      <c r="D105" s="87"/>
      <c r="K105" s="56"/>
      <c r="P105" s="74"/>
      <c r="Q105" s="74"/>
      <c r="R105" s="74"/>
      <c r="S105" s="74"/>
      <c r="T105" s="74"/>
      <c r="U105" s="74"/>
      <c r="V105" s="74"/>
      <c r="W105" s="74"/>
    </row>
    <row r="106" spans="4:23" ht="14.25" customHeight="1">
      <c r="D106" s="87"/>
      <c r="K106" s="56"/>
      <c r="P106" s="74"/>
      <c r="Q106" s="74"/>
      <c r="R106" s="74"/>
      <c r="S106" s="74"/>
      <c r="T106" s="74"/>
      <c r="U106" s="74"/>
      <c r="V106" s="74"/>
      <c r="W106" s="74"/>
    </row>
    <row r="107" spans="4:23" ht="14.25" customHeight="1">
      <c r="D107" s="87"/>
      <c r="K107" s="56"/>
      <c r="P107" s="74"/>
      <c r="Q107" s="74"/>
      <c r="R107" s="74"/>
      <c r="S107" s="74"/>
      <c r="T107" s="74"/>
      <c r="U107" s="74"/>
      <c r="V107" s="74"/>
      <c r="W107" s="74"/>
    </row>
    <row r="108" spans="4:23" ht="14.25" customHeight="1">
      <c r="D108" s="87"/>
      <c r="K108" s="56"/>
      <c r="P108" s="74"/>
      <c r="Q108" s="74"/>
      <c r="R108" s="74"/>
      <c r="S108" s="74"/>
      <c r="T108" s="74"/>
      <c r="U108" s="74"/>
      <c r="V108" s="74"/>
      <c r="W108" s="74"/>
    </row>
    <row r="109" spans="4:23" ht="14.25" customHeight="1">
      <c r="D109" s="87"/>
      <c r="K109" s="56"/>
      <c r="P109" s="74"/>
      <c r="Q109" s="74"/>
      <c r="R109" s="74"/>
      <c r="S109" s="74"/>
      <c r="T109" s="74"/>
      <c r="U109" s="74"/>
      <c r="V109" s="74"/>
      <c r="W109" s="74"/>
    </row>
    <row r="110" spans="4:23" ht="14.25" customHeight="1">
      <c r="D110" s="87"/>
      <c r="K110" s="56"/>
      <c r="P110" s="74"/>
      <c r="Q110" s="74"/>
      <c r="R110" s="74"/>
      <c r="S110" s="74"/>
      <c r="T110" s="74"/>
      <c r="U110" s="74"/>
      <c r="V110" s="74"/>
      <c r="W110" s="74"/>
    </row>
    <row r="111" spans="4:23" ht="14.25" customHeight="1">
      <c r="D111" s="87"/>
      <c r="K111" s="56"/>
      <c r="P111" s="74"/>
      <c r="Q111" s="74"/>
      <c r="R111" s="74"/>
      <c r="S111" s="74"/>
      <c r="T111" s="74"/>
      <c r="U111" s="74"/>
      <c r="V111" s="74"/>
      <c r="W111" s="74"/>
    </row>
    <row r="112" spans="4:23" ht="14.25" customHeight="1">
      <c r="D112" s="87"/>
      <c r="K112" s="56"/>
      <c r="P112" s="74"/>
      <c r="Q112" s="74"/>
      <c r="R112" s="74"/>
      <c r="S112" s="74"/>
      <c r="T112" s="74"/>
      <c r="U112" s="74"/>
      <c r="V112" s="74"/>
      <c r="W112" s="74"/>
    </row>
    <row r="113" spans="4:23" ht="14.25" customHeight="1">
      <c r="D113" s="87"/>
      <c r="K113" s="56"/>
      <c r="P113" s="74"/>
      <c r="Q113" s="74"/>
      <c r="R113" s="74"/>
      <c r="S113" s="74"/>
      <c r="T113" s="74"/>
      <c r="U113" s="74"/>
      <c r="V113" s="74"/>
      <c r="W113" s="74"/>
    </row>
    <row r="114" spans="4:23" ht="14.25" customHeight="1">
      <c r="D114" s="87"/>
      <c r="K114" s="56"/>
      <c r="P114" s="74"/>
      <c r="Q114" s="74"/>
      <c r="R114" s="74"/>
      <c r="S114" s="74"/>
      <c r="T114" s="74"/>
      <c r="U114" s="74"/>
      <c r="V114" s="74"/>
      <c r="W114" s="74"/>
    </row>
    <row r="115" spans="4:23" ht="14.25" customHeight="1">
      <c r="D115" s="87"/>
      <c r="K115" s="56"/>
      <c r="P115" s="74"/>
      <c r="Q115" s="74"/>
      <c r="R115" s="74"/>
      <c r="S115" s="74"/>
      <c r="T115" s="74"/>
      <c r="U115" s="74"/>
      <c r="V115" s="74"/>
      <c r="W115" s="74"/>
    </row>
    <row r="116" spans="4:23" ht="14.25" customHeight="1">
      <c r="D116" s="87"/>
      <c r="K116" s="56"/>
      <c r="P116" s="74"/>
      <c r="Q116" s="74"/>
      <c r="R116" s="74"/>
      <c r="S116" s="74"/>
      <c r="T116" s="74"/>
      <c r="U116" s="74"/>
      <c r="V116" s="74"/>
      <c r="W116" s="74"/>
    </row>
    <row r="117" spans="4:23" ht="14.25" customHeight="1">
      <c r="D117" s="87"/>
      <c r="K117" s="56"/>
      <c r="P117" s="74"/>
      <c r="Q117" s="74"/>
      <c r="R117" s="74"/>
      <c r="S117" s="74"/>
      <c r="T117" s="74"/>
      <c r="U117" s="74"/>
      <c r="V117" s="74"/>
      <c r="W117" s="74"/>
    </row>
    <row r="118" spans="4:23" ht="14.25" customHeight="1">
      <c r="D118" s="87"/>
      <c r="K118" s="56"/>
      <c r="P118" s="74"/>
      <c r="Q118" s="74"/>
      <c r="R118" s="74"/>
      <c r="S118" s="74"/>
      <c r="T118" s="74"/>
      <c r="U118" s="74"/>
      <c r="V118" s="74"/>
      <c r="W118" s="74"/>
    </row>
    <row r="119" spans="4:23" ht="14.25" customHeight="1">
      <c r="D119" s="87"/>
      <c r="K119" s="56"/>
      <c r="P119" s="74"/>
      <c r="Q119" s="74"/>
      <c r="R119" s="74"/>
      <c r="S119" s="74"/>
      <c r="T119" s="74"/>
      <c r="U119" s="74"/>
      <c r="V119" s="74"/>
      <c r="W119" s="74"/>
    </row>
    <row r="120" spans="4:23" ht="14.25" customHeight="1">
      <c r="D120" s="87"/>
      <c r="K120" s="56"/>
      <c r="P120" s="74"/>
      <c r="Q120" s="74"/>
      <c r="R120" s="74"/>
      <c r="S120" s="74"/>
      <c r="T120" s="74"/>
      <c r="U120" s="74"/>
      <c r="V120" s="74"/>
      <c r="W120" s="74"/>
    </row>
    <row r="121" spans="4:23" ht="14.25" customHeight="1">
      <c r="D121" s="87"/>
      <c r="K121" s="56"/>
      <c r="P121" s="74"/>
      <c r="Q121" s="74"/>
      <c r="R121" s="74"/>
      <c r="S121" s="74"/>
      <c r="T121" s="74"/>
      <c r="U121" s="74"/>
      <c r="V121" s="74"/>
      <c r="W121" s="74"/>
    </row>
    <row r="122" spans="4:23" ht="14.25" customHeight="1">
      <c r="D122" s="87"/>
      <c r="K122" s="56"/>
      <c r="P122" s="74"/>
      <c r="Q122" s="74"/>
      <c r="R122" s="74"/>
      <c r="S122" s="74"/>
      <c r="T122" s="74"/>
      <c r="U122" s="74"/>
      <c r="V122" s="74"/>
      <c r="W122" s="74"/>
    </row>
    <row r="123" spans="4:23" ht="14.25" customHeight="1">
      <c r="D123" s="87"/>
      <c r="K123" s="56"/>
      <c r="P123" s="74"/>
      <c r="Q123" s="74"/>
      <c r="R123" s="74"/>
      <c r="S123" s="74"/>
      <c r="T123" s="74"/>
      <c r="U123" s="74"/>
      <c r="V123" s="74"/>
      <c r="W123" s="74"/>
    </row>
    <row r="124" spans="4:23" ht="14.25" customHeight="1">
      <c r="D124" s="87"/>
      <c r="K124" s="56"/>
      <c r="P124" s="74"/>
      <c r="Q124" s="74"/>
      <c r="R124" s="74"/>
      <c r="S124" s="74"/>
      <c r="T124" s="74"/>
      <c r="U124" s="74"/>
      <c r="V124" s="74"/>
      <c r="W124" s="74"/>
    </row>
    <row r="125" spans="4:23" ht="14.25" customHeight="1">
      <c r="D125" s="87"/>
      <c r="K125" s="56"/>
      <c r="P125" s="74"/>
      <c r="Q125" s="74"/>
      <c r="R125" s="74"/>
      <c r="S125" s="74"/>
      <c r="T125" s="74"/>
      <c r="U125" s="74"/>
      <c r="V125" s="74"/>
      <c r="W125" s="74"/>
    </row>
    <row r="126" spans="4:23" ht="14.25" customHeight="1">
      <c r="D126" s="87"/>
      <c r="K126" s="56"/>
      <c r="P126" s="74"/>
      <c r="Q126" s="74"/>
      <c r="R126" s="74"/>
      <c r="S126" s="74"/>
      <c r="T126" s="74"/>
      <c r="U126" s="74"/>
      <c r="V126" s="74"/>
      <c r="W126" s="74"/>
    </row>
    <row r="127" spans="4:23" ht="14.25" customHeight="1">
      <c r="D127" s="87"/>
      <c r="K127" s="56"/>
      <c r="P127" s="74"/>
      <c r="Q127" s="74"/>
      <c r="R127" s="74"/>
      <c r="S127" s="74"/>
      <c r="T127" s="74"/>
      <c r="U127" s="74"/>
      <c r="V127" s="74"/>
      <c r="W127" s="74"/>
    </row>
    <row r="128" spans="4:23" ht="14.25" customHeight="1">
      <c r="D128" s="87"/>
      <c r="K128" s="56"/>
      <c r="P128" s="74"/>
      <c r="Q128" s="74"/>
      <c r="R128" s="74"/>
      <c r="S128" s="74"/>
      <c r="T128" s="74"/>
      <c r="U128" s="74"/>
      <c r="V128" s="74"/>
      <c r="W128" s="74"/>
    </row>
    <row r="129" spans="4:23" ht="14.25" customHeight="1">
      <c r="D129" s="87"/>
      <c r="K129" s="56"/>
      <c r="P129" s="74"/>
      <c r="Q129" s="74"/>
      <c r="R129" s="74"/>
      <c r="S129" s="74"/>
      <c r="T129" s="74"/>
      <c r="U129" s="74"/>
      <c r="V129" s="74"/>
      <c r="W129" s="74"/>
    </row>
    <row r="130" spans="4:23" ht="14.25" customHeight="1">
      <c r="D130" s="87"/>
      <c r="K130" s="56"/>
      <c r="P130" s="74"/>
      <c r="Q130" s="74"/>
      <c r="R130" s="74"/>
      <c r="S130" s="74"/>
      <c r="T130" s="74"/>
      <c r="U130" s="74"/>
      <c r="V130" s="74"/>
      <c r="W130" s="74"/>
    </row>
    <row r="131" spans="4:23" ht="14.25" customHeight="1">
      <c r="D131" s="87"/>
      <c r="K131" s="56"/>
      <c r="P131" s="74"/>
      <c r="Q131" s="74"/>
      <c r="R131" s="74"/>
      <c r="S131" s="74"/>
      <c r="T131" s="74"/>
      <c r="U131" s="74"/>
      <c r="V131" s="74"/>
      <c r="W131" s="74"/>
    </row>
    <row r="132" spans="4:23" ht="14.25" customHeight="1">
      <c r="D132" s="87"/>
      <c r="K132" s="56"/>
      <c r="P132" s="74"/>
      <c r="Q132" s="74"/>
      <c r="R132" s="74"/>
      <c r="S132" s="74"/>
      <c r="T132" s="74"/>
      <c r="U132" s="74"/>
      <c r="V132" s="74"/>
      <c r="W132" s="74"/>
    </row>
    <row r="133" spans="4:23" ht="14.25" customHeight="1">
      <c r="D133" s="87"/>
      <c r="K133" s="56"/>
      <c r="P133" s="74"/>
      <c r="Q133" s="74"/>
      <c r="R133" s="74"/>
      <c r="S133" s="74"/>
      <c r="T133" s="74"/>
      <c r="U133" s="74"/>
      <c r="V133" s="74"/>
      <c r="W133" s="74"/>
    </row>
    <row r="134" spans="4:23" ht="14.25" customHeight="1">
      <c r="D134" s="87"/>
      <c r="K134" s="56"/>
      <c r="P134" s="74"/>
      <c r="Q134" s="74"/>
      <c r="R134" s="74"/>
      <c r="S134" s="74"/>
      <c r="T134" s="74"/>
      <c r="U134" s="74"/>
      <c r="V134" s="74"/>
      <c r="W134" s="74"/>
    </row>
    <row r="135" spans="4:23" ht="14.25" customHeight="1">
      <c r="D135" s="87"/>
      <c r="K135" s="56"/>
      <c r="P135" s="74"/>
      <c r="Q135" s="74"/>
      <c r="R135" s="74"/>
      <c r="S135" s="74"/>
      <c r="T135" s="74"/>
      <c r="U135" s="74"/>
      <c r="V135" s="74"/>
      <c r="W135" s="74"/>
    </row>
    <row r="136" spans="4:23" ht="14.25" customHeight="1">
      <c r="D136" s="87"/>
      <c r="K136" s="56"/>
      <c r="P136" s="74"/>
      <c r="Q136" s="74"/>
      <c r="R136" s="74"/>
      <c r="S136" s="74"/>
      <c r="T136" s="74"/>
      <c r="U136" s="74"/>
      <c r="V136" s="74"/>
      <c r="W136" s="74"/>
    </row>
    <row r="137" spans="4:23" ht="14.25" customHeight="1">
      <c r="D137" s="87"/>
      <c r="K137" s="56"/>
      <c r="P137" s="74"/>
      <c r="Q137" s="74"/>
      <c r="R137" s="74"/>
      <c r="S137" s="74"/>
      <c r="T137" s="74"/>
      <c r="U137" s="74"/>
      <c r="V137" s="74"/>
      <c r="W137" s="74"/>
    </row>
    <row r="138" spans="4:23" ht="14.25" customHeight="1">
      <c r="D138" s="87"/>
      <c r="K138" s="56"/>
      <c r="P138" s="74"/>
      <c r="Q138" s="74"/>
      <c r="R138" s="74"/>
      <c r="S138" s="74"/>
      <c r="T138" s="74"/>
      <c r="U138" s="74"/>
      <c r="V138" s="74"/>
      <c r="W138" s="74"/>
    </row>
    <row r="139" spans="4:23" ht="14.25" customHeight="1">
      <c r="D139" s="87"/>
      <c r="K139" s="56"/>
      <c r="P139" s="74"/>
      <c r="Q139" s="74"/>
      <c r="R139" s="74"/>
      <c r="S139" s="74"/>
      <c r="T139" s="74"/>
      <c r="U139" s="74"/>
      <c r="V139" s="74"/>
      <c r="W139" s="74"/>
    </row>
    <row r="140" spans="4:23" ht="14.25" customHeight="1">
      <c r="D140" s="87"/>
      <c r="K140" s="56"/>
      <c r="P140" s="74"/>
      <c r="Q140" s="74"/>
      <c r="R140" s="74"/>
      <c r="S140" s="74"/>
      <c r="T140" s="74"/>
      <c r="U140" s="74"/>
      <c r="V140" s="74"/>
      <c r="W140" s="74"/>
    </row>
    <row r="141" spans="4:23" ht="14.25" customHeight="1">
      <c r="D141" s="87"/>
      <c r="K141" s="56"/>
      <c r="P141" s="74"/>
      <c r="Q141" s="74"/>
      <c r="R141" s="74"/>
      <c r="S141" s="74"/>
      <c r="T141" s="74"/>
      <c r="U141" s="74"/>
      <c r="V141" s="74"/>
      <c r="W141" s="74"/>
    </row>
    <row r="142" spans="4:23" ht="14.25" customHeight="1">
      <c r="D142" s="87"/>
      <c r="K142" s="56"/>
      <c r="P142" s="74"/>
      <c r="Q142" s="74"/>
      <c r="R142" s="74"/>
      <c r="S142" s="74"/>
      <c r="T142" s="74"/>
      <c r="U142" s="74"/>
      <c r="V142" s="74"/>
      <c r="W142" s="74"/>
    </row>
    <row r="143" spans="4:23" ht="14.25" customHeight="1">
      <c r="D143" s="87"/>
      <c r="K143" s="56"/>
      <c r="P143" s="74"/>
      <c r="Q143" s="74"/>
      <c r="R143" s="74"/>
      <c r="S143" s="74"/>
      <c r="T143" s="74"/>
      <c r="U143" s="74"/>
      <c r="V143" s="74"/>
      <c r="W143" s="74"/>
    </row>
    <row r="144" spans="4:23" ht="14.25" customHeight="1">
      <c r="D144" s="87"/>
      <c r="K144" s="56"/>
      <c r="P144" s="74"/>
      <c r="Q144" s="74"/>
      <c r="R144" s="74"/>
      <c r="S144" s="74"/>
      <c r="T144" s="74"/>
      <c r="U144" s="74"/>
      <c r="V144" s="74"/>
      <c r="W144" s="74"/>
    </row>
    <row r="145" spans="4:23" ht="14.25" customHeight="1">
      <c r="D145" s="87"/>
      <c r="K145" s="56"/>
      <c r="P145" s="74"/>
      <c r="Q145" s="74"/>
      <c r="R145" s="74"/>
      <c r="S145" s="74"/>
      <c r="T145" s="74"/>
      <c r="U145" s="74"/>
      <c r="V145" s="74"/>
      <c r="W145" s="74"/>
    </row>
    <row r="146" spans="4:23" ht="14.25" customHeight="1">
      <c r="D146" s="87"/>
      <c r="K146" s="56"/>
      <c r="P146" s="74"/>
      <c r="Q146" s="74"/>
      <c r="R146" s="74"/>
      <c r="S146" s="74"/>
      <c r="T146" s="74"/>
      <c r="U146" s="74"/>
      <c r="V146" s="74"/>
      <c r="W146" s="74"/>
    </row>
    <row r="147" spans="4:23" ht="14.25" customHeight="1">
      <c r="D147" s="87"/>
      <c r="K147" s="56"/>
      <c r="P147" s="74"/>
      <c r="Q147" s="74"/>
      <c r="R147" s="74"/>
      <c r="S147" s="74"/>
      <c r="T147" s="74"/>
      <c r="U147" s="74"/>
      <c r="V147" s="74"/>
      <c r="W147" s="74"/>
    </row>
    <row r="148" spans="4:23" ht="14.25" customHeight="1">
      <c r="D148" s="87"/>
      <c r="K148" s="56"/>
      <c r="P148" s="74"/>
      <c r="Q148" s="74"/>
      <c r="R148" s="74"/>
      <c r="S148" s="74"/>
      <c r="T148" s="74"/>
      <c r="U148" s="74"/>
      <c r="V148" s="74"/>
      <c r="W148" s="74"/>
    </row>
    <row r="149" spans="4:23" ht="14.25" customHeight="1">
      <c r="D149" s="87"/>
      <c r="K149" s="56"/>
      <c r="P149" s="74"/>
      <c r="Q149" s="74"/>
      <c r="R149" s="74"/>
      <c r="S149" s="74"/>
      <c r="T149" s="74"/>
      <c r="U149" s="74"/>
      <c r="V149" s="74"/>
      <c r="W149" s="74"/>
    </row>
    <row r="150" spans="4:23" ht="14.25" customHeight="1">
      <c r="D150" s="87"/>
      <c r="K150" s="56"/>
      <c r="P150" s="74"/>
      <c r="Q150" s="74"/>
      <c r="R150" s="74"/>
      <c r="S150" s="74"/>
      <c r="T150" s="74"/>
      <c r="U150" s="74"/>
      <c r="V150" s="74"/>
      <c r="W150" s="74"/>
    </row>
    <row r="151" spans="4:23" ht="14.25" customHeight="1">
      <c r="D151" s="87"/>
      <c r="K151" s="56"/>
      <c r="P151" s="74"/>
      <c r="Q151" s="74"/>
      <c r="R151" s="74"/>
      <c r="S151" s="74"/>
      <c r="T151" s="74"/>
      <c r="U151" s="74"/>
      <c r="V151" s="74"/>
      <c r="W151" s="74"/>
    </row>
    <row r="152" spans="4:23" ht="14.25" customHeight="1">
      <c r="D152" s="87"/>
      <c r="K152" s="56"/>
      <c r="P152" s="74"/>
      <c r="Q152" s="74"/>
      <c r="R152" s="74"/>
      <c r="S152" s="74"/>
      <c r="T152" s="74"/>
      <c r="U152" s="74"/>
      <c r="V152" s="74"/>
      <c r="W152" s="74"/>
    </row>
    <row r="153" spans="4:23" ht="14.25" customHeight="1">
      <c r="D153" s="87"/>
      <c r="K153" s="56"/>
      <c r="P153" s="74"/>
      <c r="Q153" s="74"/>
      <c r="R153" s="74"/>
      <c r="S153" s="74"/>
      <c r="T153" s="74"/>
      <c r="U153" s="74"/>
      <c r="V153" s="74"/>
      <c r="W153" s="74"/>
    </row>
    <row r="154" spans="4:23" ht="14.25" customHeight="1">
      <c r="D154" s="87"/>
      <c r="K154" s="56"/>
      <c r="P154" s="74"/>
      <c r="Q154" s="74"/>
      <c r="R154" s="74"/>
      <c r="S154" s="74"/>
      <c r="T154" s="74"/>
      <c r="U154" s="74"/>
      <c r="V154" s="74"/>
      <c r="W154" s="74"/>
    </row>
    <row r="155" spans="4:23" ht="14.25" customHeight="1">
      <c r="D155" s="87"/>
      <c r="K155" s="56"/>
      <c r="P155" s="74"/>
      <c r="Q155" s="74"/>
      <c r="R155" s="74"/>
      <c r="S155" s="74"/>
      <c r="T155" s="74"/>
      <c r="U155" s="74"/>
      <c r="V155" s="74"/>
      <c r="W155" s="74"/>
    </row>
    <row r="156" spans="4:23" ht="14.25" customHeight="1">
      <c r="D156" s="87"/>
      <c r="K156" s="56"/>
      <c r="P156" s="74"/>
      <c r="Q156" s="74"/>
      <c r="R156" s="74"/>
      <c r="S156" s="74"/>
      <c r="T156" s="74"/>
      <c r="U156" s="74"/>
      <c r="V156" s="74"/>
      <c r="W156" s="74"/>
    </row>
    <row r="157" spans="4:23" ht="14.25" customHeight="1">
      <c r="D157" s="87"/>
      <c r="K157" s="56"/>
      <c r="P157" s="74"/>
      <c r="Q157" s="74"/>
      <c r="R157" s="74"/>
      <c r="S157" s="74"/>
      <c r="T157" s="74"/>
      <c r="U157" s="74"/>
      <c r="V157" s="74"/>
      <c r="W157" s="74"/>
    </row>
    <row r="158" spans="4:23" ht="14.25" customHeight="1">
      <c r="D158" s="87"/>
      <c r="K158" s="56"/>
      <c r="P158" s="74"/>
      <c r="Q158" s="74"/>
      <c r="R158" s="74"/>
      <c r="S158" s="74"/>
      <c r="T158" s="74"/>
      <c r="U158" s="74"/>
      <c r="V158" s="74"/>
      <c r="W158" s="74"/>
    </row>
    <row r="159" spans="4:23" ht="14.25" customHeight="1">
      <c r="D159" s="87"/>
      <c r="K159" s="56"/>
      <c r="P159" s="74"/>
      <c r="Q159" s="74"/>
      <c r="R159" s="74"/>
      <c r="S159" s="74"/>
      <c r="T159" s="74"/>
      <c r="U159" s="74"/>
      <c r="V159" s="74"/>
      <c r="W159" s="74"/>
    </row>
    <row r="160" spans="4:23" ht="14.25" customHeight="1">
      <c r="D160" s="87"/>
      <c r="K160" s="56"/>
      <c r="P160" s="74"/>
      <c r="Q160" s="74"/>
      <c r="R160" s="74"/>
      <c r="S160" s="74"/>
      <c r="T160" s="74"/>
      <c r="U160" s="74"/>
      <c r="V160" s="74"/>
      <c r="W160" s="74"/>
    </row>
    <row r="161" spans="4:23" ht="14.25" customHeight="1">
      <c r="D161" s="87"/>
      <c r="K161" s="56"/>
      <c r="P161" s="74"/>
      <c r="Q161" s="74"/>
      <c r="R161" s="74"/>
      <c r="S161" s="74"/>
      <c r="T161" s="74"/>
      <c r="U161" s="74"/>
      <c r="V161" s="74"/>
      <c r="W161" s="74"/>
    </row>
    <row r="162" spans="4:23" ht="14.25" customHeight="1">
      <c r="D162" s="87"/>
      <c r="K162" s="56"/>
      <c r="P162" s="74"/>
      <c r="Q162" s="74"/>
      <c r="R162" s="74"/>
      <c r="S162" s="74"/>
      <c r="T162" s="74"/>
      <c r="U162" s="74"/>
      <c r="V162" s="74"/>
      <c r="W162" s="74"/>
    </row>
    <row r="163" spans="4:23" ht="14.25" customHeight="1">
      <c r="D163" s="87"/>
      <c r="K163" s="56"/>
      <c r="P163" s="74"/>
      <c r="Q163" s="74"/>
      <c r="R163" s="74"/>
      <c r="S163" s="74"/>
      <c r="T163" s="74"/>
      <c r="U163" s="74"/>
      <c r="V163" s="74"/>
      <c r="W163" s="74"/>
    </row>
    <row r="164" spans="4:23" ht="14.25" customHeight="1">
      <c r="D164" s="87"/>
      <c r="K164" s="56"/>
      <c r="P164" s="74"/>
      <c r="Q164" s="74"/>
      <c r="R164" s="74"/>
      <c r="S164" s="74"/>
      <c r="T164" s="74"/>
      <c r="U164" s="74"/>
      <c r="V164" s="74"/>
      <c r="W164" s="74"/>
    </row>
    <row r="165" spans="4:23" ht="14.25" customHeight="1">
      <c r="D165" s="87"/>
      <c r="K165" s="56"/>
      <c r="P165" s="74"/>
      <c r="Q165" s="74"/>
      <c r="R165" s="74"/>
      <c r="S165" s="74"/>
      <c r="T165" s="74"/>
      <c r="U165" s="74"/>
      <c r="V165" s="74"/>
      <c r="W165" s="74"/>
    </row>
    <row r="166" spans="4:23" ht="14.25" customHeight="1">
      <c r="D166" s="87"/>
      <c r="K166" s="56"/>
      <c r="P166" s="74"/>
      <c r="Q166" s="74"/>
      <c r="R166" s="74"/>
      <c r="S166" s="74"/>
      <c r="T166" s="74"/>
      <c r="U166" s="74"/>
      <c r="V166" s="74"/>
      <c r="W166" s="74"/>
    </row>
    <row r="167" spans="4:23" ht="14.25" customHeight="1">
      <c r="D167" s="87"/>
      <c r="K167" s="56"/>
      <c r="P167" s="74"/>
      <c r="Q167" s="74"/>
      <c r="R167" s="74"/>
      <c r="S167" s="74"/>
      <c r="T167" s="74"/>
      <c r="U167" s="74"/>
      <c r="V167" s="74"/>
      <c r="W167" s="74"/>
    </row>
    <row r="168" spans="4:23" ht="14.25" customHeight="1">
      <c r="D168" s="87"/>
      <c r="K168" s="56"/>
      <c r="P168" s="74"/>
      <c r="Q168" s="74"/>
      <c r="R168" s="74"/>
      <c r="S168" s="74"/>
      <c r="T168" s="74"/>
      <c r="U168" s="74"/>
      <c r="V168" s="74"/>
      <c r="W168" s="74"/>
    </row>
    <row r="169" spans="4:23" ht="14.25" customHeight="1">
      <c r="D169" s="87"/>
      <c r="K169" s="56"/>
      <c r="P169" s="74"/>
      <c r="Q169" s="74"/>
      <c r="R169" s="74"/>
      <c r="S169" s="74"/>
      <c r="T169" s="74"/>
      <c r="U169" s="74"/>
      <c r="V169" s="74"/>
      <c r="W169" s="74"/>
    </row>
    <row r="170" spans="4:23" ht="14.25" customHeight="1">
      <c r="D170" s="87"/>
      <c r="K170" s="56"/>
      <c r="P170" s="74"/>
      <c r="Q170" s="74"/>
      <c r="R170" s="74"/>
      <c r="S170" s="74"/>
      <c r="T170" s="74"/>
      <c r="U170" s="74"/>
      <c r="V170" s="74"/>
      <c r="W170" s="74"/>
    </row>
    <row r="171" spans="4:23" ht="14.25" customHeight="1">
      <c r="D171" s="87"/>
      <c r="K171" s="56"/>
      <c r="P171" s="74"/>
      <c r="Q171" s="74"/>
      <c r="R171" s="74"/>
      <c r="S171" s="74"/>
      <c r="T171" s="74"/>
      <c r="U171" s="74"/>
      <c r="V171" s="74"/>
      <c r="W171" s="74"/>
    </row>
    <row r="172" spans="4:23" ht="14.25" customHeight="1">
      <c r="D172" s="87"/>
      <c r="K172" s="56"/>
      <c r="P172" s="74"/>
      <c r="Q172" s="74"/>
      <c r="R172" s="74"/>
      <c r="S172" s="74"/>
      <c r="T172" s="74"/>
      <c r="U172" s="74"/>
      <c r="V172" s="74"/>
      <c r="W172" s="74"/>
    </row>
    <row r="173" spans="4:23" ht="14.25" customHeight="1">
      <c r="D173" s="87"/>
      <c r="K173" s="56"/>
      <c r="P173" s="74"/>
      <c r="Q173" s="74"/>
      <c r="R173" s="74"/>
      <c r="S173" s="74"/>
      <c r="T173" s="74"/>
      <c r="U173" s="74"/>
      <c r="V173" s="74"/>
      <c r="W173" s="74"/>
    </row>
    <row r="174" spans="4:23" ht="14.25" customHeight="1">
      <c r="D174" s="87"/>
      <c r="K174" s="56"/>
      <c r="P174" s="74"/>
      <c r="Q174" s="74"/>
      <c r="R174" s="74"/>
      <c r="S174" s="74"/>
      <c r="T174" s="74"/>
      <c r="U174" s="74"/>
      <c r="V174" s="74"/>
      <c r="W174" s="74"/>
    </row>
    <row r="175" spans="4:23" ht="14.25" customHeight="1">
      <c r="D175" s="87"/>
      <c r="K175" s="56"/>
      <c r="P175" s="74"/>
      <c r="Q175" s="74"/>
      <c r="R175" s="74"/>
      <c r="S175" s="74"/>
      <c r="T175" s="74"/>
      <c r="U175" s="74"/>
      <c r="V175" s="74"/>
      <c r="W175" s="74"/>
    </row>
    <row r="176" spans="4:23" ht="14.25" customHeight="1">
      <c r="D176" s="87"/>
      <c r="K176" s="56"/>
      <c r="P176" s="74"/>
      <c r="Q176" s="74"/>
      <c r="R176" s="74"/>
      <c r="S176" s="74"/>
      <c r="T176" s="74"/>
      <c r="U176" s="74"/>
      <c r="V176" s="74"/>
      <c r="W176" s="74"/>
    </row>
    <row r="177" spans="4:23" ht="14.25" customHeight="1">
      <c r="D177" s="87"/>
      <c r="K177" s="56"/>
      <c r="P177" s="74"/>
      <c r="Q177" s="74"/>
      <c r="R177" s="74"/>
      <c r="S177" s="74"/>
      <c r="T177" s="74"/>
      <c r="U177" s="74"/>
      <c r="V177" s="74"/>
      <c r="W177" s="74"/>
    </row>
    <row r="178" spans="4:23" ht="14.25" customHeight="1">
      <c r="D178" s="87"/>
      <c r="K178" s="56"/>
      <c r="P178" s="74"/>
      <c r="Q178" s="74"/>
      <c r="R178" s="74"/>
      <c r="S178" s="74"/>
      <c r="T178" s="74"/>
      <c r="U178" s="74"/>
      <c r="V178" s="74"/>
      <c r="W178" s="74"/>
    </row>
    <row r="179" spans="4:23" ht="14.25" customHeight="1">
      <c r="D179" s="87"/>
      <c r="K179" s="56"/>
      <c r="P179" s="74"/>
      <c r="Q179" s="74"/>
      <c r="R179" s="74"/>
      <c r="S179" s="74"/>
      <c r="T179" s="74"/>
      <c r="U179" s="74"/>
      <c r="V179" s="74"/>
      <c r="W179" s="74"/>
    </row>
    <row r="180" spans="4:23" ht="14.25" customHeight="1">
      <c r="D180" s="87"/>
      <c r="K180" s="56"/>
      <c r="P180" s="74"/>
      <c r="Q180" s="74"/>
      <c r="R180" s="74"/>
      <c r="S180" s="74"/>
      <c r="T180" s="74"/>
      <c r="U180" s="74"/>
      <c r="V180" s="74"/>
      <c r="W180" s="74"/>
    </row>
    <row r="181" spans="4:23" ht="14.25" customHeight="1">
      <c r="D181" s="87"/>
      <c r="K181" s="56"/>
      <c r="P181" s="74"/>
      <c r="Q181" s="74"/>
      <c r="R181" s="74"/>
      <c r="S181" s="74"/>
      <c r="T181" s="74"/>
      <c r="U181" s="74"/>
      <c r="V181" s="74"/>
      <c r="W181" s="74"/>
    </row>
    <row r="182" spans="4:23" ht="14.25" customHeight="1">
      <c r="D182" s="87"/>
      <c r="K182" s="56"/>
      <c r="P182" s="74"/>
      <c r="Q182" s="74"/>
      <c r="R182" s="74"/>
      <c r="S182" s="74"/>
      <c r="T182" s="74"/>
      <c r="U182" s="74"/>
      <c r="V182" s="74"/>
      <c r="W182" s="74"/>
    </row>
    <row r="183" spans="4:23" ht="14.25" customHeight="1">
      <c r="D183" s="87"/>
      <c r="K183" s="56"/>
      <c r="P183" s="74"/>
      <c r="Q183" s="74"/>
      <c r="R183" s="74"/>
      <c r="S183" s="74"/>
      <c r="T183" s="74"/>
      <c r="U183" s="74"/>
      <c r="V183" s="74"/>
      <c r="W183" s="74"/>
    </row>
    <row r="184" spans="4:23" ht="14.25" customHeight="1">
      <c r="D184" s="87"/>
      <c r="K184" s="56"/>
      <c r="P184" s="74"/>
      <c r="Q184" s="74"/>
      <c r="R184" s="74"/>
      <c r="S184" s="74"/>
      <c r="T184" s="74"/>
      <c r="U184" s="74"/>
      <c r="V184" s="74"/>
      <c r="W184" s="74"/>
    </row>
    <row r="185" spans="4:23" ht="14.25" customHeight="1">
      <c r="D185" s="87"/>
      <c r="K185" s="56"/>
      <c r="P185" s="74"/>
      <c r="Q185" s="74"/>
      <c r="R185" s="74"/>
      <c r="S185" s="74"/>
      <c r="T185" s="74"/>
      <c r="U185" s="74"/>
      <c r="V185" s="74"/>
      <c r="W185" s="74"/>
    </row>
    <row r="186" spans="4:23" ht="14.25" customHeight="1">
      <c r="D186" s="87"/>
      <c r="K186" s="56"/>
      <c r="P186" s="74"/>
      <c r="Q186" s="74"/>
      <c r="R186" s="74"/>
      <c r="S186" s="74"/>
      <c r="T186" s="74"/>
      <c r="U186" s="74"/>
      <c r="V186" s="74"/>
      <c r="W186" s="74"/>
    </row>
    <row r="187" spans="4:23" ht="14.25" customHeight="1">
      <c r="D187" s="87"/>
      <c r="K187" s="56"/>
      <c r="P187" s="74"/>
      <c r="Q187" s="74"/>
      <c r="R187" s="74"/>
      <c r="S187" s="74"/>
      <c r="T187" s="74"/>
      <c r="U187" s="74"/>
      <c r="V187" s="74"/>
      <c r="W187" s="74"/>
    </row>
    <row r="188" spans="4:23" ht="14.25" customHeight="1">
      <c r="D188" s="87"/>
      <c r="K188" s="56"/>
      <c r="P188" s="74"/>
      <c r="Q188" s="74"/>
      <c r="R188" s="74"/>
      <c r="S188" s="74"/>
      <c r="T188" s="74"/>
      <c r="U188" s="74"/>
      <c r="V188" s="74"/>
      <c r="W188" s="74"/>
    </row>
    <row r="189" spans="4:23" ht="14.25" customHeight="1">
      <c r="D189" s="87"/>
      <c r="K189" s="56"/>
      <c r="P189" s="74"/>
      <c r="Q189" s="74"/>
      <c r="R189" s="74"/>
      <c r="S189" s="74"/>
      <c r="T189" s="74"/>
      <c r="U189" s="74"/>
      <c r="V189" s="74"/>
      <c r="W189" s="74"/>
    </row>
    <row r="190" spans="4:23" ht="14.25" customHeight="1">
      <c r="D190" s="87"/>
      <c r="K190" s="56"/>
      <c r="P190" s="74"/>
      <c r="Q190" s="74"/>
      <c r="R190" s="74"/>
      <c r="S190" s="74"/>
      <c r="T190" s="74"/>
      <c r="U190" s="74"/>
      <c r="V190" s="74"/>
      <c r="W190" s="74"/>
    </row>
    <row r="191" spans="4:23" ht="14.25" customHeight="1">
      <c r="D191" s="87"/>
      <c r="K191" s="56"/>
      <c r="P191" s="74"/>
      <c r="Q191" s="74"/>
      <c r="R191" s="74"/>
      <c r="S191" s="74"/>
      <c r="T191" s="74"/>
      <c r="U191" s="74"/>
      <c r="V191" s="74"/>
      <c r="W191" s="74"/>
    </row>
    <row r="192" spans="4:23" ht="14.25" customHeight="1">
      <c r="D192" s="87"/>
      <c r="K192" s="56"/>
      <c r="P192" s="74"/>
      <c r="Q192" s="74"/>
      <c r="R192" s="74"/>
      <c r="S192" s="74"/>
      <c r="T192" s="74"/>
      <c r="U192" s="74"/>
      <c r="V192" s="74"/>
      <c r="W192" s="74"/>
    </row>
    <row r="193" spans="4:23" ht="14.25" customHeight="1">
      <c r="D193" s="87"/>
      <c r="K193" s="56"/>
      <c r="P193" s="74"/>
      <c r="Q193" s="74"/>
      <c r="R193" s="74"/>
      <c r="S193" s="74"/>
      <c r="T193" s="74"/>
      <c r="U193" s="74"/>
      <c r="V193" s="74"/>
      <c r="W193" s="74"/>
    </row>
    <row r="194" spans="4:23" ht="14.25" customHeight="1">
      <c r="D194" s="87"/>
      <c r="K194" s="56"/>
      <c r="P194" s="74"/>
      <c r="Q194" s="74"/>
      <c r="R194" s="74"/>
      <c r="S194" s="74"/>
      <c r="T194" s="74"/>
      <c r="U194" s="74"/>
      <c r="V194" s="74"/>
      <c r="W194" s="74"/>
    </row>
    <row r="195" spans="4:23" ht="14.25" customHeight="1">
      <c r="D195" s="87"/>
      <c r="K195" s="56"/>
      <c r="P195" s="74"/>
      <c r="Q195" s="74"/>
      <c r="R195" s="74"/>
      <c r="S195" s="74"/>
      <c r="T195" s="74"/>
      <c r="U195" s="74"/>
      <c r="V195" s="74"/>
      <c r="W195" s="74"/>
    </row>
    <row r="196" spans="4:23" ht="14.25" customHeight="1">
      <c r="D196" s="87"/>
      <c r="K196" s="56"/>
      <c r="P196" s="74"/>
      <c r="Q196" s="74"/>
      <c r="R196" s="74"/>
      <c r="S196" s="74"/>
      <c r="T196" s="74"/>
      <c r="U196" s="74"/>
      <c r="V196" s="74"/>
      <c r="W196" s="74"/>
    </row>
    <row r="197" spans="4:23" ht="14.25" customHeight="1">
      <c r="D197" s="87"/>
      <c r="K197" s="56"/>
      <c r="P197" s="74"/>
      <c r="Q197" s="74"/>
      <c r="R197" s="74"/>
      <c r="S197" s="74"/>
      <c r="T197" s="74"/>
      <c r="U197" s="74"/>
      <c r="V197" s="74"/>
      <c r="W197" s="74"/>
    </row>
    <row r="198" spans="4:23" ht="14.25" customHeight="1">
      <c r="D198" s="87"/>
      <c r="K198" s="56"/>
      <c r="P198" s="74"/>
      <c r="Q198" s="74"/>
      <c r="R198" s="74"/>
      <c r="S198" s="74"/>
      <c r="T198" s="74"/>
      <c r="U198" s="74"/>
      <c r="V198" s="74"/>
      <c r="W198" s="74"/>
    </row>
    <row r="199" spans="4:23" ht="14.25" customHeight="1">
      <c r="D199" s="87"/>
      <c r="K199" s="56"/>
      <c r="P199" s="74"/>
      <c r="Q199" s="74"/>
      <c r="R199" s="74"/>
      <c r="S199" s="74"/>
      <c r="T199" s="74"/>
      <c r="U199" s="74"/>
      <c r="V199" s="74"/>
      <c r="W199" s="74"/>
    </row>
    <row r="200" spans="4:23" ht="14.25" customHeight="1">
      <c r="D200" s="87"/>
      <c r="K200" s="56"/>
      <c r="P200" s="74"/>
      <c r="Q200" s="74"/>
      <c r="R200" s="74"/>
      <c r="S200" s="74"/>
      <c r="T200" s="74"/>
      <c r="U200" s="74"/>
      <c r="V200" s="74"/>
      <c r="W200" s="74"/>
    </row>
    <row r="201" spans="4:23" ht="14.25" customHeight="1">
      <c r="D201" s="87"/>
      <c r="K201" s="56"/>
      <c r="P201" s="74"/>
      <c r="Q201" s="74"/>
      <c r="R201" s="74"/>
      <c r="S201" s="74"/>
      <c r="T201" s="74"/>
      <c r="U201" s="74"/>
      <c r="V201" s="74"/>
      <c r="W201" s="74"/>
    </row>
    <row r="202" spans="4:23" ht="14.25" customHeight="1">
      <c r="D202" s="87"/>
      <c r="K202" s="56"/>
      <c r="P202" s="74"/>
      <c r="Q202" s="74"/>
      <c r="R202" s="74"/>
      <c r="S202" s="74"/>
      <c r="T202" s="74"/>
      <c r="U202" s="74"/>
      <c r="V202" s="74"/>
      <c r="W202" s="74"/>
    </row>
    <row r="203" spans="4:23" ht="14.25" customHeight="1">
      <c r="D203" s="87"/>
      <c r="K203" s="56"/>
      <c r="P203" s="74"/>
      <c r="Q203" s="74"/>
      <c r="R203" s="74"/>
      <c r="S203" s="74"/>
      <c r="T203" s="74"/>
      <c r="U203" s="74"/>
      <c r="V203" s="74"/>
      <c r="W203" s="74"/>
    </row>
    <row r="204" spans="4:23" ht="14.25" customHeight="1">
      <c r="D204" s="87"/>
      <c r="K204" s="56"/>
      <c r="P204" s="74"/>
      <c r="Q204" s="74"/>
      <c r="R204" s="74"/>
      <c r="S204" s="74"/>
      <c r="T204" s="74"/>
      <c r="U204" s="74"/>
      <c r="V204" s="74"/>
      <c r="W204" s="74"/>
    </row>
    <row r="205" spans="4:23" ht="14.25" customHeight="1">
      <c r="D205" s="87"/>
      <c r="K205" s="56"/>
      <c r="P205" s="74"/>
      <c r="Q205" s="74"/>
      <c r="R205" s="74"/>
      <c r="S205" s="74"/>
      <c r="T205" s="74"/>
      <c r="U205" s="74"/>
      <c r="V205" s="74"/>
      <c r="W205" s="74"/>
    </row>
    <row r="206" spans="4:23" ht="14.25" customHeight="1">
      <c r="D206" s="87"/>
      <c r="K206" s="56"/>
      <c r="P206" s="74"/>
      <c r="Q206" s="74"/>
      <c r="R206" s="74"/>
      <c r="S206" s="74"/>
      <c r="T206" s="74"/>
      <c r="U206" s="74"/>
      <c r="V206" s="74"/>
      <c r="W206" s="74"/>
    </row>
    <row r="207" spans="4:23" ht="14.25" customHeight="1">
      <c r="D207" s="87"/>
      <c r="K207" s="56"/>
      <c r="P207" s="74"/>
      <c r="Q207" s="74"/>
      <c r="R207" s="74"/>
      <c r="S207" s="74"/>
      <c r="T207" s="74"/>
      <c r="U207" s="74"/>
      <c r="V207" s="74"/>
      <c r="W207" s="74"/>
    </row>
    <row r="208" spans="4:23" ht="14.25" customHeight="1">
      <c r="D208" s="87"/>
      <c r="K208" s="56"/>
      <c r="P208" s="74"/>
      <c r="Q208" s="74"/>
      <c r="R208" s="74"/>
      <c r="S208" s="74"/>
      <c r="T208" s="74"/>
      <c r="U208" s="74"/>
      <c r="V208" s="74"/>
      <c r="W208" s="74"/>
    </row>
    <row r="209" spans="4:23" ht="14.25" customHeight="1">
      <c r="D209" s="87"/>
      <c r="K209" s="56"/>
      <c r="P209" s="74"/>
      <c r="Q209" s="74"/>
      <c r="R209" s="74"/>
      <c r="S209" s="74"/>
      <c r="T209" s="74"/>
      <c r="U209" s="74"/>
      <c r="V209" s="74"/>
      <c r="W209" s="74"/>
    </row>
    <row r="210" spans="4:23" ht="14.25" customHeight="1">
      <c r="D210" s="87"/>
      <c r="K210" s="56"/>
      <c r="P210" s="74"/>
      <c r="Q210" s="74"/>
      <c r="R210" s="74"/>
      <c r="S210" s="74"/>
      <c r="T210" s="74"/>
      <c r="U210" s="74"/>
      <c r="V210" s="74"/>
      <c r="W210" s="74"/>
    </row>
    <row r="211" spans="4:23" ht="14.25" customHeight="1">
      <c r="D211" s="87"/>
      <c r="K211" s="56"/>
      <c r="P211" s="74"/>
      <c r="Q211" s="74"/>
      <c r="R211" s="74"/>
      <c r="S211" s="74"/>
      <c r="T211" s="74"/>
      <c r="U211" s="74"/>
      <c r="V211" s="74"/>
      <c r="W211" s="74"/>
    </row>
    <row r="212" spans="4:23" ht="14.25" customHeight="1">
      <c r="D212" s="87"/>
      <c r="K212" s="56"/>
      <c r="P212" s="74"/>
      <c r="Q212" s="74"/>
      <c r="R212" s="74"/>
      <c r="S212" s="74"/>
      <c r="T212" s="74"/>
      <c r="U212" s="74"/>
      <c r="V212" s="74"/>
      <c r="W212" s="74"/>
    </row>
    <row r="213" spans="4:23" ht="14.25" customHeight="1">
      <c r="D213" s="87"/>
      <c r="K213" s="56"/>
      <c r="P213" s="74"/>
      <c r="Q213" s="74"/>
      <c r="R213" s="74"/>
      <c r="S213" s="74"/>
      <c r="T213" s="74"/>
      <c r="U213" s="74"/>
      <c r="V213" s="74"/>
      <c r="W213" s="74"/>
    </row>
    <row r="214" spans="4:23" ht="14.25" customHeight="1">
      <c r="D214" s="87"/>
      <c r="K214" s="56"/>
      <c r="P214" s="74"/>
      <c r="Q214" s="74"/>
      <c r="R214" s="74"/>
      <c r="S214" s="74"/>
      <c r="T214" s="74"/>
      <c r="U214" s="74"/>
      <c r="V214" s="74"/>
      <c r="W214" s="74"/>
    </row>
    <row r="215" spans="4:23" ht="14.25" customHeight="1">
      <c r="D215" s="87"/>
      <c r="K215" s="56"/>
      <c r="P215" s="74"/>
      <c r="Q215" s="74"/>
      <c r="R215" s="74"/>
      <c r="S215" s="74"/>
      <c r="T215" s="74"/>
      <c r="U215" s="74"/>
      <c r="V215" s="74"/>
      <c r="W215" s="74"/>
    </row>
    <row r="216" spans="4:23" ht="14.25" customHeight="1">
      <c r="D216" s="87"/>
      <c r="K216" s="56"/>
      <c r="P216" s="74"/>
      <c r="Q216" s="74"/>
      <c r="R216" s="74"/>
      <c r="S216" s="74"/>
      <c r="T216" s="74"/>
      <c r="U216" s="74"/>
      <c r="V216" s="74"/>
      <c r="W216" s="74"/>
    </row>
    <row r="217" spans="4:23" ht="14.25" customHeight="1">
      <c r="D217" s="87"/>
      <c r="K217" s="56"/>
      <c r="P217" s="74"/>
      <c r="Q217" s="74"/>
      <c r="R217" s="74"/>
      <c r="S217" s="74"/>
      <c r="T217" s="74"/>
      <c r="U217" s="74"/>
      <c r="V217" s="74"/>
      <c r="W217" s="74"/>
    </row>
    <row r="218" spans="4:23" ht="14.25" customHeight="1">
      <c r="D218" s="87"/>
      <c r="K218" s="56"/>
      <c r="P218" s="74"/>
      <c r="Q218" s="74"/>
      <c r="R218" s="74"/>
      <c r="S218" s="74"/>
      <c r="T218" s="74"/>
      <c r="U218" s="74"/>
      <c r="V218" s="74"/>
      <c r="W218" s="74"/>
    </row>
    <row r="219" spans="4:23" ht="14.25" customHeight="1">
      <c r="D219" s="87"/>
      <c r="K219" s="56"/>
      <c r="P219" s="74"/>
      <c r="Q219" s="74"/>
      <c r="R219" s="74"/>
      <c r="S219" s="74"/>
      <c r="T219" s="74"/>
      <c r="U219" s="74"/>
      <c r="V219" s="74"/>
      <c r="W219" s="74"/>
    </row>
    <row r="220" spans="4:23" ht="14.25" customHeight="1">
      <c r="D220" s="87"/>
      <c r="K220" s="56"/>
      <c r="P220" s="74"/>
      <c r="Q220" s="74"/>
      <c r="R220" s="74"/>
      <c r="S220" s="74"/>
      <c r="T220" s="74"/>
      <c r="U220" s="74"/>
      <c r="V220" s="74"/>
      <c r="W220" s="74"/>
    </row>
    <row r="221" spans="4:23" ht="14.25" customHeight="1">
      <c r="D221" s="87"/>
      <c r="K221" s="56"/>
      <c r="P221" s="74"/>
      <c r="Q221" s="74"/>
      <c r="R221" s="74"/>
      <c r="S221" s="74"/>
      <c r="T221" s="74"/>
      <c r="U221" s="74"/>
      <c r="V221" s="74"/>
      <c r="W221" s="74"/>
    </row>
    <row r="222" spans="4:23" ht="14.25" customHeight="1">
      <c r="D222" s="87"/>
      <c r="K222" s="56"/>
      <c r="P222" s="74"/>
      <c r="Q222" s="74"/>
      <c r="R222" s="74"/>
      <c r="S222" s="74"/>
      <c r="T222" s="74"/>
      <c r="U222" s="74"/>
      <c r="V222" s="74"/>
      <c r="W222" s="74"/>
    </row>
    <row r="223" spans="4:23" ht="14.25" customHeight="1">
      <c r="D223" s="87"/>
      <c r="K223" s="56"/>
      <c r="P223" s="74"/>
      <c r="Q223" s="74"/>
      <c r="R223" s="74"/>
      <c r="S223" s="74"/>
      <c r="T223" s="74"/>
      <c r="U223" s="74"/>
      <c r="V223" s="74"/>
      <c r="W223" s="74"/>
    </row>
    <row r="224" spans="4:23" ht="14.25" customHeight="1">
      <c r="D224" s="87"/>
      <c r="K224" s="56"/>
      <c r="P224" s="74"/>
      <c r="Q224" s="74"/>
      <c r="R224" s="74"/>
      <c r="S224" s="74"/>
      <c r="T224" s="74"/>
      <c r="U224" s="74"/>
      <c r="V224" s="74"/>
      <c r="W224" s="74"/>
    </row>
    <row r="225" spans="4:23" ht="14.25" customHeight="1">
      <c r="D225" s="87"/>
      <c r="K225" s="56"/>
      <c r="P225" s="74"/>
      <c r="Q225" s="74"/>
      <c r="R225" s="74"/>
      <c r="S225" s="74"/>
      <c r="T225" s="74"/>
      <c r="U225" s="74"/>
      <c r="V225" s="74"/>
      <c r="W225" s="74"/>
    </row>
    <row r="226" spans="4:23" ht="14.25" customHeight="1">
      <c r="D226" s="87"/>
      <c r="K226" s="56"/>
      <c r="P226" s="74"/>
      <c r="Q226" s="74"/>
      <c r="R226" s="74"/>
      <c r="S226" s="74"/>
      <c r="T226" s="74"/>
      <c r="U226" s="74"/>
      <c r="V226" s="74"/>
      <c r="W226" s="74"/>
    </row>
    <row r="227" spans="4:23" ht="14.25" customHeight="1">
      <c r="D227" s="87"/>
      <c r="K227" s="56"/>
      <c r="P227" s="74"/>
      <c r="Q227" s="74"/>
      <c r="R227" s="74"/>
      <c r="S227" s="74"/>
      <c r="T227" s="74"/>
      <c r="U227" s="74"/>
      <c r="V227" s="74"/>
      <c r="W227" s="74"/>
    </row>
    <row r="228" spans="4:23" ht="14.25" customHeight="1">
      <c r="D228" s="87"/>
      <c r="K228" s="56"/>
      <c r="P228" s="74"/>
      <c r="Q228" s="74"/>
      <c r="R228" s="74"/>
      <c r="S228" s="74"/>
      <c r="T228" s="74"/>
      <c r="U228" s="74"/>
      <c r="V228" s="74"/>
      <c r="W228" s="74"/>
    </row>
    <row r="229" spans="4:23" ht="14.25" customHeight="1">
      <c r="D229" s="87"/>
      <c r="K229" s="56"/>
      <c r="P229" s="74"/>
      <c r="Q229" s="74"/>
      <c r="R229" s="74"/>
      <c r="S229" s="74"/>
      <c r="T229" s="74"/>
      <c r="U229" s="74"/>
      <c r="V229" s="74"/>
      <c r="W229" s="74"/>
    </row>
    <row r="230" spans="4:23" ht="14.25" customHeight="1">
      <c r="D230" s="87"/>
      <c r="K230" s="56"/>
      <c r="P230" s="74"/>
      <c r="Q230" s="74"/>
      <c r="R230" s="74"/>
      <c r="S230" s="74"/>
      <c r="T230" s="74"/>
      <c r="U230" s="74"/>
      <c r="V230" s="74"/>
      <c r="W230" s="74"/>
    </row>
    <row r="231" spans="4:23" ht="14.25" customHeight="1">
      <c r="D231" s="87"/>
      <c r="K231" s="56"/>
      <c r="P231" s="74"/>
      <c r="Q231" s="74"/>
      <c r="R231" s="74"/>
      <c r="S231" s="74"/>
      <c r="T231" s="74"/>
      <c r="U231" s="74"/>
      <c r="V231" s="74"/>
      <c r="W231" s="74"/>
    </row>
    <row r="232" spans="4:23" ht="14.25" customHeight="1">
      <c r="D232" s="87"/>
      <c r="K232" s="56"/>
      <c r="P232" s="74"/>
      <c r="Q232" s="74"/>
      <c r="R232" s="74"/>
      <c r="S232" s="74"/>
      <c r="T232" s="74"/>
      <c r="U232" s="74"/>
      <c r="V232" s="74"/>
      <c r="W232" s="74"/>
    </row>
    <row r="233" spans="4:23" ht="14.25" customHeight="1">
      <c r="D233" s="87"/>
      <c r="K233" s="56"/>
      <c r="P233" s="74"/>
      <c r="Q233" s="74"/>
      <c r="R233" s="74"/>
      <c r="S233" s="74"/>
      <c r="T233" s="74"/>
      <c r="U233" s="74"/>
      <c r="V233" s="74"/>
      <c r="W233" s="74"/>
    </row>
    <row r="234" spans="4:23" ht="14.25" customHeight="1">
      <c r="D234" s="87"/>
      <c r="K234" s="56"/>
      <c r="P234" s="74"/>
      <c r="Q234" s="74"/>
      <c r="R234" s="74"/>
      <c r="S234" s="74"/>
      <c r="T234" s="74"/>
      <c r="U234" s="74"/>
      <c r="V234" s="74"/>
      <c r="W234" s="74"/>
    </row>
    <row r="235" spans="4:23" ht="14.25" customHeight="1">
      <c r="D235" s="87"/>
      <c r="K235" s="56"/>
      <c r="P235" s="74"/>
      <c r="Q235" s="74"/>
      <c r="R235" s="74"/>
      <c r="S235" s="74"/>
      <c r="T235" s="74"/>
      <c r="U235" s="74"/>
      <c r="V235" s="74"/>
      <c r="W235" s="74"/>
    </row>
    <row r="236" spans="4:23" ht="14.25" customHeight="1">
      <c r="D236" s="87"/>
      <c r="K236" s="56"/>
      <c r="P236" s="74"/>
      <c r="Q236" s="74"/>
      <c r="R236" s="74"/>
      <c r="S236" s="74"/>
      <c r="T236" s="74"/>
      <c r="U236" s="74"/>
      <c r="V236" s="74"/>
      <c r="W236" s="74"/>
    </row>
    <row r="237" spans="4:23" ht="15.75" customHeight="1"/>
    <row r="238" spans="4:23" ht="15.75" customHeight="1"/>
    <row r="239" spans="4:23" ht="15.75" customHeight="1"/>
    <row r="240" spans="4:2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</sheetData>
  <sortState xmlns:xlrd2="http://schemas.microsoft.com/office/spreadsheetml/2017/richdata2" ref="C3:O28">
    <sortCondition ref="J3:J28"/>
    <sortCondition ref="K3:K28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86"/>
  <sheetViews>
    <sheetView workbookViewId="0">
      <pane ySplit="1" topLeftCell="A15" activePane="bottomLeft" state="frozen"/>
      <selection pane="bottomLeft" activeCell="B23" sqref="B23:L2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22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70" t="s">
        <v>713</v>
      </c>
      <c r="B1" s="70" t="s">
        <v>674</v>
      </c>
      <c r="C1" s="70" t="s">
        <v>675</v>
      </c>
      <c r="D1" s="70" t="s">
        <v>676</v>
      </c>
      <c r="E1" s="158" t="s">
        <v>677</v>
      </c>
      <c r="F1" s="70" t="s">
        <v>1</v>
      </c>
      <c r="G1" s="70" t="s">
        <v>3</v>
      </c>
      <c r="H1" s="70" t="s">
        <v>678</v>
      </c>
      <c r="I1" s="70" t="s">
        <v>2</v>
      </c>
      <c r="J1" s="70" t="s">
        <v>5</v>
      </c>
      <c r="K1" s="70" t="s">
        <v>679</v>
      </c>
      <c r="L1" s="70" t="s">
        <v>680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>
      <c r="A2" s="63" t="s">
        <v>713</v>
      </c>
      <c r="B2" s="53">
        <v>1</v>
      </c>
      <c r="C2" s="53" t="s">
        <v>892</v>
      </c>
      <c r="D2" s="66"/>
      <c r="E2" s="103">
        <v>716</v>
      </c>
      <c r="F2" s="54" t="str">
        <f>+VLOOKUP(E2,Participants!$A$1:$F$802,2,FALSE)</f>
        <v>Quinn Orr</v>
      </c>
      <c r="G2" s="54" t="str">
        <f>+VLOOKUP(E2,Participants!$A$1:$F$802,4,FALSE)</f>
        <v>KIL</v>
      </c>
      <c r="H2" s="54" t="str">
        <f>+VLOOKUP(E2,Participants!$A$1:$F$802,5,FALSE)</f>
        <v>F</v>
      </c>
      <c r="I2" s="54">
        <f>+VLOOKUP(E2,Participants!$A$1:$F$802,3,FALSE)</f>
        <v>4</v>
      </c>
      <c r="J2" s="54" t="str">
        <f>+VLOOKUP(E2,Participants!$A$1:$G$802,7,FALSE)</f>
        <v>DEV GIRLS</v>
      </c>
      <c r="K2" s="54">
        <v>1</v>
      </c>
      <c r="L2" s="54">
        <v>9</v>
      </c>
      <c r="M2" t="s">
        <v>900</v>
      </c>
    </row>
    <row r="3" spans="1:26" ht="14.25" customHeight="1">
      <c r="A3" s="63" t="s">
        <v>713</v>
      </c>
      <c r="B3" s="53">
        <v>1</v>
      </c>
      <c r="C3" s="53" t="s">
        <v>892</v>
      </c>
      <c r="D3" s="66"/>
      <c r="E3" s="103">
        <v>705</v>
      </c>
      <c r="F3" s="54" t="str">
        <f>+VLOOKUP(E3,Participants!$A$1:$F$802,2,FALSE)</f>
        <v>Ella Scaltz</v>
      </c>
      <c r="G3" s="54" t="str">
        <f>+VLOOKUP(E3,Participants!$A$1:$F$802,4,FALSE)</f>
        <v>KIL</v>
      </c>
      <c r="H3" s="54" t="str">
        <f>+VLOOKUP(E3,Participants!$A$1:$F$802,5,FALSE)</f>
        <v>F</v>
      </c>
      <c r="I3" s="54">
        <f>+VLOOKUP(E3,Participants!$A$1:$F$802,3,FALSE)</f>
        <v>4</v>
      </c>
      <c r="J3" s="54" t="str">
        <f>+VLOOKUP(E3,Participants!$A$1:$G$802,7,FALSE)</f>
        <v>DEV GIRLS</v>
      </c>
      <c r="K3" s="54">
        <v>2</v>
      </c>
      <c r="L3" s="54">
        <v>9</v>
      </c>
      <c r="M3" t="s">
        <v>900</v>
      </c>
    </row>
    <row r="4" spans="1:26" ht="14.25" customHeight="1">
      <c r="A4" s="63" t="s">
        <v>713</v>
      </c>
      <c r="B4" s="53">
        <v>1</v>
      </c>
      <c r="C4" s="53" t="s">
        <v>893</v>
      </c>
      <c r="D4" s="66"/>
      <c r="E4" s="103">
        <v>1338</v>
      </c>
      <c r="F4" s="54" t="str">
        <f>+VLOOKUP(E4,Participants!$A$1:$F$802,2,FALSE)</f>
        <v>Mirabella Davison</v>
      </c>
      <c r="G4" s="54" t="str">
        <f>+VLOOKUP(E4,Participants!$A$1:$F$802,4,FALSE)</f>
        <v>BFS</v>
      </c>
      <c r="H4" s="54" t="str">
        <f>+VLOOKUP(E4,Participants!$A$1:$F$802,5,FALSE)</f>
        <v>F</v>
      </c>
      <c r="I4" s="54">
        <f>+VLOOKUP(E4,Participants!$A$1:$F$802,3,FALSE)</f>
        <v>3</v>
      </c>
      <c r="J4" s="54" t="str">
        <f>+VLOOKUP(E4,Participants!$A$1:$G$802,7,FALSE)</f>
        <v>DEV GIRLS</v>
      </c>
      <c r="K4" s="54">
        <v>3</v>
      </c>
      <c r="L4" s="54">
        <v>6</v>
      </c>
    </row>
    <row r="5" spans="1:26" ht="14.25" customHeight="1">
      <c r="A5" s="63" t="s">
        <v>713</v>
      </c>
      <c r="B5" s="53">
        <v>1</v>
      </c>
      <c r="C5" s="53" t="s">
        <v>894</v>
      </c>
      <c r="D5" s="66"/>
      <c r="E5" s="103">
        <v>965</v>
      </c>
      <c r="F5" s="54" t="str">
        <f>+VLOOKUP(E5,Participants!$A$1:$F$802,2,FALSE)</f>
        <v>Tunno Muiriel</v>
      </c>
      <c r="G5" s="54" t="str">
        <f>+VLOOKUP(E5,Participants!$A$1:$F$802,4,FALSE)</f>
        <v>CDT</v>
      </c>
      <c r="H5" s="54" t="str">
        <f>+VLOOKUP(E5,Participants!$A$1:$F$802,5,FALSE)</f>
        <v>F</v>
      </c>
      <c r="I5" s="54">
        <f>+VLOOKUP(E5,Participants!$A$1:$F$802,3,FALSE)</f>
        <v>2</v>
      </c>
      <c r="J5" s="54" t="str">
        <f>+VLOOKUP(E5,Participants!$A$1:$G$802,7,FALSE)</f>
        <v>DEV GIRLS</v>
      </c>
      <c r="K5" s="54">
        <v>4</v>
      </c>
      <c r="L5" s="54">
        <v>5</v>
      </c>
    </row>
    <row r="6" spans="1:26" ht="14.25" customHeight="1">
      <c r="A6" s="63" t="s">
        <v>713</v>
      </c>
      <c r="B6" s="53">
        <v>1</v>
      </c>
      <c r="C6" s="53" t="s">
        <v>895</v>
      </c>
      <c r="D6" s="66"/>
      <c r="E6" s="103">
        <v>1336</v>
      </c>
      <c r="F6" s="54" t="str">
        <f>+VLOOKUP(E6,Participants!$A$1:$F$802,2,FALSE)</f>
        <v>Hannah Snee</v>
      </c>
      <c r="G6" s="54" t="str">
        <f>+VLOOKUP(E6,Participants!$A$1:$F$802,4,FALSE)</f>
        <v>BFS</v>
      </c>
      <c r="H6" s="54" t="str">
        <f>+VLOOKUP(E6,Participants!$A$1:$F$802,5,FALSE)</f>
        <v>F</v>
      </c>
      <c r="I6" s="54">
        <f>+VLOOKUP(E6,Participants!$A$1:$F$802,3,FALSE)</f>
        <v>3</v>
      </c>
      <c r="J6" s="54" t="str">
        <f>+VLOOKUP(E6,Participants!$A$1:$G$802,7,FALSE)</f>
        <v>DEV GIRLS</v>
      </c>
      <c r="K6" s="54">
        <v>5</v>
      </c>
      <c r="L6" s="54">
        <v>4</v>
      </c>
    </row>
    <row r="7" spans="1:26" ht="14.25" customHeight="1">
      <c r="A7" s="63" t="s">
        <v>713</v>
      </c>
      <c r="B7" s="53">
        <v>1</v>
      </c>
      <c r="C7" s="53" t="s">
        <v>896</v>
      </c>
      <c r="D7" s="66"/>
      <c r="E7" s="103">
        <v>1339</v>
      </c>
      <c r="F7" s="54" t="str">
        <f>+VLOOKUP(E7,Participants!$A$1:$F$802,2,FALSE)</f>
        <v>Hadley Moritz</v>
      </c>
      <c r="G7" s="54" t="str">
        <f>+VLOOKUP(E7,Participants!$A$1:$F$802,4,FALSE)</f>
        <v>BFS</v>
      </c>
      <c r="H7" s="54" t="str">
        <f>+VLOOKUP(E7,Participants!$A$1:$F$802,5,FALSE)</f>
        <v>F</v>
      </c>
      <c r="I7" s="54">
        <f>+VLOOKUP(E7,Participants!$A$1:$F$802,3,FALSE)</f>
        <v>3</v>
      </c>
      <c r="J7" s="54" t="str">
        <f>+VLOOKUP(E7,Participants!$A$1:$G$802,7,FALSE)</f>
        <v>DEV GIRLS</v>
      </c>
      <c r="K7" s="54">
        <v>6</v>
      </c>
      <c r="L7" s="54">
        <v>3</v>
      </c>
    </row>
    <row r="8" spans="1:26" ht="14.25" customHeight="1">
      <c r="A8" s="63" t="s">
        <v>713</v>
      </c>
      <c r="B8" s="145">
        <v>1</v>
      </c>
      <c r="C8" s="145" t="s">
        <v>897</v>
      </c>
      <c r="D8" s="146"/>
      <c r="E8" s="159">
        <v>936</v>
      </c>
      <c r="F8" s="147" t="str">
        <f>+VLOOKUP(E8,Participants!$A$1:$F$802,2,FALSE)</f>
        <v>Rossey Anastasia</v>
      </c>
      <c r="G8" s="147" t="str">
        <f>+VLOOKUP(E8,Participants!$A$1:$F$802,4,FALSE)</f>
        <v>CDT</v>
      </c>
      <c r="H8" s="147" t="str">
        <f>+VLOOKUP(E8,Participants!$A$1:$F$802,5,FALSE)</f>
        <v>F</v>
      </c>
      <c r="I8" s="147">
        <f>+VLOOKUP(E8,Participants!$A$1:$F$802,3,FALSE)</f>
        <v>1</v>
      </c>
      <c r="J8" s="147" t="str">
        <f>+VLOOKUP(E8,Participants!$A$1:$G$802,7,FALSE)</f>
        <v>DEV GIRLS</v>
      </c>
      <c r="K8" s="147">
        <v>7</v>
      </c>
      <c r="L8" s="147">
        <v>2</v>
      </c>
    </row>
    <row r="9" spans="1:26" ht="14.25" customHeight="1">
      <c r="A9" s="63" t="s">
        <v>713</v>
      </c>
      <c r="B9" s="145">
        <v>1</v>
      </c>
      <c r="C9" s="145" t="s">
        <v>898</v>
      </c>
      <c r="D9" s="146"/>
      <c r="E9" s="159">
        <v>1328</v>
      </c>
      <c r="F9" s="147" t="str">
        <f>+VLOOKUP(E9,Participants!$A$1:$F$802,2,FALSE)</f>
        <v>Maggie Miller</v>
      </c>
      <c r="G9" s="147" t="str">
        <f>+VLOOKUP(E9,Participants!$A$1:$F$802,4,FALSE)</f>
        <v>BFS</v>
      </c>
      <c r="H9" s="147" t="str">
        <f>+VLOOKUP(E9,Participants!$A$1:$F$802,5,FALSE)</f>
        <v>F</v>
      </c>
      <c r="I9" s="147">
        <f>+VLOOKUP(E9,Participants!$A$1:$F$802,3,FALSE)</f>
        <v>2</v>
      </c>
      <c r="J9" s="147" t="str">
        <f>+VLOOKUP(E9,Participants!$A$1:$G$802,7,FALSE)</f>
        <v>DEV GIRLS</v>
      </c>
      <c r="K9" s="147">
        <v>8</v>
      </c>
      <c r="L9" s="147">
        <v>1</v>
      </c>
    </row>
    <row r="10" spans="1:26" ht="14.25" customHeight="1">
      <c r="A10" s="63" t="s">
        <v>713</v>
      </c>
      <c r="B10" s="145">
        <v>1</v>
      </c>
      <c r="C10" s="145" t="s">
        <v>899</v>
      </c>
      <c r="D10" s="146"/>
      <c r="E10" s="159">
        <v>825</v>
      </c>
      <c r="F10" s="147" t="str">
        <f>+VLOOKUP(E10,Participants!$A$1:$F$802,2,FALSE)</f>
        <v>Rylin Porter</v>
      </c>
      <c r="G10" s="147" t="str">
        <f>+VLOOKUP(E10,Participants!$A$1:$F$802,4,FALSE)</f>
        <v>GRE</v>
      </c>
      <c r="H10" s="147" t="str">
        <f>+VLOOKUP(E10,Participants!$A$1:$F$802,5,FALSE)</f>
        <v>F</v>
      </c>
      <c r="I10" s="147">
        <f>+VLOOKUP(E10,Participants!$A$1:$F$802,3,FALSE)</f>
        <v>0</v>
      </c>
      <c r="J10" s="147" t="str">
        <f>+VLOOKUP(E10,Participants!$A$1:$G$802,7,FALSE)</f>
        <v>DEV GIRLS</v>
      </c>
      <c r="K10" s="147">
        <v>9</v>
      </c>
      <c r="L10" s="147"/>
    </row>
    <row r="11" spans="1:26" ht="14.25" customHeight="1">
      <c r="A11" s="63"/>
      <c r="B11" s="53"/>
      <c r="C11" s="53"/>
      <c r="D11" s="66"/>
      <c r="E11" s="103"/>
      <c r="F11" s="54"/>
      <c r="G11" s="54"/>
      <c r="H11" s="54"/>
      <c r="I11" s="54"/>
      <c r="J11" s="54"/>
      <c r="K11" s="54"/>
      <c r="L11" s="54"/>
    </row>
    <row r="12" spans="1:26" ht="14.25" customHeight="1">
      <c r="A12" s="63" t="s">
        <v>713</v>
      </c>
      <c r="B12" s="53">
        <v>3</v>
      </c>
      <c r="C12" s="53" t="s">
        <v>911</v>
      </c>
      <c r="D12" s="66"/>
      <c r="E12" s="103">
        <v>640</v>
      </c>
      <c r="F12" s="54" t="str">
        <f>+VLOOKUP(E12,Participants!$A$1:$F$802,2,FALSE)</f>
        <v>Ian Hamilton</v>
      </c>
      <c r="G12" s="54" t="str">
        <f>+VLOOKUP(E12,Participants!$A$1:$F$802,4,FALSE)</f>
        <v>SJS</v>
      </c>
      <c r="H12" s="54" t="str">
        <f>+VLOOKUP(E12,Participants!$A$1:$F$802,5,FALSE)</f>
        <v>M</v>
      </c>
      <c r="I12" s="54">
        <f>+VLOOKUP(E12,Participants!$A$1:$F$802,3,FALSE)</f>
        <v>4</v>
      </c>
      <c r="J12" s="54" t="str">
        <f>+VLOOKUP(E12,Participants!$A$1:$G$802,7,FALSE)</f>
        <v>DEV BOYS</v>
      </c>
      <c r="K12" s="54">
        <v>1</v>
      </c>
      <c r="L12" s="54">
        <v>10</v>
      </c>
    </row>
    <row r="13" spans="1:26" ht="14.25" customHeight="1">
      <c r="A13" s="63" t="s">
        <v>713</v>
      </c>
      <c r="B13" s="53">
        <v>3</v>
      </c>
      <c r="C13" s="53" t="s">
        <v>912</v>
      </c>
      <c r="D13" s="66"/>
      <c r="E13" s="103">
        <v>840</v>
      </c>
      <c r="F13" s="54" t="str">
        <f>+VLOOKUP(E13,Participants!$A$1:$F$802,2,FALSE)</f>
        <v>Gabriel Urban</v>
      </c>
      <c r="G13" s="54" t="str">
        <f>+VLOOKUP(E13,Participants!$A$1:$F$802,4,FALSE)</f>
        <v>GRE</v>
      </c>
      <c r="H13" s="54" t="str">
        <f>+VLOOKUP(E13,Participants!$A$1:$F$802,5,FALSE)</f>
        <v>M</v>
      </c>
      <c r="I13" s="54">
        <f>+VLOOKUP(E13,Participants!$A$1:$F$802,3,FALSE)</f>
        <v>4</v>
      </c>
      <c r="J13" s="54" t="str">
        <f>+VLOOKUP(E13,Participants!$A$1:$G$802,7,FALSE)</f>
        <v>DEV BOYS</v>
      </c>
      <c r="K13" s="54">
        <f>K12+1</f>
        <v>2</v>
      </c>
      <c r="L13" s="54">
        <v>8</v>
      </c>
    </row>
    <row r="14" spans="1:26" ht="14.25" customHeight="1">
      <c r="A14" s="63" t="s">
        <v>713</v>
      </c>
      <c r="B14" s="53">
        <v>3</v>
      </c>
      <c r="C14" s="53" t="s">
        <v>913</v>
      </c>
      <c r="D14" s="66"/>
      <c r="E14" s="103">
        <v>1325</v>
      </c>
      <c r="F14" s="54" t="str">
        <f>+VLOOKUP(E14,Participants!$A$1:$F$802,2,FALSE)</f>
        <v>Jacob Feigel</v>
      </c>
      <c r="G14" s="54" t="str">
        <f>+VLOOKUP(E14,Participants!$A$1:$F$802,4,FALSE)</f>
        <v>BFS</v>
      </c>
      <c r="H14" s="54" t="str">
        <f>+VLOOKUP(E14,Participants!$A$1:$F$802,5,FALSE)</f>
        <v>M</v>
      </c>
      <c r="I14" s="54">
        <f>+VLOOKUP(E14,Participants!$A$1:$F$802,3,FALSE)</f>
        <v>4</v>
      </c>
      <c r="J14" s="54" t="str">
        <f>+VLOOKUP(E14,Participants!$A$1:$G$802,7,FALSE)</f>
        <v>DEV BOYS</v>
      </c>
      <c r="K14" s="54">
        <f t="shared" ref="K14:K37" si="0">K13+1</f>
        <v>3</v>
      </c>
      <c r="L14" s="54">
        <v>6</v>
      </c>
    </row>
    <row r="15" spans="1:26" ht="14.25" customHeight="1">
      <c r="A15" s="63" t="s">
        <v>713</v>
      </c>
      <c r="B15" s="53">
        <v>3</v>
      </c>
      <c r="C15" s="53" t="s">
        <v>914</v>
      </c>
      <c r="D15" s="66"/>
      <c r="E15" s="103">
        <v>1198</v>
      </c>
      <c r="F15" s="54" t="str">
        <f>+VLOOKUP(E15,Participants!$A$1:$F$802,2,FALSE)</f>
        <v>John Henry Austin</v>
      </c>
      <c r="G15" s="54" t="str">
        <f>+VLOOKUP(E15,Participants!$A$1:$F$802,4,FALSE)</f>
        <v>AAC</v>
      </c>
      <c r="H15" s="54" t="str">
        <f>+VLOOKUP(E15,Participants!$A$1:$F$802,5,FALSE)</f>
        <v>M</v>
      </c>
      <c r="I15" s="54">
        <f>+VLOOKUP(E15,Participants!$A$1:$F$802,3,FALSE)</f>
        <v>4</v>
      </c>
      <c r="J15" s="54" t="str">
        <f>+VLOOKUP(E15,Participants!$A$1:$G$802,7,FALSE)</f>
        <v>DEV BOYS</v>
      </c>
      <c r="K15" s="54">
        <f t="shared" si="0"/>
        <v>4</v>
      </c>
      <c r="L15" s="54">
        <v>5</v>
      </c>
    </row>
    <row r="16" spans="1:26" ht="14.25" customHeight="1">
      <c r="A16" s="63" t="s">
        <v>713</v>
      </c>
      <c r="B16" s="53">
        <v>3</v>
      </c>
      <c r="C16" s="53" t="s">
        <v>915</v>
      </c>
      <c r="D16" s="66"/>
      <c r="E16" s="103">
        <v>714</v>
      </c>
      <c r="F16" s="54" t="str">
        <f>+VLOOKUP(E16,Participants!$A$1:$F$802,2,FALSE)</f>
        <v>Henry Bernacki</v>
      </c>
      <c r="G16" s="54" t="str">
        <f>+VLOOKUP(E16,Participants!$A$1:$F$802,4,FALSE)</f>
        <v>KIL</v>
      </c>
      <c r="H16" s="54" t="str">
        <f>+VLOOKUP(E16,Participants!$A$1:$F$802,5,FALSE)</f>
        <v>M</v>
      </c>
      <c r="I16" s="54">
        <f>+VLOOKUP(E16,Participants!$A$1:$F$802,3,FALSE)</f>
        <v>3</v>
      </c>
      <c r="J16" s="54" t="str">
        <f>+VLOOKUP(E16,Participants!$A$1:$G$802,7,FALSE)</f>
        <v>DEV BOYS</v>
      </c>
      <c r="K16" s="54">
        <f t="shared" si="0"/>
        <v>5</v>
      </c>
      <c r="L16" s="54">
        <v>4</v>
      </c>
    </row>
    <row r="17" spans="1:13" ht="14.25" customHeight="1">
      <c r="A17" s="63" t="s">
        <v>713</v>
      </c>
      <c r="B17" s="53">
        <v>3</v>
      </c>
      <c r="C17" s="53" t="s">
        <v>916</v>
      </c>
      <c r="D17" s="66"/>
      <c r="E17" s="103">
        <v>475</v>
      </c>
      <c r="F17" s="54" t="str">
        <f>+VLOOKUP(E17,Participants!$A$1:$F$802,2,FALSE)</f>
        <v>Raylan Senft</v>
      </c>
      <c r="G17" s="54" t="str">
        <f>+VLOOKUP(E17,Participants!$A$1:$F$802,4,FALSE)</f>
        <v>BCS</v>
      </c>
      <c r="H17" s="54" t="str">
        <f>+VLOOKUP(E17,Participants!$A$1:$F$802,5,FALSE)</f>
        <v>M</v>
      </c>
      <c r="I17" s="54">
        <f>+VLOOKUP(E17,Participants!$A$1:$F$802,3,FALSE)</f>
        <v>4</v>
      </c>
      <c r="J17" s="54" t="str">
        <f>+VLOOKUP(E17,Participants!$A$1:$G$802,7,FALSE)</f>
        <v>DEV BOYS</v>
      </c>
      <c r="K17" s="54">
        <f t="shared" si="0"/>
        <v>6</v>
      </c>
      <c r="L17" s="54">
        <v>3</v>
      </c>
    </row>
    <row r="18" spans="1:13" ht="14.25" customHeight="1">
      <c r="A18" s="63" t="s">
        <v>713</v>
      </c>
      <c r="B18" s="53">
        <v>3</v>
      </c>
      <c r="C18" s="53" t="s">
        <v>917</v>
      </c>
      <c r="D18" s="66"/>
      <c r="E18" s="103">
        <v>835</v>
      </c>
      <c r="F18" s="54" t="str">
        <f>+VLOOKUP(E18,Participants!$A$1:$F$802,2,FALSE)</f>
        <v>Jerry Porter</v>
      </c>
      <c r="G18" s="54" t="str">
        <f>+VLOOKUP(E18,Participants!$A$1:$F$802,4,FALSE)</f>
        <v>GRE</v>
      </c>
      <c r="H18" s="54" t="str">
        <f>+VLOOKUP(E18,Participants!$A$1:$F$802,5,FALSE)</f>
        <v>M</v>
      </c>
      <c r="I18" s="54">
        <f>+VLOOKUP(E18,Participants!$A$1:$F$802,3,FALSE)</f>
        <v>3</v>
      </c>
      <c r="J18" s="54" t="str">
        <f>+VLOOKUP(E18,Participants!$A$1:$G$802,7,FALSE)</f>
        <v>DEV BOYS</v>
      </c>
      <c r="K18" s="54">
        <f t="shared" si="0"/>
        <v>7</v>
      </c>
      <c r="L18" s="54">
        <v>2</v>
      </c>
    </row>
    <row r="19" spans="1:13" ht="14.25" customHeight="1">
      <c r="A19" s="63" t="s">
        <v>713</v>
      </c>
      <c r="B19" s="132">
        <v>2</v>
      </c>
      <c r="C19" s="132" t="s">
        <v>901</v>
      </c>
      <c r="D19" s="160"/>
      <c r="E19" s="133">
        <v>1313</v>
      </c>
      <c r="F19" s="134" t="str">
        <f>+VLOOKUP(E19,Participants!$A$1:$F$802,2,FALSE)</f>
        <v>Luke Green</v>
      </c>
      <c r="G19" s="134" t="str">
        <f>+VLOOKUP(E19,Participants!$A$1:$F$802,4,FALSE)</f>
        <v>BFS</v>
      </c>
      <c r="H19" s="134" t="str">
        <f>+VLOOKUP(E19,Participants!$A$1:$F$802,5,FALSE)</f>
        <v>M</v>
      </c>
      <c r="I19" s="134">
        <f>+VLOOKUP(E19,Participants!$A$1:$F$802,3,FALSE)</f>
        <v>2</v>
      </c>
      <c r="J19" s="134" t="str">
        <f>+VLOOKUP(E19,Participants!$A$1:$G$802,7,FALSE)</f>
        <v>DEV BOYS</v>
      </c>
      <c r="K19" s="54">
        <f t="shared" si="0"/>
        <v>8</v>
      </c>
      <c r="L19" s="134">
        <v>1</v>
      </c>
      <c r="M19">
        <v>1</v>
      </c>
    </row>
    <row r="20" spans="1:13" ht="14.25" customHeight="1">
      <c r="A20" s="63" t="s">
        <v>713</v>
      </c>
      <c r="B20" s="53">
        <v>3</v>
      </c>
      <c r="C20" s="53" t="s">
        <v>918</v>
      </c>
      <c r="D20" s="66"/>
      <c r="E20" s="103">
        <v>159</v>
      </c>
      <c r="F20" s="54" t="str">
        <f>+VLOOKUP(E20,Participants!$A$1:$F$802,2,FALSE)</f>
        <v>Cash Kozora</v>
      </c>
      <c r="G20" s="54" t="str">
        <f>+VLOOKUP(E20,Participants!$A$1:$F$802,4,FALSE)</f>
        <v>NCA</v>
      </c>
      <c r="H20" s="54" t="str">
        <f>+VLOOKUP(E20,Participants!$A$1:$F$802,5,FALSE)</f>
        <v>M</v>
      </c>
      <c r="I20" s="54">
        <f>+VLOOKUP(E20,Participants!$A$1:$F$802,3,FALSE)</f>
        <v>3</v>
      </c>
      <c r="J20" s="54" t="str">
        <f>+VLOOKUP(E20,Participants!$A$1:$G$802,7,FALSE)</f>
        <v>DEV BOYS</v>
      </c>
      <c r="K20" s="54">
        <f t="shared" si="0"/>
        <v>9</v>
      </c>
      <c r="L20" s="54"/>
    </row>
    <row r="21" spans="1:13" ht="14.25" customHeight="1">
      <c r="A21" s="63" t="s">
        <v>713</v>
      </c>
      <c r="B21" s="53">
        <v>3</v>
      </c>
      <c r="C21" s="53" t="s">
        <v>919</v>
      </c>
      <c r="D21" s="66"/>
      <c r="E21" s="103">
        <v>165</v>
      </c>
      <c r="F21" s="54" t="str">
        <f>+VLOOKUP(E21,Participants!$A$1:$F$802,2,FALSE)</f>
        <v>Geray Boyce</v>
      </c>
      <c r="G21" s="54" t="str">
        <f>+VLOOKUP(E21,Participants!$A$1:$F$802,4,FALSE)</f>
        <v>NCA</v>
      </c>
      <c r="H21" s="54" t="str">
        <f>+VLOOKUP(E21,Participants!$A$1:$F$802,5,FALSE)</f>
        <v>M</v>
      </c>
      <c r="I21" s="54">
        <f>+VLOOKUP(E21,Participants!$A$1:$F$802,3,FALSE)</f>
        <v>4</v>
      </c>
      <c r="J21" s="54" t="str">
        <f>+VLOOKUP(E21,Participants!$A$1:$G$802,7,FALSE)</f>
        <v>DEV BOYS</v>
      </c>
      <c r="K21" s="54">
        <f t="shared" si="0"/>
        <v>10</v>
      </c>
      <c r="L21" s="54"/>
    </row>
    <row r="22" spans="1:13" ht="14.25" customHeight="1">
      <c r="A22" s="63" t="s">
        <v>713</v>
      </c>
      <c r="B22" s="53">
        <v>3</v>
      </c>
      <c r="C22" s="53" t="s">
        <v>920</v>
      </c>
      <c r="D22" s="66"/>
      <c r="E22" s="103">
        <v>1320</v>
      </c>
      <c r="F22" s="54" t="str">
        <f>+VLOOKUP(E22,Participants!$A$1:$F$802,2,FALSE)</f>
        <v>Ethan Foster</v>
      </c>
      <c r="G22" s="54" t="str">
        <f>+VLOOKUP(E22,Participants!$A$1:$F$802,4,FALSE)</f>
        <v>BFS</v>
      </c>
      <c r="H22" s="54" t="str">
        <f>+VLOOKUP(E22,Participants!$A$1:$F$802,5,FALSE)</f>
        <v>M</v>
      </c>
      <c r="I22" s="54">
        <f>+VLOOKUP(E22,Participants!$A$1:$F$802,3,FALSE)</f>
        <v>3</v>
      </c>
      <c r="J22" s="54" t="str">
        <f>+VLOOKUP(E22,Participants!$A$1:$G$802,7,FALSE)</f>
        <v>DEV BOYS</v>
      </c>
      <c r="K22" s="54">
        <f t="shared" si="0"/>
        <v>11</v>
      </c>
      <c r="L22" s="54"/>
    </row>
    <row r="23" spans="1:13" ht="14.25" customHeight="1">
      <c r="A23" s="63" t="s">
        <v>713</v>
      </c>
      <c r="B23" s="124">
        <v>3</v>
      </c>
      <c r="C23" s="124" t="s">
        <v>936</v>
      </c>
      <c r="D23" s="178"/>
      <c r="E23" s="179">
        <v>726</v>
      </c>
      <c r="F23" s="125" t="str">
        <f>+VLOOKUP(E23,Participants!$A$1:$F$802,2,FALSE)</f>
        <v>Anthony Sisto</v>
      </c>
      <c r="G23" s="125" t="str">
        <f>+VLOOKUP(E23,Participants!$A$1:$F$802,4,FALSE)</f>
        <v>KIL</v>
      </c>
      <c r="H23" s="125" t="str">
        <f>+VLOOKUP(E23,Participants!$A$1:$F$802,5,FALSE)</f>
        <v>M</v>
      </c>
      <c r="I23" s="125">
        <f>+VLOOKUP(E23,Participants!$A$1:$F$802,3,FALSE)</f>
        <v>3</v>
      </c>
      <c r="J23" s="125" t="str">
        <f>+VLOOKUP(E23,Participants!$A$1:$G$802,7,FALSE)</f>
        <v>DEV BOYS</v>
      </c>
      <c r="K23" s="125">
        <v>12</v>
      </c>
      <c r="L23" s="125"/>
    </row>
    <row r="24" spans="1:13" ht="14.25" customHeight="1">
      <c r="A24" s="63" t="s">
        <v>713</v>
      </c>
      <c r="B24" s="53">
        <v>3</v>
      </c>
      <c r="C24" s="53" t="s">
        <v>921</v>
      </c>
      <c r="D24" s="66"/>
      <c r="E24" s="103">
        <v>834</v>
      </c>
      <c r="F24" s="54" t="str">
        <f>+VLOOKUP(E24,Participants!$A$1:$F$802,2,FALSE)</f>
        <v>Lucas Porter</v>
      </c>
      <c r="G24" s="54" t="str">
        <f>+VLOOKUP(E24,Participants!$A$1:$F$802,4,FALSE)</f>
        <v>GRE</v>
      </c>
      <c r="H24" s="54" t="str">
        <f>+VLOOKUP(E24,Participants!$A$1:$F$802,5,FALSE)</f>
        <v>M</v>
      </c>
      <c r="I24" s="54">
        <f>+VLOOKUP(E24,Participants!$A$1:$F$802,3,FALSE)</f>
        <v>4</v>
      </c>
      <c r="J24" s="54" t="str">
        <f>+VLOOKUP(E24,Participants!$A$1:$G$802,7,FALSE)</f>
        <v>DEV BOYS</v>
      </c>
      <c r="K24" s="54">
        <v>13</v>
      </c>
      <c r="L24" s="54"/>
    </row>
    <row r="25" spans="1:13" ht="14.25" customHeight="1">
      <c r="A25" s="63" t="s">
        <v>713</v>
      </c>
      <c r="B25" s="132">
        <v>2</v>
      </c>
      <c r="C25" s="132" t="s">
        <v>902</v>
      </c>
      <c r="D25" s="160"/>
      <c r="E25" s="133">
        <v>1196</v>
      </c>
      <c r="F25" s="134" t="str">
        <f>+VLOOKUP(E25,Participants!$A$1:$F$802,2,FALSE)</f>
        <v>Danny Austin</v>
      </c>
      <c r="G25" s="134" t="str">
        <f>+VLOOKUP(E25,Participants!$A$1:$F$802,4,FALSE)</f>
        <v>AAC</v>
      </c>
      <c r="H25" s="134" t="str">
        <f>+VLOOKUP(E25,Participants!$A$1:$F$802,5,FALSE)</f>
        <v>M</v>
      </c>
      <c r="I25" s="134">
        <f>+VLOOKUP(E25,Participants!$A$1:$F$802,3,FALSE)</f>
        <v>2</v>
      </c>
      <c r="J25" s="134" t="str">
        <f>+VLOOKUP(E25,Participants!$A$1:$G$802,7,FALSE)</f>
        <v>DEV BOYS</v>
      </c>
      <c r="K25" s="54">
        <f t="shared" si="0"/>
        <v>14</v>
      </c>
      <c r="L25" s="134"/>
      <c r="M25">
        <v>2</v>
      </c>
    </row>
    <row r="26" spans="1:13" ht="14.25" customHeight="1">
      <c r="A26" s="63" t="s">
        <v>713</v>
      </c>
      <c r="B26" s="53">
        <v>3</v>
      </c>
      <c r="C26" s="53" t="s">
        <v>922</v>
      </c>
      <c r="D26" s="66"/>
      <c r="E26" s="103">
        <v>970</v>
      </c>
      <c r="F26" s="54" t="str">
        <f>+VLOOKUP(E26,Participants!$A$1:$F$802,2,FALSE)</f>
        <v>Murray Patrick</v>
      </c>
      <c r="G26" s="54" t="str">
        <f>+VLOOKUP(E26,Participants!$A$1:$F$802,4,FALSE)</f>
        <v>CDT</v>
      </c>
      <c r="H26" s="54" t="str">
        <f>+VLOOKUP(E26,Participants!$A$1:$F$802,5,FALSE)</f>
        <v>M</v>
      </c>
      <c r="I26" s="54">
        <f>+VLOOKUP(E26,Participants!$A$1:$F$802,3,FALSE)</f>
        <v>3</v>
      </c>
      <c r="J26" s="54" t="str">
        <f>+VLOOKUP(E26,Participants!$A$1:$G$802,7,FALSE)</f>
        <v>DEV BOYS</v>
      </c>
      <c r="K26" s="54">
        <f>K25+1</f>
        <v>15</v>
      </c>
      <c r="L26" s="54"/>
    </row>
    <row r="27" spans="1:13" ht="14.25" customHeight="1">
      <c r="A27" s="63" t="s">
        <v>713</v>
      </c>
      <c r="B27" s="132">
        <v>2</v>
      </c>
      <c r="C27" s="132" t="s">
        <v>903</v>
      </c>
      <c r="D27" s="160"/>
      <c r="E27" s="133">
        <v>954</v>
      </c>
      <c r="F27" s="134" t="str">
        <f>+VLOOKUP(E27,Participants!$A$1:$F$802,2,FALSE)</f>
        <v>Bamberg James</v>
      </c>
      <c r="G27" s="134" t="str">
        <f>+VLOOKUP(E27,Participants!$A$1:$F$802,4,FALSE)</f>
        <v>CDT</v>
      </c>
      <c r="H27" s="134" t="str">
        <f>+VLOOKUP(E27,Participants!$A$1:$F$802,5,FALSE)</f>
        <v>M</v>
      </c>
      <c r="I27" s="134">
        <f>+VLOOKUP(E27,Participants!$A$1:$F$802,3,FALSE)</f>
        <v>2</v>
      </c>
      <c r="J27" s="134" t="str">
        <f>+VLOOKUP(E27,Participants!$A$1:$G$802,7,FALSE)</f>
        <v>DEV BOYS</v>
      </c>
      <c r="K27" s="54">
        <f t="shared" si="0"/>
        <v>16</v>
      </c>
      <c r="L27" s="134"/>
      <c r="M27">
        <v>3</v>
      </c>
    </row>
    <row r="28" spans="1:13" ht="14.25" customHeight="1">
      <c r="A28" s="63" t="s">
        <v>713</v>
      </c>
      <c r="B28" s="53">
        <v>3</v>
      </c>
      <c r="C28" s="53" t="s">
        <v>923</v>
      </c>
      <c r="D28" s="66"/>
      <c r="E28" s="103">
        <v>703</v>
      </c>
      <c r="F28" s="54" t="str">
        <f>+VLOOKUP(E28,Participants!$A$1:$F$802,2,FALSE)</f>
        <v>Brendan Menz</v>
      </c>
      <c r="G28" s="54" t="str">
        <f>+VLOOKUP(E28,Participants!$A$1:$F$802,4,FALSE)</f>
        <v>KIL</v>
      </c>
      <c r="H28" s="54" t="str">
        <f>+VLOOKUP(E28,Participants!$A$1:$F$802,5,FALSE)</f>
        <v>M</v>
      </c>
      <c r="I28" s="54">
        <f>+VLOOKUP(E28,Participants!$A$1:$F$802,3,FALSE)</f>
        <v>3</v>
      </c>
      <c r="J28" s="54" t="str">
        <f>+VLOOKUP(E28,Participants!$A$1:$G$802,7,FALSE)</f>
        <v>DEV BOYS</v>
      </c>
      <c r="K28" s="54">
        <f t="shared" si="0"/>
        <v>17</v>
      </c>
      <c r="L28" s="54"/>
    </row>
    <row r="29" spans="1:13" ht="14.25" customHeight="1">
      <c r="A29" s="63" t="s">
        <v>713</v>
      </c>
      <c r="B29" s="53">
        <v>3</v>
      </c>
      <c r="C29" s="53" t="s">
        <v>924</v>
      </c>
      <c r="D29" s="66"/>
      <c r="E29" s="103">
        <v>715</v>
      </c>
      <c r="F29" s="54" t="str">
        <f>+VLOOKUP(E29,Participants!$A$1:$F$802,2,FALSE)</f>
        <v>Grant Rosenow</v>
      </c>
      <c r="G29" s="54" t="str">
        <f>+VLOOKUP(E29,Participants!$A$1:$F$802,4,FALSE)</f>
        <v>KIL</v>
      </c>
      <c r="H29" s="54" t="str">
        <f>+VLOOKUP(E29,Participants!$A$1:$F$802,5,FALSE)</f>
        <v>M</v>
      </c>
      <c r="I29" s="54">
        <f>+VLOOKUP(E29,Participants!$A$1:$F$802,3,FALSE)</f>
        <v>4</v>
      </c>
      <c r="J29" s="54" t="str">
        <f>+VLOOKUP(E29,Participants!$A$1:$G$802,7,FALSE)</f>
        <v>DEV BOYS</v>
      </c>
      <c r="K29" s="54">
        <f t="shared" si="0"/>
        <v>18</v>
      </c>
      <c r="L29" s="54"/>
    </row>
    <row r="30" spans="1:13" ht="14.25" customHeight="1">
      <c r="A30" s="63" t="s">
        <v>713</v>
      </c>
      <c r="B30" s="53">
        <v>3</v>
      </c>
      <c r="C30" s="53" t="s">
        <v>925</v>
      </c>
      <c r="D30" s="66"/>
      <c r="E30" s="103">
        <v>937</v>
      </c>
      <c r="F30" s="54" t="str">
        <f>+VLOOKUP(E30,Participants!$A$1:$F$802,2,FALSE)</f>
        <v>Buck Andrew</v>
      </c>
      <c r="G30" s="54" t="str">
        <f>+VLOOKUP(E30,Participants!$A$1:$F$802,4,FALSE)</f>
        <v>CDT</v>
      </c>
      <c r="H30" s="54" t="str">
        <f>+VLOOKUP(E30,Participants!$A$1:$F$802,5,FALSE)</f>
        <v>M</v>
      </c>
      <c r="I30" s="54">
        <f>+VLOOKUP(E30,Participants!$A$1:$F$802,3,FALSE)</f>
        <v>3</v>
      </c>
      <c r="J30" s="54" t="str">
        <f>+VLOOKUP(E30,Participants!$A$1:$G$802,7,FALSE)</f>
        <v>DEV BOYS</v>
      </c>
      <c r="K30" s="54">
        <f t="shared" si="0"/>
        <v>19</v>
      </c>
      <c r="L30" s="54"/>
    </row>
    <row r="31" spans="1:13" ht="14.25" customHeight="1">
      <c r="A31" s="63" t="s">
        <v>713</v>
      </c>
      <c r="B31" s="132">
        <v>2</v>
      </c>
      <c r="C31" s="132" t="s">
        <v>904</v>
      </c>
      <c r="D31" s="160"/>
      <c r="E31" s="133">
        <v>1315</v>
      </c>
      <c r="F31" s="134" t="str">
        <f>+VLOOKUP(E31,Participants!$A$1:$F$802,2,FALSE)</f>
        <v>Isaac White</v>
      </c>
      <c r="G31" s="134" t="str">
        <f>+VLOOKUP(E31,Participants!$A$1:$F$802,4,FALSE)</f>
        <v>BFS</v>
      </c>
      <c r="H31" s="134" t="str">
        <f>+VLOOKUP(E31,Participants!$A$1:$F$802,5,FALSE)</f>
        <v>M</v>
      </c>
      <c r="I31" s="134">
        <f>+VLOOKUP(E31,Participants!$A$1:$F$802,3,FALSE)</f>
        <v>2</v>
      </c>
      <c r="J31" s="134" t="str">
        <f>+VLOOKUP(E31,Participants!$A$1:$G$802,7,FALSE)</f>
        <v>DEV BOYS</v>
      </c>
      <c r="K31" s="54">
        <f t="shared" si="0"/>
        <v>20</v>
      </c>
      <c r="L31" s="134"/>
      <c r="M31">
        <v>4</v>
      </c>
    </row>
    <row r="32" spans="1:13" ht="14.25" customHeight="1">
      <c r="A32" s="63" t="s">
        <v>713</v>
      </c>
      <c r="B32" s="132">
        <v>2</v>
      </c>
      <c r="C32" s="132" t="s">
        <v>905</v>
      </c>
      <c r="D32" s="160"/>
      <c r="E32" s="133">
        <v>951</v>
      </c>
      <c r="F32" s="134" t="str">
        <f>+VLOOKUP(E32,Participants!$A$1:$F$802,2,FALSE)</f>
        <v>Redd Jacob</v>
      </c>
      <c r="G32" s="134" t="str">
        <f>+VLOOKUP(E32,Participants!$A$1:$F$802,4,FALSE)</f>
        <v>CDT</v>
      </c>
      <c r="H32" s="134" t="str">
        <f>+VLOOKUP(E32,Participants!$A$1:$F$802,5,FALSE)</f>
        <v>M</v>
      </c>
      <c r="I32" s="134">
        <f>+VLOOKUP(E32,Participants!$A$1:$F$802,3,FALSE)</f>
        <v>1</v>
      </c>
      <c r="J32" s="134" t="str">
        <f>+VLOOKUP(E32,Participants!$A$1:$G$802,7,FALSE)</f>
        <v>DEV BOYS</v>
      </c>
      <c r="K32" s="54">
        <f t="shared" si="0"/>
        <v>21</v>
      </c>
      <c r="L32" s="134"/>
      <c r="M32">
        <v>5</v>
      </c>
    </row>
    <row r="33" spans="1:24" ht="14.25" customHeight="1">
      <c r="A33" s="63" t="s">
        <v>713</v>
      </c>
      <c r="B33" s="132">
        <v>2</v>
      </c>
      <c r="C33" s="132" t="s">
        <v>906</v>
      </c>
      <c r="D33" s="160"/>
      <c r="E33" s="133">
        <v>948</v>
      </c>
      <c r="F33" s="134" t="str">
        <f>+VLOOKUP(E33,Participants!$A$1:$F$802,2,FALSE)</f>
        <v>Sickenberger Gavin</v>
      </c>
      <c r="G33" s="134" t="str">
        <f>+VLOOKUP(E33,Participants!$A$1:$F$802,4,FALSE)</f>
        <v>CDT</v>
      </c>
      <c r="H33" s="134" t="str">
        <f>+VLOOKUP(E33,Participants!$A$1:$F$802,5,FALSE)</f>
        <v>M</v>
      </c>
      <c r="I33" s="134">
        <f>+VLOOKUP(E33,Participants!$A$1:$F$802,3,FALSE)</f>
        <v>1</v>
      </c>
      <c r="J33" s="134" t="str">
        <f>+VLOOKUP(E33,Participants!$A$1:$G$802,7,FALSE)</f>
        <v>DEV BOYS</v>
      </c>
      <c r="K33" s="54">
        <f t="shared" si="0"/>
        <v>22</v>
      </c>
      <c r="L33" s="134"/>
      <c r="M33">
        <v>6</v>
      </c>
    </row>
    <row r="34" spans="1:24" ht="14.25" customHeight="1">
      <c r="A34" s="63" t="s">
        <v>713</v>
      </c>
      <c r="B34" s="132">
        <v>2</v>
      </c>
      <c r="C34" s="132" t="s">
        <v>907</v>
      </c>
      <c r="D34" s="160"/>
      <c r="E34" s="133">
        <v>958</v>
      </c>
      <c r="F34" s="134" t="str">
        <f>+VLOOKUP(E34,Participants!$A$1:$F$802,2,FALSE)</f>
        <v>Lewis Liam</v>
      </c>
      <c r="G34" s="134" t="str">
        <f>+VLOOKUP(E34,Participants!$A$1:$F$802,4,FALSE)</f>
        <v>CDT</v>
      </c>
      <c r="H34" s="134" t="str">
        <f>+VLOOKUP(E34,Participants!$A$1:$F$802,5,FALSE)</f>
        <v>M</v>
      </c>
      <c r="I34" s="134">
        <f>+VLOOKUP(E34,Participants!$A$1:$F$802,3,FALSE)</f>
        <v>1</v>
      </c>
      <c r="J34" s="134" t="str">
        <f>+VLOOKUP(E34,Participants!$A$1:$G$802,7,FALSE)</f>
        <v>DEV BOYS</v>
      </c>
      <c r="K34" s="54">
        <f t="shared" si="0"/>
        <v>23</v>
      </c>
      <c r="L34" s="134"/>
      <c r="M34">
        <v>7</v>
      </c>
    </row>
    <row r="35" spans="1:24" ht="14.25" customHeight="1">
      <c r="A35" s="63" t="s">
        <v>713</v>
      </c>
      <c r="B35" s="132">
        <v>2</v>
      </c>
      <c r="C35" s="132" t="s">
        <v>908</v>
      </c>
      <c r="D35" s="160"/>
      <c r="E35" s="133">
        <v>1311</v>
      </c>
      <c r="F35" s="134" t="str">
        <f>+VLOOKUP(E35,Participants!$A$1:$F$802,2,FALSE)</f>
        <v>Caleb Radzvin</v>
      </c>
      <c r="G35" s="134" t="str">
        <f>+VLOOKUP(E35,Participants!$A$1:$F$802,4,FALSE)</f>
        <v>BFS</v>
      </c>
      <c r="H35" s="134" t="str">
        <f>+VLOOKUP(E35,Participants!$A$1:$F$802,5,FALSE)</f>
        <v>M</v>
      </c>
      <c r="I35" s="134">
        <f>+VLOOKUP(E35,Participants!$A$1:$F$802,3,FALSE)</f>
        <v>2</v>
      </c>
      <c r="J35" s="134" t="str">
        <f>+VLOOKUP(E35,Participants!$A$1:$G$802,7,FALSE)</f>
        <v>DEV BOYS</v>
      </c>
      <c r="K35" s="54">
        <f t="shared" si="0"/>
        <v>24</v>
      </c>
      <c r="L35" s="134"/>
      <c r="M35">
        <v>8</v>
      </c>
    </row>
    <row r="36" spans="1:24" ht="14.25" customHeight="1">
      <c r="A36" s="63" t="s">
        <v>713</v>
      </c>
      <c r="B36" s="132">
        <v>2</v>
      </c>
      <c r="C36" s="132" t="s">
        <v>909</v>
      </c>
      <c r="D36" s="160"/>
      <c r="E36" s="133">
        <v>1314</v>
      </c>
      <c r="F36" s="134" t="str">
        <f>+VLOOKUP(E36,Participants!$A$1:$F$802,2,FALSE)</f>
        <v>Noah Sarich</v>
      </c>
      <c r="G36" s="134" t="str">
        <f>+VLOOKUP(E36,Participants!$A$1:$F$802,4,FALSE)</f>
        <v>BFS</v>
      </c>
      <c r="H36" s="134" t="str">
        <f>+VLOOKUP(E36,Participants!$A$1:$F$802,5,FALSE)</f>
        <v>M</v>
      </c>
      <c r="I36" s="134">
        <f>+VLOOKUP(E36,Participants!$A$1:$F$802,3,FALSE)</f>
        <v>2</v>
      </c>
      <c r="J36" s="134" t="str">
        <f>+VLOOKUP(E36,Participants!$A$1:$G$802,7,FALSE)</f>
        <v>DEV BOYS</v>
      </c>
      <c r="K36" s="54">
        <f t="shared" si="0"/>
        <v>25</v>
      </c>
      <c r="L36" s="134"/>
      <c r="M36">
        <v>9</v>
      </c>
    </row>
    <row r="37" spans="1:24" ht="14.25" customHeight="1">
      <c r="A37" s="63" t="s">
        <v>713</v>
      </c>
      <c r="B37" s="132">
        <v>2</v>
      </c>
      <c r="C37" s="132" t="s">
        <v>910</v>
      </c>
      <c r="D37" s="160"/>
      <c r="E37" s="133">
        <v>973</v>
      </c>
      <c r="F37" s="134" t="str">
        <f>+VLOOKUP(E37,Participants!$A$1:$F$802,2,FALSE)</f>
        <v>Patrick Sean</v>
      </c>
      <c r="G37" s="134" t="str">
        <f>+VLOOKUP(E37,Participants!$A$1:$F$802,4,FALSE)</f>
        <v>CDT</v>
      </c>
      <c r="H37" s="134" t="str">
        <f>+VLOOKUP(E37,Participants!$A$1:$F$802,5,FALSE)</f>
        <v>M</v>
      </c>
      <c r="I37" s="134">
        <f>+VLOOKUP(E37,Participants!$A$1:$F$802,3,FALSE)</f>
        <v>1</v>
      </c>
      <c r="J37" s="134" t="str">
        <f>+VLOOKUP(E37,Participants!$A$1:$G$802,7,FALSE)</f>
        <v>DEV BOYS</v>
      </c>
      <c r="K37" s="54">
        <f t="shared" si="0"/>
        <v>26</v>
      </c>
      <c r="L37" s="134"/>
      <c r="M37">
        <v>10</v>
      </c>
    </row>
    <row r="38" spans="1:24" ht="14.25" customHeight="1">
      <c r="A38" s="63" t="s">
        <v>713</v>
      </c>
      <c r="B38" s="51"/>
      <c r="C38" s="51"/>
      <c r="D38" s="68"/>
      <c r="E38" s="107"/>
      <c r="F38" s="52"/>
      <c r="G38" s="52"/>
      <c r="H38" s="52"/>
      <c r="I38" s="52"/>
      <c r="J38" s="52"/>
      <c r="K38" s="52"/>
      <c r="L38" s="52"/>
    </row>
    <row r="39" spans="1:24" ht="14.25" customHeight="1">
      <c r="E39" s="87"/>
    </row>
    <row r="40" spans="1:24" ht="14.25" customHeight="1">
      <c r="B40" s="60" t="s">
        <v>8</v>
      </c>
      <c r="C40" s="60" t="s">
        <v>16</v>
      </c>
      <c r="D40" s="60" t="s">
        <v>19</v>
      </c>
      <c r="E40" s="123" t="s">
        <v>24</v>
      </c>
      <c r="F40" s="60" t="s">
        <v>27</v>
      </c>
      <c r="G40" s="60" t="s">
        <v>30</v>
      </c>
      <c r="H40" s="60" t="s">
        <v>33</v>
      </c>
      <c r="I40" s="60" t="s">
        <v>36</v>
      </c>
      <c r="J40" s="60" t="s">
        <v>42</v>
      </c>
      <c r="K40" s="60" t="s">
        <v>45</v>
      </c>
      <c r="L40" s="60" t="s">
        <v>48</v>
      </c>
      <c r="M40" s="60" t="s">
        <v>51</v>
      </c>
      <c r="N40" s="60" t="s">
        <v>54</v>
      </c>
      <c r="O40" s="60" t="s">
        <v>57</v>
      </c>
      <c r="P40" s="60" t="s">
        <v>60</v>
      </c>
      <c r="Q40" s="60" t="s">
        <v>66</v>
      </c>
      <c r="R40" s="60" t="s">
        <v>11</v>
      </c>
      <c r="S40" s="60" t="s">
        <v>71</v>
      </c>
      <c r="T40" s="60" t="s">
        <v>74</v>
      </c>
      <c r="U40" s="60" t="s">
        <v>77</v>
      </c>
      <c r="V40" s="60" t="s">
        <v>80</v>
      </c>
      <c r="W40" s="60" t="s">
        <v>83</v>
      </c>
      <c r="X40" s="60" t="s">
        <v>682</v>
      </c>
    </row>
    <row r="41" spans="1:24" ht="14.25" customHeight="1">
      <c r="A41" s="62" t="s">
        <v>14</v>
      </c>
      <c r="B41" s="62">
        <f t="shared" ref="B41:K42" si="1">+SUMIFS($L$2:$L$39,$J$2:$J$39,$A41,$G$2:$G$39,B$40)</f>
        <v>0</v>
      </c>
      <c r="C41" s="62">
        <f t="shared" si="1"/>
        <v>0</v>
      </c>
      <c r="D41" s="62">
        <f t="shared" si="1"/>
        <v>0</v>
      </c>
      <c r="E41" s="87">
        <f t="shared" si="1"/>
        <v>0</v>
      </c>
      <c r="F41" s="62">
        <f t="shared" si="1"/>
        <v>14</v>
      </c>
      <c r="G41" s="62">
        <f t="shared" si="1"/>
        <v>0</v>
      </c>
      <c r="H41" s="62">
        <f t="shared" si="1"/>
        <v>7</v>
      </c>
      <c r="I41" s="62">
        <f t="shared" si="1"/>
        <v>0</v>
      </c>
      <c r="J41" s="62">
        <f t="shared" si="1"/>
        <v>0</v>
      </c>
      <c r="K41" s="62">
        <f t="shared" si="1"/>
        <v>0</v>
      </c>
      <c r="L41" s="62">
        <f t="shared" ref="L41:W42" si="2">+SUMIFS($L$2:$L$39,$J$2:$J$39,$A41,$G$2:$G$39,L$40)</f>
        <v>0</v>
      </c>
      <c r="M41" s="62">
        <f t="shared" si="2"/>
        <v>0</v>
      </c>
      <c r="N41" s="62">
        <f t="shared" si="2"/>
        <v>18</v>
      </c>
      <c r="O41" s="62">
        <f t="shared" si="2"/>
        <v>0</v>
      </c>
      <c r="P41" s="62">
        <f t="shared" si="2"/>
        <v>0</v>
      </c>
      <c r="Q41" s="62">
        <f t="shared" si="2"/>
        <v>0</v>
      </c>
      <c r="R41" s="62">
        <f t="shared" si="2"/>
        <v>0</v>
      </c>
      <c r="S41" s="62">
        <f t="shared" si="2"/>
        <v>0</v>
      </c>
      <c r="T41" s="62">
        <f t="shared" si="2"/>
        <v>0</v>
      </c>
      <c r="U41" s="62">
        <f t="shared" si="2"/>
        <v>0</v>
      </c>
      <c r="V41" s="62">
        <f t="shared" si="2"/>
        <v>0</v>
      </c>
      <c r="W41" s="62">
        <f t="shared" si="2"/>
        <v>0</v>
      </c>
      <c r="X41" s="62">
        <f t="shared" ref="X41:X42" si="3">SUM(B41:W41)</f>
        <v>39</v>
      </c>
    </row>
    <row r="42" spans="1:24" ht="14.25" customHeight="1">
      <c r="A42" s="62" t="s">
        <v>22</v>
      </c>
      <c r="B42" s="62">
        <f t="shared" si="1"/>
        <v>5</v>
      </c>
      <c r="C42" s="62">
        <f t="shared" si="1"/>
        <v>0</v>
      </c>
      <c r="D42" s="62">
        <f t="shared" si="1"/>
        <v>0</v>
      </c>
      <c r="E42" s="87">
        <f t="shared" si="1"/>
        <v>3</v>
      </c>
      <c r="F42" s="62">
        <f t="shared" si="1"/>
        <v>7</v>
      </c>
      <c r="G42" s="62">
        <f t="shared" si="1"/>
        <v>0</v>
      </c>
      <c r="H42" s="62">
        <f t="shared" si="1"/>
        <v>0</v>
      </c>
      <c r="I42" s="62">
        <f t="shared" si="1"/>
        <v>0</v>
      </c>
      <c r="J42" s="62">
        <f t="shared" si="1"/>
        <v>10</v>
      </c>
      <c r="K42" s="62">
        <f t="shared" si="1"/>
        <v>0</v>
      </c>
      <c r="L42" s="62">
        <f t="shared" si="2"/>
        <v>10</v>
      </c>
      <c r="M42" s="62">
        <f t="shared" si="2"/>
        <v>0</v>
      </c>
      <c r="N42" s="62">
        <f t="shared" si="2"/>
        <v>4</v>
      </c>
      <c r="O42" s="62">
        <f t="shared" si="2"/>
        <v>0</v>
      </c>
      <c r="P42" s="62">
        <f t="shared" si="2"/>
        <v>0</v>
      </c>
      <c r="Q42" s="62">
        <f t="shared" si="2"/>
        <v>0</v>
      </c>
      <c r="R42" s="62">
        <f t="shared" si="2"/>
        <v>0</v>
      </c>
      <c r="S42" s="62">
        <f t="shared" si="2"/>
        <v>0</v>
      </c>
      <c r="T42" s="62">
        <f t="shared" si="2"/>
        <v>0</v>
      </c>
      <c r="U42" s="62">
        <f t="shared" si="2"/>
        <v>0</v>
      </c>
      <c r="V42" s="62">
        <f t="shared" si="2"/>
        <v>0</v>
      </c>
      <c r="W42" s="62">
        <f t="shared" si="2"/>
        <v>0</v>
      </c>
      <c r="X42" s="62">
        <f t="shared" si="3"/>
        <v>39</v>
      </c>
    </row>
    <row r="43" spans="1:24" ht="14.25" customHeight="1">
      <c r="E43" s="87"/>
    </row>
    <row r="44" spans="1:24" ht="14.25" customHeight="1">
      <c r="E44" s="87"/>
    </row>
    <row r="45" spans="1:24" ht="14.25" customHeight="1">
      <c r="E45" s="87"/>
    </row>
    <row r="46" spans="1:24" ht="14.25" customHeight="1">
      <c r="E46" s="87"/>
    </row>
    <row r="47" spans="1:24" ht="14.25" customHeight="1">
      <c r="E47" s="87"/>
    </row>
    <row r="48" spans="1:24" ht="14.25" customHeight="1">
      <c r="E48" s="87"/>
    </row>
    <row r="49" spans="5:5" ht="14.25" customHeight="1">
      <c r="E49" s="87"/>
    </row>
    <row r="50" spans="5:5" ht="14.25" customHeight="1">
      <c r="E50" s="87"/>
    </row>
    <row r="51" spans="5:5" ht="14.25" customHeight="1">
      <c r="E51" s="87"/>
    </row>
    <row r="52" spans="5:5" ht="14.25" customHeight="1">
      <c r="E52" s="87"/>
    </row>
    <row r="53" spans="5:5" ht="14.25" customHeight="1">
      <c r="E53" s="87"/>
    </row>
    <row r="54" spans="5:5" ht="14.25" customHeight="1">
      <c r="E54" s="87"/>
    </row>
    <row r="55" spans="5:5" ht="14.25" customHeight="1">
      <c r="E55" s="87"/>
    </row>
    <row r="56" spans="5:5" ht="14.25" customHeight="1">
      <c r="E56" s="87"/>
    </row>
    <row r="57" spans="5:5" ht="14.25" customHeight="1">
      <c r="E57" s="87"/>
    </row>
    <row r="58" spans="5:5" ht="14.25" customHeight="1">
      <c r="E58" s="87"/>
    </row>
    <row r="59" spans="5:5" ht="14.25" customHeight="1">
      <c r="E59" s="87"/>
    </row>
    <row r="60" spans="5:5" ht="14.25" customHeight="1">
      <c r="E60" s="87"/>
    </row>
    <row r="61" spans="5:5" ht="14.25" customHeight="1">
      <c r="E61" s="87"/>
    </row>
    <row r="62" spans="5:5" ht="14.25" customHeight="1">
      <c r="E62" s="87"/>
    </row>
    <row r="63" spans="5:5" ht="14.25" customHeight="1">
      <c r="E63" s="87"/>
    </row>
    <row r="64" spans="5:5" ht="14.25" customHeight="1">
      <c r="E64" s="87"/>
    </row>
    <row r="65" spans="5:5" ht="14.25" customHeight="1">
      <c r="E65" s="87"/>
    </row>
    <row r="66" spans="5:5" ht="14.25" customHeight="1">
      <c r="E66" s="87"/>
    </row>
    <row r="67" spans="5:5" ht="14.25" customHeight="1">
      <c r="E67" s="87"/>
    </row>
    <row r="68" spans="5:5" ht="14.25" customHeight="1">
      <c r="E68" s="87"/>
    </row>
    <row r="69" spans="5:5" ht="14.25" customHeight="1">
      <c r="E69" s="87"/>
    </row>
    <row r="70" spans="5:5" ht="14.25" customHeight="1">
      <c r="E70" s="87"/>
    </row>
    <row r="71" spans="5:5" ht="14.25" customHeight="1">
      <c r="E71" s="87"/>
    </row>
    <row r="72" spans="5:5" ht="14.25" customHeight="1">
      <c r="E72" s="87"/>
    </row>
    <row r="73" spans="5:5" ht="14.25" customHeight="1">
      <c r="E73" s="87"/>
    </row>
    <row r="74" spans="5:5" ht="14.25" customHeight="1">
      <c r="E74" s="87"/>
    </row>
    <row r="75" spans="5:5" ht="14.25" customHeight="1">
      <c r="E75" s="87"/>
    </row>
    <row r="76" spans="5:5" ht="14.25" customHeight="1">
      <c r="E76" s="87"/>
    </row>
    <row r="77" spans="5:5" ht="14.25" customHeight="1">
      <c r="E77" s="87"/>
    </row>
    <row r="78" spans="5:5" ht="14.25" customHeight="1">
      <c r="E78" s="87"/>
    </row>
    <row r="79" spans="5:5" ht="14.25" customHeight="1">
      <c r="E79" s="87"/>
    </row>
    <row r="80" spans="5:5" ht="14.25" customHeight="1">
      <c r="E80" s="87"/>
    </row>
    <row r="81" spans="5:5" ht="14.25" customHeight="1">
      <c r="E81" s="87"/>
    </row>
    <row r="82" spans="5:5" ht="14.25" customHeight="1">
      <c r="E82" s="87"/>
    </row>
    <row r="83" spans="5:5" ht="14.25" customHeight="1">
      <c r="E83" s="87"/>
    </row>
    <row r="84" spans="5:5" ht="14.25" customHeight="1">
      <c r="E84" s="87"/>
    </row>
    <row r="85" spans="5:5" ht="14.25" customHeight="1">
      <c r="E85" s="87"/>
    </row>
    <row r="86" spans="5:5" ht="14.25" customHeight="1">
      <c r="E86" s="87"/>
    </row>
    <row r="87" spans="5:5" ht="14.25" customHeight="1">
      <c r="E87" s="87"/>
    </row>
    <row r="88" spans="5:5" ht="14.25" customHeight="1">
      <c r="E88" s="87"/>
    </row>
    <row r="89" spans="5:5" ht="14.25" customHeight="1">
      <c r="E89" s="87"/>
    </row>
    <row r="90" spans="5:5" ht="14.25" customHeight="1">
      <c r="E90" s="87"/>
    </row>
    <row r="91" spans="5:5" ht="14.25" customHeight="1">
      <c r="E91" s="87"/>
    </row>
    <row r="92" spans="5:5" ht="14.25" customHeight="1">
      <c r="E92" s="87"/>
    </row>
    <row r="93" spans="5:5" ht="14.25" customHeight="1">
      <c r="E93" s="87"/>
    </row>
    <row r="94" spans="5:5" ht="14.25" customHeight="1">
      <c r="E94" s="87"/>
    </row>
    <row r="95" spans="5:5" ht="14.25" customHeight="1">
      <c r="E95" s="87"/>
    </row>
    <row r="96" spans="5:5" ht="14.25" customHeight="1">
      <c r="E96" s="87"/>
    </row>
    <row r="97" spans="5:5" ht="14.25" customHeight="1">
      <c r="E97" s="87"/>
    </row>
    <row r="98" spans="5:5" ht="14.25" customHeight="1">
      <c r="E98" s="87"/>
    </row>
    <row r="99" spans="5:5" ht="14.25" customHeight="1">
      <c r="E99" s="87"/>
    </row>
    <row r="100" spans="5:5" ht="14.25" customHeight="1">
      <c r="E100" s="87"/>
    </row>
    <row r="101" spans="5:5" ht="14.25" customHeight="1">
      <c r="E101" s="87"/>
    </row>
    <row r="102" spans="5:5" ht="14.25" customHeight="1">
      <c r="E102" s="87"/>
    </row>
    <row r="103" spans="5:5" ht="14.25" customHeight="1">
      <c r="E103" s="87"/>
    </row>
    <row r="104" spans="5:5" ht="14.25" customHeight="1">
      <c r="E104" s="87"/>
    </row>
    <row r="105" spans="5:5" ht="14.25" customHeight="1">
      <c r="E105" s="87"/>
    </row>
    <row r="106" spans="5:5" ht="14.25" customHeight="1">
      <c r="E106" s="87"/>
    </row>
    <row r="107" spans="5:5" ht="14.25" customHeight="1">
      <c r="E107" s="87"/>
    </row>
    <row r="108" spans="5:5" ht="14.25" customHeight="1">
      <c r="E108" s="87"/>
    </row>
    <row r="109" spans="5:5" ht="14.25" customHeight="1">
      <c r="E109" s="87"/>
    </row>
    <row r="110" spans="5:5" ht="14.25" customHeight="1">
      <c r="E110" s="87"/>
    </row>
    <row r="111" spans="5:5" ht="14.25" customHeight="1">
      <c r="E111" s="87"/>
    </row>
    <row r="112" spans="5:5" ht="14.25" customHeight="1">
      <c r="E112" s="87"/>
    </row>
    <row r="113" spans="5:5" ht="14.25" customHeight="1">
      <c r="E113" s="87"/>
    </row>
    <row r="114" spans="5:5" ht="14.25" customHeight="1">
      <c r="E114" s="87"/>
    </row>
    <row r="115" spans="5:5" ht="14.25" customHeight="1">
      <c r="E115" s="87"/>
    </row>
    <row r="116" spans="5:5" ht="14.25" customHeight="1">
      <c r="E116" s="87"/>
    </row>
    <row r="117" spans="5:5" ht="14.25" customHeight="1">
      <c r="E117" s="87"/>
    </row>
    <row r="118" spans="5:5" ht="14.25" customHeight="1">
      <c r="E118" s="87"/>
    </row>
    <row r="119" spans="5:5" ht="14.25" customHeight="1">
      <c r="E119" s="87"/>
    </row>
    <row r="120" spans="5:5" ht="14.25" customHeight="1">
      <c r="E120" s="87"/>
    </row>
    <row r="121" spans="5:5" ht="14.25" customHeight="1">
      <c r="E121" s="87"/>
    </row>
    <row r="122" spans="5:5" ht="14.25" customHeight="1">
      <c r="E122" s="87"/>
    </row>
    <row r="123" spans="5:5" ht="14.25" customHeight="1">
      <c r="E123" s="87"/>
    </row>
    <row r="124" spans="5:5" ht="14.25" customHeight="1">
      <c r="E124" s="87"/>
    </row>
    <row r="125" spans="5:5" ht="14.25" customHeight="1">
      <c r="E125" s="87"/>
    </row>
    <row r="126" spans="5:5" ht="14.25" customHeight="1">
      <c r="E126" s="87"/>
    </row>
    <row r="127" spans="5:5" ht="14.25" customHeight="1">
      <c r="E127" s="87"/>
    </row>
    <row r="128" spans="5:5" ht="14.25" customHeight="1">
      <c r="E128" s="87"/>
    </row>
    <row r="129" spans="1:23" ht="14.25" customHeight="1">
      <c r="E129" s="87"/>
    </row>
    <row r="130" spans="1:23" ht="14.25" customHeight="1">
      <c r="E130" s="87"/>
    </row>
    <row r="131" spans="1:23" ht="14.25" customHeight="1">
      <c r="B131" s="60" t="s">
        <v>8</v>
      </c>
      <c r="C131" s="60" t="s">
        <v>684</v>
      </c>
      <c r="D131" s="60" t="s">
        <v>51</v>
      </c>
      <c r="E131" s="123" t="s">
        <v>63</v>
      </c>
      <c r="F131" s="60" t="s">
        <v>685</v>
      </c>
      <c r="G131" s="60" t="s">
        <v>686</v>
      </c>
      <c r="H131" s="60" t="s">
        <v>687</v>
      </c>
      <c r="I131" s="60" t="s">
        <v>688</v>
      </c>
      <c r="J131" s="60" t="s">
        <v>689</v>
      </c>
      <c r="K131" s="60" t="s">
        <v>690</v>
      </c>
      <c r="L131" s="60" t="s">
        <v>691</v>
      </c>
      <c r="M131" s="60" t="s">
        <v>692</v>
      </c>
      <c r="N131" s="60" t="s">
        <v>693</v>
      </c>
      <c r="O131" s="60" t="s">
        <v>42</v>
      </c>
      <c r="P131" s="60" t="s">
        <v>694</v>
      </c>
      <c r="Q131" s="60" t="s">
        <v>54</v>
      </c>
      <c r="R131" s="60" t="s">
        <v>80</v>
      </c>
      <c r="S131" s="60" t="s">
        <v>695</v>
      </c>
      <c r="T131" s="60" t="s">
        <v>696</v>
      </c>
      <c r="U131" s="60" t="s">
        <v>697</v>
      </c>
      <c r="V131" s="60" t="s">
        <v>698</v>
      </c>
      <c r="W131" s="60" t="s">
        <v>699</v>
      </c>
    </row>
    <row r="132" spans="1:23" ht="14.25" customHeight="1">
      <c r="A132" s="62" t="s">
        <v>700</v>
      </c>
      <c r="B132" s="62" t="e">
        <f t="shared" ref="B132:W132" si="4">+SUMIF(#REF!,B$131,#REF!)</f>
        <v>#REF!</v>
      </c>
      <c r="C132" s="62" t="e">
        <f t="shared" si="4"/>
        <v>#REF!</v>
      </c>
      <c r="D132" s="62" t="e">
        <f t="shared" si="4"/>
        <v>#REF!</v>
      </c>
      <c r="E132" s="87" t="e">
        <f t="shared" si="4"/>
        <v>#REF!</v>
      </c>
      <c r="F132" s="62" t="e">
        <f t="shared" si="4"/>
        <v>#REF!</v>
      </c>
      <c r="G132" s="62" t="e">
        <f t="shared" si="4"/>
        <v>#REF!</v>
      </c>
      <c r="H132" s="62" t="e">
        <f t="shared" si="4"/>
        <v>#REF!</v>
      </c>
      <c r="I132" s="62" t="e">
        <f t="shared" si="4"/>
        <v>#REF!</v>
      </c>
      <c r="J132" s="62" t="e">
        <f t="shared" si="4"/>
        <v>#REF!</v>
      </c>
      <c r="K132" s="62" t="e">
        <f t="shared" si="4"/>
        <v>#REF!</v>
      </c>
      <c r="L132" s="62" t="e">
        <f t="shared" si="4"/>
        <v>#REF!</v>
      </c>
      <c r="M132" s="62" t="e">
        <f t="shared" si="4"/>
        <v>#REF!</v>
      </c>
      <c r="N132" s="62" t="e">
        <f t="shared" si="4"/>
        <v>#REF!</v>
      </c>
      <c r="O132" s="62" t="e">
        <f t="shared" si="4"/>
        <v>#REF!</v>
      </c>
      <c r="P132" s="62" t="e">
        <f t="shared" si="4"/>
        <v>#REF!</v>
      </c>
      <c r="Q132" s="62" t="e">
        <f t="shared" si="4"/>
        <v>#REF!</v>
      </c>
      <c r="R132" s="62" t="e">
        <f t="shared" si="4"/>
        <v>#REF!</v>
      </c>
      <c r="S132" s="62" t="e">
        <f t="shared" si="4"/>
        <v>#REF!</v>
      </c>
      <c r="T132" s="62" t="e">
        <f t="shared" si="4"/>
        <v>#REF!</v>
      </c>
      <c r="U132" s="62" t="e">
        <f t="shared" si="4"/>
        <v>#REF!</v>
      </c>
      <c r="V132" s="62" t="e">
        <f t="shared" si="4"/>
        <v>#REF!</v>
      </c>
      <c r="W132" s="62" t="e">
        <f t="shared" si="4"/>
        <v>#REF!</v>
      </c>
    </row>
    <row r="133" spans="1:23" ht="14.25" customHeight="1">
      <c r="A133" s="62" t="s">
        <v>701</v>
      </c>
      <c r="B133" s="62">
        <f t="shared" ref="B133:W133" si="5">+SUMIF($G$2:$G$10,B$131,$L$2:$L$10)</f>
        <v>0</v>
      </c>
      <c r="C133" s="62">
        <f t="shared" si="5"/>
        <v>0</v>
      </c>
      <c r="D133" s="62">
        <f t="shared" si="5"/>
        <v>0</v>
      </c>
      <c r="E133" s="87">
        <f t="shared" si="5"/>
        <v>0</v>
      </c>
      <c r="F133" s="62">
        <f t="shared" si="5"/>
        <v>0</v>
      </c>
      <c r="G133" s="62">
        <f t="shared" si="5"/>
        <v>0</v>
      </c>
      <c r="H133" s="62">
        <f t="shared" si="5"/>
        <v>0</v>
      </c>
      <c r="I133" s="62">
        <f t="shared" si="5"/>
        <v>0</v>
      </c>
      <c r="J133" s="62">
        <f t="shared" si="5"/>
        <v>0</v>
      </c>
      <c r="K133" s="62">
        <f t="shared" si="5"/>
        <v>0</v>
      </c>
      <c r="L133" s="62">
        <f t="shared" si="5"/>
        <v>0</v>
      </c>
      <c r="M133" s="62">
        <f t="shared" si="5"/>
        <v>0</v>
      </c>
      <c r="N133" s="62">
        <f t="shared" si="5"/>
        <v>0</v>
      </c>
      <c r="O133" s="62">
        <f t="shared" si="5"/>
        <v>0</v>
      </c>
      <c r="P133" s="62">
        <f t="shared" si="5"/>
        <v>0</v>
      </c>
      <c r="Q133" s="62">
        <f t="shared" si="5"/>
        <v>18</v>
      </c>
      <c r="R133" s="62">
        <f t="shared" si="5"/>
        <v>0</v>
      </c>
      <c r="S133" s="62">
        <f t="shared" si="5"/>
        <v>0</v>
      </c>
      <c r="T133" s="62">
        <f t="shared" si="5"/>
        <v>0</v>
      </c>
      <c r="U133" s="62">
        <f t="shared" si="5"/>
        <v>0</v>
      </c>
      <c r="V133" s="62">
        <f t="shared" si="5"/>
        <v>0</v>
      </c>
      <c r="W133" s="62">
        <f t="shared" si="5"/>
        <v>0</v>
      </c>
    </row>
    <row r="134" spans="1:23" ht="14.25" customHeight="1">
      <c r="A134" s="62" t="s">
        <v>702</v>
      </c>
      <c r="B134" s="62" t="e">
        <f t="shared" ref="B134:W134" si="6">+SUMIF(#REF!,B$131,#REF!)</f>
        <v>#REF!</v>
      </c>
      <c r="C134" s="62" t="e">
        <f t="shared" si="6"/>
        <v>#REF!</v>
      </c>
      <c r="D134" s="62" t="e">
        <f t="shared" si="6"/>
        <v>#REF!</v>
      </c>
      <c r="E134" s="87" t="e">
        <f t="shared" si="6"/>
        <v>#REF!</v>
      </c>
      <c r="F134" s="62" t="e">
        <f t="shared" si="6"/>
        <v>#REF!</v>
      </c>
      <c r="G134" s="62" t="e">
        <f t="shared" si="6"/>
        <v>#REF!</v>
      </c>
      <c r="H134" s="62" t="e">
        <f t="shared" si="6"/>
        <v>#REF!</v>
      </c>
      <c r="I134" s="62" t="e">
        <f t="shared" si="6"/>
        <v>#REF!</v>
      </c>
      <c r="J134" s="62" t="e">
        <f t="shared" si="6"/>
        <v>#REF!</v>
      </c>
      <c r="K134" s="62" t="e">
        <f t="shared" si="6"/>
        <v>#REF!</v>
      </c>
      <c r="L134" s="62" t="e">
        <f t="shared" si="6"/>
        <v>#REF!</v>
      </c>
      <c r="M134" s="62" t="e">
        <f t="shared" si="6"/>
        <v>#REF!</v>
      </c>
      <c r="N134" s="62" t="e">
        <f t="shared" si="6"/>
        <v>#REF!</v>
      </c>
      <c r="O134" s="62" t="e">
        <f t="shared" si="6"/>
        <v>#REF!</v>
      </c>
      <c r="P134" s="62" t="e">
        <f t="shared" si="6"/>
        <v>#REF!</v>
      </c>
      <c r="Q134" s="62" t="e">
        <f t="shared" si="6"/>
        <v>#REF!</v>
      </c>
      <c r="R134" s="62" t="e">
        <f t="shared" si="6"/>
        <v>#REF!</v>
      </c>
      <c r="S134" s="62" t="e">
        <f t="shared" si="6"/>
        <v>#REF!</v>
      </c>
      <c r="T134" s="62" t="e">
        <f t="shared" si="6"/>
        <v>#REF!</v>
      </c>
      <c r="U134" s="62" t="e">
        <f t="shared" si="6"/>
        <v>#REF!</v>
      </c>
      <c r="V134" s="62" t="e">
        <f t="shared" si="6"/>
        <v>#REF!</v>
      </c>
      <c r="W134" s="62" t="e">
        <f t="shared" si="6"/>
        <v>#REF!</v>
      </c>
    </row>
    <row r="135" spans="1:23" ht="14.25" customHeight="1">
      <c r="A135" s="62" t="s">
        <v>703</v>
      </c>
      <c r="B135" s="62" t="e">
        <f>+SUMIF(#REF!,B$131,#REF!)</f>
        <v>#REF!</v>
      </c>
      <c r="C135" s="62" t="e">
        <f>+SUMIF(#REF!,C$131,#REF!)</f>
        <v>#REF!</v>
      </c>
      <c r="D135" s="62" t="e">
        <f>+SUMIF(#REF!,D$131,#REF!)</f>
        <v>#REF!</v>
      </c>
      <c r="E135" s="87" t="e">
        <f>+SUMIF(#REF!,E$131,#REF!)</f>
        <v>#REF!</v>
      </c>
      <c r="F135" s="62" t="e">
        <f>+SUMIF(#REF!,F$131,#REF!)</f>
        <v>#REF!</v>
      </c>
      <c r="G135" s="62" t="e">
        <f>+SUMIF(#REF!,G$131,#REF!)</f>
        <v>#REF!</v>
      </c>
      <c r="H135" s="62" t="e">
        <f>+SUMIF(#REF!,H$131,#REF!)</f>
        <v>#REF!</v>
      </c>
      <c r="I135" s="62" t="e">
        <f>+SUMIF(#REF!,I$131,#REF!)</f>
        <v>#REF!</v>
      </c>
      <c r="J135" s="62" t="e">
        <f>+SUMIF(#REF!,J$131,#REF!)</f>
        <v>#REF!</v>
      </c>
      <c r="K135" s="62" t="e">
        <f>+SUMIF(#REF!,K$131,#REF!)</f>
        <v>#REF!</v>
      </c>
      <c r="L135" s="62" t="e">
        <f>+SUMIF(#REF!,L$131,#REF!)</f>
        <v>#REF!</v>
      </c>
      <c r="M135" s="62" t="e">
        <f>+SUMIF(#REF!,M$131,#REF!)</f>
        <v>#REF!</v>
      </c>
      <c r="N135" s="62" t="e">
        <f>+SUMIF(#REF!,N$131,#REF!)</f>
        <v>#REF!</v>
      </c>
      <c r="O135" s="62" t="e">
        <f>+SUMIF(#REF!,O$131,#REF!)</f>
        <v>#REF!</v>
      </c>
      <c r="P135" s="62" t="e">
        <f>+SUMIF(#REF!,P$131,#REF!)</f>
        <v>#REF!</v>
      </c>
      <c r="Q135" s="62" t="e">
        <f>+SUMIF(#REF!,Q$131,#REF!)</f>
        <v>#REF!</v>
      </c>
      <c r="R135" s="62" t="e">
        <f>+SUMIF(#REF!,R$131,#REF!)</f>
        <v>#REF!</v>
      </c>
      <c r="S135" s="62" t="e">
        <f>+SUMIF(#REF!,S$131,#REF!)</f>
        <v>#REF!</v>
      </c>
      <c r="T135" s="62" t="e">
        <f>+SUMIF(#REF!,T$131,#REF!)</f>
        <v>#REF!</v>
      </c>
      <c r="U135" s="62" t="e">
        <f>+SUMIF(#REF!,U$131,#REF!)</f>
        <v>#REF!</v>
      </c>
      <c r="V135" s="62" t="e">
        <f>+SUMIF(#REF!,V$131,#REF!)</f>
        <v>#REF!</v>
      </c>
      <c r="W135" s="62" t="e">
        <f>+SUMIF(#REF!,W$131,#REF!)</f>
        <v>#REF!</v>
      </c>
    </row>
    <row r="136" spans="1:23" ht="14.25" customHeight="1">
      <c r="A136" s="62" t="s">
        <v>682</v>
      </c>
      <c r="B136" s="62" t="e">
        <f t="shared" ref="B136:W136" si="7">SUM(B132:B135)</f>
        <v>#REF!</v>
      </c>
      <c r="C136" s="62" t="e">
        <f t="shared" si="7"/>
        <v>#REF!</v>
      </c>
      <c r="D136" s="62" t="e">
        <f t="shared" si="7"/>
        <v>#REF!</v>
      </c>
      <c r="E136" s="87" t="e">
        <f t="shared" si="7"/>
        <v>#REF!</v>
      </c>
      <c r="F136" s="62" t="e">
        <f t="shared" si="7"/>
        <v>#REF!</v>
      </c>
      <c r="G136" s="62" t="e">
        <f t="shared" si="7"/>
        <v>#REF!</v>
      </c>
      <c r="H136" s="62" t="e">
        <f t="shared" si="7"/>
        <v>#REF!</v>
      </c>
      <c r="I136" s="62" t="e">
        <f t="shared" si="7"/>
        <v>#REF!</v>
      </c>
      <c r="J136" s="62" t="e">
        <f t="shared" si="7"/>
        <v>#REF!</v>
      </c>
      <c r="K136" s="62" t="e">
        <f t="shared" si="7"/>
        <v>#REF!</v>
      </c>
      <c r="L136" s="62" t="e">
        <f t="shared" si="7"/>
        <v>#REF!</v>
      </c>
      <c r="M136" s="62" t="e">
        <f t="shared" si="7"/>
        <v>#REF!</v>
      </c>
      <c r="N136" s="62" t="e">
        <f t="shared" si="7"/>
        <v>#REF!</v>
      </c>
      <c r="O136" s="62" t="e">
        <f t="shared" si="7"/>
        <v>#REF!</v>
      </c>
      <c r="P136" s="62" t="e">
        <f t="shared" si="7"/>
        <v>#REF!</v>
      </c>
      <c r="Q136" s="62" t="e">
        <f t="shared" si="7"/>
        <v>#REF!</v>
      </c>
      <c r="R136" s="62" t="e">
        <f t="shared" si="7"/>
        <v>#REF!</v>
      </c>
      <c r="S136" s="62" t="e">
        <f t="shared" si="7"/>
        <v>#REF!</v>
      </c>
      <c r="T136" s="62" t="e">
        <f t="shared" si="7"/>
        <v>#REF!</v>
      </c>
      <c r="U136" s="62" t="e">
        <f t="shared" si="7"/>
        <v>#REF!</v>
      </c>
      <c r="V136" s="62" t="e">
        <f t="shared" si="7"/>
        <v>#REF!</v>
      </c>
      <c r="W136" s="62" t="e">
        <f t="shared" si="7"/>
        <v>#REF!</v>
      </c>
    </row>
    <row r="137" spans="1:23" ht="14.25" customHeight="1">
      <c r="E137" s="87"/>
    </row>
    <row r="138" spans="1:23" ht="14.25" customHeight="1">
      <c r="E138" s="87"/>
    </row>
    <row r="139" spans="1:23" ht="14.25" customHeight="1">
      <c r="E139" s="87"/>
    </row>
    <row r="140" spans="1:23" ht="14.25" customHeight="1">
      <c r="E140" s="87"/>
    </row>
    <row r="141" spans="1:23" ht="14.25" customHeight="1">
      <c r="E141" s="87"/>
    </row>
    <row r="142" spans="1:23" ht="14.25" customHeight="1">
      <c r="E142" s="87"/>
    </row>
    <row r="143" spans="1:23" ht="14.25" customHeight="1">
      <c r="E143" s="87"/>
    </row>
    <row r="144" spans="1:23" ht="14.25" customHeight="1">
      <c r="E144" s="87"/>
    </row>
    <row r="145" spans="5:5" ht="14.25" customHeight="1">
      <c r="E145" s="87"/>
    </row>
    <row r="146" spans="5:5" ht="14.25" customHeight="1">
      <c r="E146" s="87"/>
    </row>
    <row r="147" spans="5:5" ht="14.25" customHeight="1">
      <c r="E147" s="87"/>
    </row>
    <row r="148" spans="5:5" ht="14.25" customHeight="1">
      <c r="E148" s="87"/>
    </row>
    <row r="149" spans="5:5" ht="14.25" customHeight="1">
      <c r="E149" s="87"/>
    </row>
    <row r="150" spans="5:5" ht="14.25" customHeight="1">
      <c r="E150" s="87"/>
    </row>
    <row r="151" spans="5:5" ht="14.25" customHeight="1">
      <c r="E151" s="87"/>
    </row>
    <row r="152" spans="5:5" ht="14.25" customHeight="1">
      <c r="E152" s="87"/>
    </row>
    <row r="153" spans="5:5" ht="14.25" customHeight="1">
      <c r="E153" s="87"/>
    </row>
    <row r="154" spans="5:5" ht="14.25" customHeight="1">
      <c r="E154" s="87"/>
    </row>
    <row r="155" spans="5:5" ht="14.25" customHeight="1">
      <c r="E155" s="87"/>
    </row>
    <row r="156" spans="5:5" ht="14.25" customHeight="1">
      <c r="E156" s="87"/>
    </row>
    <row r="157" spans="5:5" ht="14.25" customHeight="1">
      <c r="E157" s="87"/>
    </row>
    <row r="158" spans="5:5" ht="14.25" customHeight="1">
      <c r="E158" s="87"/>
    </row>
    <row r="159" spans="5:5" ht="14.25" customHeight="1">
      <c r="E159" s="87"/>
    </row>
    <row r="160" spans="5:5" ht="14.25" customHeight="1">
      <c r="E160" s="87"/>
    </row>
    <row r="161" spans="5:5" ht="14.25" customHeight="1">
      <c r="E161" s="87"/>
    </row>
    <row r="162" spans="5:5" ht="14.25" customHeight="1">
      <c r="E162" s="87"/>
    </row>
    <row r="163" spans="5:5" ht="14.25" customHeight="1">
      <c r="E163" s="87"/>
    </row>
    <row r="164" spans="5:5" ht="14.25" customHeight="1">
      <c r="E164" s="87"/>
    </row>
    <row r="165" spans="5:5" ht="14.25" customHeight="1">
      <c r="E165" s="87"/>
    </row>
    <row r="166" spans="5:5" ht="14.25" customHeight="1">
      <c r="E166" s="87"/>
    </row>
    <row r="167" spans="5:5" ht="14.25" customHeight="1">
      <c r="E167" s="87"/>
    </row>
    <row r="168" spans="5:5" ht="14.25" customHeight="1">
      <c r="E168" s="87"/>
    </row>
    <row r="169" spans="5:5" ht="14.25" customHeight="1">
      <c r="E169" s="87"/>
    </row>
    <row r="170" spans="5:5" ht="14.25" customHeight="1">
      <c r="E170" s="87"/>
    </row>
    <row r="171" spans="5:5" ht="14.25" customHeight="1">
      <c r="E171" s="87"/>
    </row>
    <row r="172" spans="5:5" ht="14.25" customHeight="1">
      <c r="E172" s="87"/>
    </row>
    <row r="173" spans="5:5" ht="14.25" customHeight="1">
      <c r="E173" s="87"/>
    </row>
    <row r="174" spans="5:5" ht="14.25" customHeight="1">
      <c r="E174" s="87"/>
    </row>
    <row r="175" spans="5:5" ht="14.25" customHeight="1">
      <c r="E175" s="87"/>
    </row>
    <row r="176" spans="5:5" ht="14.25" customHeight="1">
      <c r="E176" s="87"/>
    </row>
    <row r="177" spans="5:5" ht="14.25" customHeight="1">
      <c r="E177" s="87"/>
    </row>
    <row r="178" spans="5:5" ht="14.25" customHeight="1">
      <c r="E178" s="87"/>
    </row>
    <row r="179" spans="5:5" ht="14.25" customHeight="1">
      <c r="E179" s="87"/>
    </row>
    <row r="180" spans="5:5" ht="14.25" customHeight="1">
      <c r="E180" s="87"/>
    </row>
    <row r="181" spans="5:5" ht="14.25" customHeight="1">
      <c r="E181" s="87"/>
    </row>
    <row r="182" spans="5:5" ht="14.25" customHeight="1">
      <c r="E182" s="87"/>
    </row>
    <row r="183" spans="5:5" ht="14.25" customHeight="1">
      <c r="E183" s="87"/>
    </row>
    <row r="184" spans="5:5" ht="14.25" customHeight="1">
      <c r="E184" s="87"/>
    </row>
    <row r="185" spans="5:5" ht="14.25" customHeight="1">
      <c r="E185" s="87"/>
    </row>
    <row r="186" spans="5:5" ht="14.25" customHeight="1">
      <c r="E186" s="87"/>
    </row>
    <row r="187" spans="5:5" ht="14.25" customHeight="1">
      <c r="E187" s="87"/>
    </row>
    <row r="188" spans="5:5" ht="14.25" customHeight="1">
      <c r="E188" s="87"/>
    </row>
    <row r="189" spans="5:5" ht="14.25" customHeight="1">
      <c r="E189" s="87"/>
    </row>
    <row r="190" spans="5:5" ht="14.25" customHeight="1">
      <c r="E190" s="87"/>
    </row>
    <row r="191" spans="5:5" ht="14.25" customHeight="1">
      <c r="E191" s="87"/>
    </row>
    <row r="192" spans="5:5" ht="14.25" customHeight="1">
      <c r="E192" s="87"/>
    </row>
    <row r="193" spans="5:5" ht="14.25" customHeight="1">
      <c r="E193" s="87"/>
    </row>
    <row r="194" spans="5:5" ht="14.25" customHeight="1">
      <c r="E194" s="87"/>
    </row>
    <row r="195" spans="5:5" ht="14.25" customHeight="1">
      <c r="E195" s="87"/>
    </row>
    <row r="196" spans="5:5" ht="14.25" customHeight="1">
      <c r="E196" s="87"/>
    </row>
    <row r="197" spans="5:5" ht="14.25" customHeight="1">
      <c r="E197" s="87"/>
    </row>
    <row r="198" spans="5:5" ht="14.25" customHeight="1">
      <c r="E198" s="87"/>
    </row>
    <row r="199" spans="5:5" ht="14.25" customHeight="1">
      <c r="E199" s="87"/>
    </row>
    <row r="200" spans="5:5" ht="14.25" customHeight="1">
      <c r="E200" s="87"/>
    </row>
    <row r="201" spans="5:5" ht="14.25" customHeight="1">
      <c r="E201" s="87"/>
    </row>
    <row r="202" spans="5:5" ht="14.25" customHeight="1">
      <c r="E202" s="87"/>
    </row>
    <row r="203" spans="5:5" ht="14.25" customHeight="1">
      <c r="E203" s="87"/>
    </row>
    <row r="204" spans="5:5" ht="14.25" customHeight="1">
      <c r="E204" s="87"/>
    </row>
    <row r="205" spans="5:5" ht="14.25" customHeight="1">
      <c r="E205" s="87"/>
    </row>
    <row r="206" spans="5:5" ht="14.25" customHeight="1">
      <c r="E206" s="87"/>
    </row>
    <row r="207" spans="5:5" ht="14.25" customHeight="1">
      <c r="E207" s="87"/>
    </row>
    <row r="208" spans="5:5" ht="14.25" customHeight="1">
      <c r="E208" s="87"/>
    </row>
    <row r="209" spans="5:5" ht="14.25" customHeight="1">
      <c r="E209" s="87"/>
    </row>
    <row r="210" spans="5:5" ht="14.25" customHeight="1">
      <c r="E210" s="87"/>
    </row>
    <row r="211" spans="5:5" ht="14.25" customHeight="1">
      <c r="E211" s="87"/>
    </row>
    <row r="212" spans="5:5" ht="14.25" customHeight="1">
      <c r="E212" s="87"/>
    </row>
    <row r="213" spans="5:5" ht="14.25" customHeight="1">
      <c r="E213" s="87"/>
    </row>
    <row r="214" spans="5:5" ht="14.25" customHeight="1">
      <c r="E214" s="87"/>
    </row>
    <row r="215" spans="5:5" ht="14.25" customHeight="1">
      <c r="E215" s="87"/>
    </row>
    <row r="216" spans="5:5" ht="14.25" customHeight="1">
      <c r="E216" s="87"/>
    </row>
    <row r="217" spans="5:5" ht="14.25" customHeight="1">
      <c r="E217" s="87"/>
    </row>
    <row r="218" spans="5:5" ht="14.25" customHeight="1">
      <c r="E218" s="87"/>
    </row>
    <row r="219" spans="5:5" ht="14.25" customHeight="1">
      <c r="E219" s="87"/>
    </row>
    <row r="220" spans="5:5" ht="14.25" customHeight="1">
      <c r="E220" s="87"/>
    </row>
    <row r="221" spans="5:5" ht="14.25" customHeight="1">
      <c r="E221" s="87"/>
    </row>
    <row r="222" spans="5:5" ht="14.25" customHeight="1">
      <c r="E222" s="87"/>
    </row>
    <row r="223" spans="5:5" ht="14.25" customHeight="1">
      <c r="E223" s="87"/>
    </row>
    <row r="224" spans="5:5" ht="14.25" customHeight="1">
      <c r="E224" s="87"/>
    </row>
    <row r="225" spans="5:5" ht="14.25" customHeight="1">
      <c r="E225" s="87"/>
    </row>
    <row r="226" spans="5:5" ht="14.25" customHeight="1">
      <c r="E226" s="87"/>
    </row>
    <row r="227" spans="5:5" ht="14.25" customHeight="1">
      <c r="E227" s="87"/>
    </row>
    <row r="228" spans="5:5" ht="14.25" customHeight="1">
      <c r="E228" s="87"/>
    </row>
    <row r="229" spans="5:5" ht="14.25" customHeight="1">
      <c r="E229" s="87"/>
    </row>
    <row r="230" spans="5:5" ht="14.25" customHeight="1">
      <c r="E230" s="87"/>
    </row>
    <row r="231" spans="5:5" ht="14.25" customHeight="1">
      <c r="E231" s="87"/>
    </row>
    <row r="232" spans="5:5" ht="14.25" customHeight="1">
      <c r="E232" s="87"/>
    </row>
    <row r="233" spans="5:5" ht="14.25" customHeight="1">
      <c r="E233" s="87"/>
    </row>
    <row r="234" spans="5:5" ht="14.25" customHeight="1">
      <c r="E234" s="87"/>
    </row>
    <row r="235" spans="5:5" ht="14.25" customHeight="1">
      <c r="E235" s="87"/>
    </row>
    <row r="236" spans="5:5" ht="14.25" customHeight="1">
      <c r="E236" s="87"/>
    </row>
    <row r="237" spans="5:5" ht="14.25" customHeight="1">
      <c r="E237" s="87"/>
    </row>
    <row r="238" spans="5:5" ht="14.25" customHeight="1">
      <c r="E238" s="87"/>
    </row>
    <row r="239" spans="5:5" ht="14.25" customHeight="1">
      <c r="E239" s="87"/>
    </row>
    <row r="240" spans="5:5" ht="14.25" customHeight="1">
      <c r="E240" s="87"/>
    </row>
    <row r="241" spans="5:5" ht="14.25" customHeight="1">
      <c r="E241" s="87"/>
    </row>
    <row r="242" spans="5:5" ht="14.25" customHeight="1">
      <c r="E242" s="87"/>
    </row>
    <row r="243" spans="5:5" ht="14.25" customHeight="1">
      <c r="E243" s="87"/>
    </row>
    <row r="244" spans="5:5" ht="14.25" customHeight="1">
      <c r="E244" s="87"/>
    </row>
    <row r="245" spans="5:5" ht="14.25" customHeight="1">
      <c r="E245" s="87"/>
    </row>
    <row r="246" spans="5:5" ht="14.25" customHeight="1">
      <c r="E246" s="87"/>
    </row>
    <row r="247" spans="5:5" ht="14.25" customHeight="1">
      <c r="E247" s="87"/>
    </row>
    <row r="248" spans="5:5" ht="14.25" customHeight="1">
      <c r="E248" s="87"/>
    </row>
    <row r="249" spans="5:5" ht="14.25" customHeight="1">
      <c r="E249" s="87"/>
    </row>
    <row r="250" spans="5:5" ht="14.25" customHeight="1">
      <c r="E250" s="87"/>
    </row>
    <row r="251" spans="5:5" ht="14.25" customHeight="1">
      <c r="E251" s="87"/>
    </row>
    <row r="252" spans="5:5" ht="14.25" customHeight="1">
      <c r="E252" s="87"/>
    </row>
    <row r="253" spans="5:5" ht="14.25" customHeight="1">
      <c r="E253" s="87"/>
    </row>
    <row r="254" spans="5:5" ht="14.25" customHeight="1">
      <c r="E254" s="87"/>
    </row>
    <row r="255" spans="5:5" ht="14.25" customHeight="1">
      <c r="E255" s="87"/>
    </row>
    <row r="256" spans="5:5" ht="14.25" customHeight="1">
      <c r="E256" s="87"/>
    </row>
    <row r="257" spans="5:5" ht="14.25" customHeight="1">
      <c r="E257" s="87"/>
    </row>
    <row r="258" spans="5:5" ht="14.25" customHeight="1">
      <c r="E258" s="87"/>
    </row>
    <row r="259" spans="5:5" ht="14.25" customHeight="1">
      <c r="E259" s="87"/>
    </row>
    <row r="260" spans="5:5" ht="14.25" customHeight="1">
      <c r="E260" s="87"/>
    </row>
    <row r="261" spans="5:5" ht="14.25" customHeight="1">
      <c r="E261" s="87"/>
    </row>
    <row r="262" spans="5:5" ht="14.25" customHeight="1">
      <c r="E262" s="87"/>
    </row>
    <row r="263" spans="5:5" ht="14.25" customHeight="1">
      <c r="E263" s="87"/>
    </row>
    <row r="264" spans="5:5" ht="14.25" customHeight="1">
      <c r="E264" s="87"/>
    </row>
    <row r="265" spans="5:5" ht="14.25" customHeight="1">
      <c r="E265" s="87"/>
    </row>
    <row r="266" spans="5:5" ht="14.25" customHeight="1">
      <c r="E266" s="87"/>
    </row>
    <row r="267" spans="5:5" ht="14.25" customHeight="1">
      <c r="E267" s="87"/>
    </row>
    <row r="268" spans="5:5" ht="14.25" customHeight="1">
      <c r="E268" s="87"/>
    </row>
    <row r="269" spans="5:5" ht="14.25" customHeight="1">
      <c r="E269" s="87"/>
    </row>
    <row r="270" spans="5:5" ht="14.25" customHeight="1">
      <c r="E270" s="87"/>
    </row>
    <row r="271" spans="5:5" ht="14.25" customHeight="1">
      <c r="E271" s="87"/>
    </row>
    <row r="272" spans="5:5" ht="14.25" customHeight="1">
      <c r="E272" s="87"/>
    </row>
    <row r="273" spans="5:5" ht="14.25" customHeight="1">
      <c r="E273" s="87"/>
    </row>
    <row r="274" spans="5:5" ht="14.25" customHeight="1">
      <c r="E274" s="87"/>
    </row>
    <row r="275" spans="5:5" ht="14.25" customHeight="1">
      <c r="E275" s="87"/>
    </row>
    <row r="276" spans="5:5" ht="14.25" customHeight="1">
      <c r="E276" s="87"/>
    </row>
    <row r="277" spans="5:5" ht="14.25" customHeight="1">
      <c r="E277" s="87"/>
    </row>
    <row r="278" spans="5:5" ht="14.25" customHeight="1">
      <c r="E278" s="87"/>
    </row>
    <row r="279" spans="5:5" ht="14.25" customHeight="1">
      <c r="E279" s="87"/>
    </row>
    <row r="280" spans="5:5" ht="14.25" customHeight="1">
      <c r="E280" s="87"/>
    </row>
    <row r="281" spans="5:5" ht="14.25" customHeight="1">
      <c r="E281" s="87"/>
    </row>
    <row r="282" spans="5:5" ht="14.25" customHeight="1">
      <c r="E282" s="87"/>
    </row>
    <row r="283" spans="5:5" ht="14.25" customHeight="1">
      <c r="E283" s="87"/>
    </row>
    <row r="284" spans="5:5" ht="14.25" customHeight="1">
      <c r="E284" s="87"/>
    </row>
    <row r="285" spans="5:5" ht="14.25" customHeight="1">
      <c r="E285" s="87"/>
    </row>
    <row r="286" spans="5:5" ht="14.25" customHeight="1">
      <c r="E286" s="87"/>
    </row>
    <row r="287" spans="5:5" ht="14.25" customHeight="1">
      <c r="E287" s="87"/>
    </row>
    <row r="288" spans="5:5" ht="14.25" customHeight="1">
      <c r="E288" s="87"/>
    </row>
    <row r="289" spans="5:5" ht="14.25" customHeight="1">
      <c r="E289" s="87"/>
    </row>
    <row r="290" spans="5:5" ht="14.25" customHeight="1">
      <c r="E290" s="87"/>
    </row>
    <row r="291" spans="5:5" ht="14.25" customHeight="1">
      <c r="E291" s="87"/>
    </row>
    <row r="292" spans="5:5" ht="14.25" customHeight="1">
      <c r="E292" s="87"/>
    </row>
    <row r="293" spans="5:5" ht="14.25" customHeight="1">
      <c r="E293" s="87"/>
    </row>
    <row r="294" spans="5:5" ht="14.25" customHeight="1">
      <c r="E294" s="87"/>
    </row>
    <row r="295" spans="5:5" ht="14.25" customHeight="1">
      <c r="E295" s="87"/>
    </row>
    <row r="296" spans="5:5" ht="14.25" customHeight="1">
      <c r="E296" s="87"/>
    </row>
    <row r="297" spans="5:5" ht="14.25" customHeight="1">
      <c r="E297" s="87"/>
    </row>
    <row r="298" spans="5:5" ht="14.25" customHeight="1">
      <c r="E298" s="87"/>
    </row>
    <row r="299" spans="5:5" ht="14.25" customHeight="1">
      <c r="E299" s="87"/>
    </row>
    <row r="300" spans="5:5" ht="14.25" customHeight="1">
      <c r="E300" s="87"/>
    </row>
    <row r="301" spans="5:5" ht="14.25" customHeight="1">
      <c r="E301" s="87"/>
    </row>
    <row r="302" spans="5:5" ht="14.25" customHeight="1">
      <c r="E302" s="87"/>
    </row>
    <row r="303" spans="5:5" ht="14.25" customHeight="1">
      <c r="E303" s="87"/>
    </row>
    <row r="304" spans="5:5" ht="14.25" customHeight="1">
      <c r="E304" s="87"/>
    </row>
    <row r="305" spans="5:5" ht="14.25" customHeight="1">
      <c r="E305" s="87"/>
    </row>
    <row r="306" spans="5:5" ht="14.25" customHeight="1">
      <c r="E306" s="87"/>
    </row>
    <row r="307" spans="5:5" ht="14.25" customHeight="1">
      <c r="E307" s="87"/>
    </row>
    <row r="308" spans="5:5" ht="14.25" customHeight="1">
      <c r="E308" s="87"/>
    </row>
    <row r="309" spans="5:5" ht="14.25" customHeight="1">
      <c r="E309" s="87"/>
    </row>
    <row r="310" spans="5:5" ht="14.25" customHeight="1">
      <c r="E310" s="87"/>
    </row>
    <row r="311" spans="5:5" ht="14.25" customHeight="1">
      <c r="E311" s="87"/>
    </row>
    <row r="312" spans="5:5" ht="14.25" customHeight="1">
      <c r="E312" s="87"/>
    </row>
    <row r="313" spans="5:5" ht="14.25" customHeight="1">
      <c r="E313" s="87"/>
    </row>
    <row r="314" spans="5:5" ht="14.25" customHeight="1">
      <c r="E314" s="87"/>
    </row>
    <row r="315" spans="5:5" ht="14.25" customHeight="1">
      <c r="E315" s="87"/>
    </row>
    <row r="316" spans="5:5" ht="14.25" customHeight="1">
      <c r="E316" s="87"/>
    </row>
    <row r="317" spans="5:5" ht="14.25" customHeight="1">
      <c r="E317" s="87"/>
    </row>
    <row r="318" spans="5:5" ht="14.25" customHeight="1">
      <c r="E318" s="87"/>
    </row>
    <row r="319" spans="5:5" ht="14.25" customHeight="1">
      <c r="E319" s="87"/>
    </row>
    <row r="320" spans="5:5" ht="14.25" customHeight="1">
      <c r="E320" s="87"/>
    </row>
    <row r="321" spans="5:5" ht="14.25" customHeight="1">
      <c r="E321" s="87"/>
    </row>
    <row r="322" spans="5:5" ht="14.25" customHeight="1">
      <c r="E322" s="87"/>
    </row>
    <row r="323" spans="5:5" ht="14.25" customHeight="1">
      <c r="E323" s="87"/>
    </row>
    <row r="324" spans="5:5" ht="14.25" customHeight="1">
      <c r="E324" s="87"/>
    </row>
    <row r="325" spans="5:5" ht="14.25" customHeight="1">
      <c r="E325" s="87"/>
    </row>
    <row r="326" spans="5:5" ht="14.25" customHeight="1">
      <c r="E326" s="87"/>
    </row>
    <row r="327" spans="5:5" ht="14.25" customHeight="1">
      <c r="E327" s="87"/>
    </row>
    <row r="328" spans="5:5" ht="14.25" customHeight="1">
      <c r="E328" s="87"/>
    </row>
    <row r="329" spans="5:5" ht="14.25" customHeight="1">
      <c r="E329" s="87"/>
    </row>
    <row r="330" spans="5:5" ht="14.25" customHeight="1">
      <c r="E330" s="87"/>
    </row>
    <row r="331" spans="5:5" ht="14.25" customHeight="1">
      <c r="E331" s="87"/>
    </row>
    <row r="332" spans="5:5" ht="14.25" customHeight="1">
      <c r="E332" s="87"/>
    </row>
    <row r="333" spans="5:5" ht="14.25" customHeight="1">
      <c r="E333" s="87"/>
    </row>
    <row r="334" spans="5:5" ht="14.25" customHeight="1">
      <c r="E334" s="87"/>
    </row>
    <row r="335" spans="5:5" ht="14.25" customHeight="1">
      <c r="E335" s="87"/>
    </row>
    <row r="336" spans="5:5" ht="14.25" customHeight="1">
      <c r="E336" s="87"/>
    </row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</sheetData>
  <sortState xmlns:xlrd2="http://schemas.microsoft.com/office/spreadsheetml/2017/richdata2" ref="B12:M38">
    <sortCondition ref="C12:C38"/>
  </sortState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43"/>
  <sheetViews>
    <sheetView workbookViewId="0">
      <pane ySplit="1" topLeftCell="A102" activePane="bottomLeft" state="frozen"/>
      <selection pane="bottomLeft" activeCell="F83" sqref="F8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88" t="s">
        <v>714</v>
      </c>
      <c r="B1" s="88" t="s">
        <v>674</v>
      </c>
      <c r="C1" s="88" t="s">
        <v>675</v>
      </c>
      <c r="D1" s="88" t="s">
        <v>676</v>
      </c>
      <c r="E1" s="88" t="s">
        <v>677</v>
      </c>
      <c r="F1" s="88" t="s">
        <v>1</v>
      </c>
      <c r="G1" s="88" t="s">
        <v>3</v>
      </c>
      <c r="H1" s="88" t="s">
        <v>678</v>
      </c>
      <c r="I1" s="88" t="s">
        <v>2</v>
      </c>
      <c r="J1" s="88" t="s">
        <v>5</v>
      </c>
      <c r="K1" s="88" t="s">
        <v>679</v>
      </c>
      <c r="L1" s="88" t="s">
        <v>680</v>
      </c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ht="14.25" customHeight="1">
      <c r="A2" s="90" t="s">
        <v>714</v>
      </c>
      <c r="B2" s="132">
        <v>2</v>
      </c>
      <c r="C2" s="132">
        <v>35.15</v>
      </c>
      <c r="D2" s="132">
        <v>3</v>
      </c>
      <c r="E2" s="132">
        <v>235</v>
      </c>
      <c r="F2" s="134" t="str">
        <f>+VLOOKUP(E2,Participants!$A$1:$F$802,2,FALSE)</f>
        <v>Maura Joyce</v>
      </c>
      <c r="G2" s="134" t="str">
        <f>+VLOOKUP(E2,Participants!$A$1:$F$802,4,FALSE)</f>
        <v>HCA</v>
      </c>
      <c r="H2" s="134" t="str">
        <f>+VLOOKUP(E2,Participants!$A$1:$F$802,5,FALSE)</f>
        <v>F</v>
      </c>
      <c r="I2" s="134">
        <f>+VLOOKUP(E2,Participants!$A$1:$F$802,3,FALSE)</f>
        <v>2</v>
      </c>
      <c r="J2" s="134" t="str">
        <f>+VLOOKUP(E2,Participants!$A$1:$G$802,7,FALSE)</f>
        <v>DEV GIRLS</v>
      </c>
      <c r="K2" s="134">
        <v>2</v>
      </c>
      <c r="L2" s="134">
        <v>8</v>
      </c>
      <c r="M2" s="161">
        <v>1</v>
      </c>
    </row>
    <row r="3" spans="1:26" ht="14.25" customHeight="1">
      <c r="A3" s="90" t="s">
        <v>714</v>
      </c>
      <c r="B3" s="129">
        <v>3</v>
      </c>
      <c r="C3" s="129">
        <v>38.86</v>
      </c>
      <c r="D3" s="129">
        <v>4</v>
      </c>
      <c r="E3" s="129">
        <v>633</v>
      </c>
      <c r="F3" s="131" t="str">
        <f>+VLOOKUP(E3,Participants!$A$1:$F$802,2,FALSE)</f>
        <v>Alexis Smith</v>
      </c>
      <c r="G3" s="131" t="str">
        <f>+VLOOKUP(E3,Participants!$A$1:$F$802,4,FALSE)</f>
        <v>SJS</v>
      </c>
      <c r="H3" s="131" t="str">
        <f>+VLOOKUP(E3,Participants!$A$1:$F$802,5,FALSE)</f>
        <v>F</v>
      </c>
      <c r="I3" s="131">
        <f>+VLOOKUP(E3,Participants!$A$1:$F$802,3,FALSE)</f>
        <v>2</v>
      </c>
      <c r="J3" s="131" t="str">
        <f>+VLOOKUP(E3,Participants!$A$1:$G$802,7,FALSE)</f>
        <v>DEV GIRLS</v>
      </c>
      <c r="K3" s="134">
        <v>13</v>
      </c>
      <c r="L3" s="131"/>
      <c r="M3" s="161">
        <v>2</v>
      </c>
    </row>
    <row r="4" spans="1:26" ht="14.25" customHeight="1">
      <c r="A4" s="90" t="s">
        <v>714</v>
      </c>
      <c r="B4" s="129">
        <v>3</v>
      </c>
      <c r="C4" s="129">
        <v>41.49</v>
      </c>
      <c r="D4" s="129">
        <v>2</v>
      </c>
      <c r="E4" s="129">
        <v>581</v>
      </c>
      <c r="F4" s="131" t="str">
        <f>+VLOOKUP(E4,Participants!$A$1:$F$802,2,FALSE)</f>
        <v>Grace Bandurski</v>
      </c>
      <c r="G4" s="131" t="str">
        <f>+VLOOKUP(E4,Participants!$A$1:$F$802,4,FALSE)</f>
        <v>BTA</v>
      </c>
      <c r="H4" s="131" t="str">
        <f>+VLOOKUP(E4,Participants!$A$1:$F$802,5,FALSE)</f>
        <v>F</v>
      </c>
      <c r="I4" s="131">
        <f>+VLOOKUP(E4,Participants!$A$1:$F$802,3,FALSE)</f>
        <v>2</v>
      </c>
      <c r="J4" s="131" t="str">
        <f>+VLOOKUP(E4,Participants!$A$1:$G$802,7,FALSE)</f>
        <v>DEV GIRLS</v>
      </c>
      <c r="K4" s="134">
        <v>25</v>
      </c>
      <c r="L4" s="131"/>
      <c r="M4" s="161">
        <v>3</v>
      </c>
    </row>
    <row r="5" spans="1:26" ht="14.25" customHeight="1">
      <c r="A5" s="90" t="s">
        <v>714</v>
      </c>
      <c r="B5" s="132">
        <v>2</v>
      </c>
      <c r="C5" s="132">
        <v>42.32</v>
      </c>
      <c r="D5" s="132">
        <v>1</v>
      </c>
      <c r="E5" s="132">
        <v>584</v>
      </c>
      <c r="F5" s="134" t="str">
        <f>+VLOOKUP(E5,Participants!$A$1:$F$802,2,FALSE)</f>
        <v>Brooklynn Hamilton</v>
      </c>
      <c r="G5" s="134" t="str">
        <f>+VLOOKUP(E5,Participants!$A$1:$F$802,4,FALSE)</f>
        <v>BTA</v>
      </c>
      <c r="H5" s="134" t="str">
        <f>+VLOOKUP(E5,Participants!$A$1:$F$802,5,FALSE)</f>
        <v>F</v>
      </c>
      <c r="I5" s="134">
        <f>+VLOOKUP(E5,Participants!$A$1:$F$802,3,FALSE)</f>
        <v>2</v>
      </c>
      <c r="J5" s="134" t="str">
        <f>+VLOOKUP(E5,Participants!$A$1:$G$802,7,FALSE)</f>
        <v>DEV GIRLS</v>
      </c>
      <c r="K5" s="134">
        <v>28</v>
      </c>
      <c r="L5" s="134"/>
      <c r="M5" s="161">
        <v>4</v>
      </c>
    </row>
    <row r="6" spans="1:26" ht="14.25" customHeight="1">
      <c r="A6" s="90" t="s">
        <v>714</v>
      </c>
      <c r="B6" s="129">
        <v>3</v>
      </c>
      <c r="C6" s="129">
        <v>42.59</v>
      </c>
      <c r="D6" s="129">
        <v>6</v>
      </c>
      <c r="E6" s="129">
        <v>1333</v>
      </c>
      <c r="F6" s="131" t="str">
        <f>+VLOOKUP(E6,Participants!$A$1:$F$802,2,FALSE)</f>
        <v>Jaydn Risdon</v>
      </c>
      <c r="G6" s="131" t="str">
        <f>+VLOOKUP(E6,Participants!$A$1:$F$802,4,FALSE)</f>
        <v>BFS</v>
      </c>
      <c r="H6" s="131" t="str">
        <f>+VLOOKUP(E6,Participants!$A$1:$F$802,5,FALSE)</f>
        <v>F</v>
      </c>
      <c r="I6" s="131">
        <f>+VLOOKUP(E6,Participants!$A$1:$F$802,3,FALSE)</f>
        <v>2</v>
      </c>
      <c r="J6" s="131" t="str">
        <f>+VLOOKUP(E6,Participants!$A$1:$G$802,7,FALSE)</f>
        <v>DEV GIRLS</v>
      </c>
      <c r="K6" s="134">
        <v>30</v>
      </c>
      <c r="L6" s="131"/>
      <c r="M6" s="161">
        <v>5</v>
      </c>
    </row>
    <row r="7" spans="1:26" ht="14.25" customHeight="1">
      <c r="A7" s="90" t="s">
        <v>714</v>
      </c>
      <c r="B7" s="132">
        <v>2</v>
      </c>
      <c r="C7" s="132">
        <v>43.48</v>
      </c>
      <c r="D7" s="132">
        <v>8</v>
      </c>
      <c r="E7" s="132">
        <v>903</v>
      </c>
      <c r="F7" s="134" t="str">
        <f>+VLOOKUP(E7,Participants!$A$1:$F$802,2,FALSE)</f>
        <v>Olivia Ameredes</v>
      </c>
      <c r="G7" s="134" t="str">
        <f>+VLOOKUP(E7,Participants!$A$1:$F$802,4,FALSE)</f>
        <v>AGS</v>
      </c>
      <c r="H7" s="134" t="str">
        <f>+VLOOKUP(E7,Participants!$A$1:$F$802,5,FALSE)</f>
        <v>F</v>
      </c>
      <c r="I7" s="134">
        <f>+VLOOKUP(E7,Participants!$A$1:$F$802,3,FALSE)</f>
        <v>2</v>
      </c>
      <c r="J7" s="134" t="str">
        <f>+VLOOKUP(E7,Participants!$A$1:$G$802,7,FALSE)</f>
        <v>DEV GIRLS</v>
      </c>
      <c r="K7" s="134">
        <v>31</v>
      </c>
      <c r="L7" s="134"/>
      <c r="M7" s="161">
        <v>6</v>
      </c>
    </row>
    <row r="8" spans="1:26" ht="14.25" customHeight="1">
      <c r="A8" s="90" t="s">
        <v>714</v>
      </c>
      <c r="B8" s="132">
        <v>2</v>
      </c>
      <c r="C8" s="132">
        <v>44.18</v>
      </c>
      <c r="D8" s="132">
        <v>7</v>
      </c>
      <c r="E8" s="132">
        <v>1334</v>
      </c>
      <c r="F8" s="134" t="str">
        <f>+VLOOKUP(E8,Participants!$A$1:$F$802,2,FALSE)</f>
        <v>Monica Isacco</v>
      </c>
      <c r="G8" s="134" t="str">
        <f>+VLOOKUP(E8,Participants!$A$1:$F$802,4,FALSE)</f>
        <v>BFS</v>
      </c>
      <c r="H8" s="134" t="str">
        <f>+VLOOKUP(E8,Participants!$A$1:$F$802,5,FALSE)</f>
        <v>F</v>
      </c>
      <c r="I8" s="134">
        <f>+VLOOKUP(E8,Participants!$A$1:$F$802,3,FALSE)</f>
        <v>2</v>
      </c>
      <c r="J8" s="134" t="str">
        <f>+VLOOKUP(E8,Participants!$A$1:$G$802,7,FALSE)</f>
        <v>DEV GIRLS</v>
      </c>
      <c r="K8" s="134">
        <v>34</v>
      </c>
      <c r="L8" s="134"/>
      <c r="M8" s="161">
        <v>7</v>
      </c>
    </row>
    <row r="9" spans="1:26" ht="14.25" customHeight="1">
      <c r="A9" s="90" t="s">
        <v>714</v>
      </c>
      <c r="B9" s="132">
        <v>2</v>
      </c>
      <c r="C9" s="132">
        <v>44.37</v>
      </c>
      <c r="D9" s="132">
        <v>2</v>
      </c>
      <c r="E9" s="132">
        <v>1195</v>
      </c>
      <c r="F9" s="134" t="str">
        <f>+VLOOKUP(E9,Participants!$A$1:$F$802,2,FALSE)</f>
        <v>Mary Clare Austin</v>
      </c>
      <c r="G9" s="134" t="str">
        <f>+VLOOKUP(E9,Participants!$A$1:$F$802,4,FALSE)</f>
        <v>AAC</v>
      </c>
      <c r="H9" s="134" t="str">
        <f>+VLOOKUP(E9,Participants!$A$1:$F$802,5,FALSE)</f>
        <v>F</v>
      </c>
      <c r="I9" s="134">
        <f>+VLOOKUP(E9,Participants!$A$1:$F$802,3,FALSE)</f>
        <v>2</v>
      </c>
      <c r="J9" s="134" t="str">
        <f>+VLOOKUP(E9,Participants!$A$1:$G$802,7,FALSE)</f>
        <v>DEV GIRLS</v>
      </c>
      <c r="K9" s="134">
        <v>35</v>
      </c>
      <c r="L9" s="134"/>
      <c r="M9" s="161">
        <v>8</v>
      </c>
    </row>
    <row r="10" spans="1:26" ht="14.25" customHeight="1">
      <c r="A10" s="90" t="s">
        <v>714</v>
      </c>
      <c r="B10" s="129">
        <v>3</v>
      </c>
      <c r="C10" s="129">
        <v>44.42</v>
      </c>
      <c r="D10" s="129">
        <v>8</v>
      </c>
      <c r="E10" s="129">
        <v>905</v>
      </c>
      <c r="F10" s="131" t="str">
        <f>+VLOOKUP(E10,Participants!$A$1:$F$802,2,FALSE)</f>
        <v>Anna Debbis</v>
      </c>
      <c r="G10" s="131" t="str">
        <f>+VLOOKUP(E10,Participants!$A$1:$F$802,4,FALSE)</f>
        <v>AGS</v>
      </c>
      <c r="H10" s="131" t="str">
        <f>+VLOOKUP(E10,Participants!$A$1:$F$802,5,FALSE)</f>
        <v>F</v>
      </c>
      <c r="I10" s="131">
        <f>+VLOOKUP(E10,Participants!$A$1:$F$802,3,FALSE)</f>
        <v>2</v>
      </c>
      <c r="J10" s="131" t="str">
        <f>+VLOOKUP(E10,Participants!$A$1:$G$802,7,FALSE)</f>
        <v>DEV GIRLS</v>
      </c>
      <c r="K10" s="134">
        <v>36</v>
      </c>
      <c r="L10" s="131"/>
      <c r="M10" s="161">
        <v>9</v>
      </c>
    </row>
    <row r="11" spans="1:26" ht="14.25" customHeight="1">
      <c r="A11" s="90" t="s">
        <v>714</v>
      </c>
      <c r="B11" s="132">
        <v>2</v>
      </c>
      <c r="C11" s="132">
        <v>44.55</v>
      </c>
      <c r="D11" s="132">
        <v>5</v>
      </c>
      <c r="E11" s="132">
        <v>634</v>
      </c>
      <c r="F11" s="134" t="str">
        <f>+VLOOKUP(E11,Participants!$A$1:$F$802,2,FALSE)</f>
        <v>Grace Turner</v>
      </c>
      <c r="G11" s="134" t="str">
        <f>+VLOOKUP(E11,Participants!$A$1:$F$802,4,FALSE)</f>
        <v>SJS</v>
      </c>
      <c r="H11" s="134" t="str">
        <f>+VLOOKUP(E11,Participants!$A$1:$F$802,5,FALSE)</f>
        <v>F</v>
      </c>
      <c r="I11" s="134">
        <f>+VLOOKUP(E11,Participants!$A$1:$F$802,3,FALSE)</f>
        <v>2</v>
      </c>
      <c r="J11" s="134" t="str">
        <f>+VLOOKUP(E11,Participants!$A$1:$G$802,7,FALSE)</f>
        <v>DEV GIRLS</v>
      </c>
      <c r="K11" s="134">
        <v>37</v>
      </c>
      <c r="L11" s="134"/>
      <c r="M11" s="161">
        <v>10</v>
      </c>
    </row>
    <row r="12" spans="1:26" ht="14.25" customHeight="1">
      <c r="A12" s="90" t="s">
        <v>714</v>
      </c>
      <c r="B12" s="129">
        <v>1</v>
      </c>
      <c r="C12" s="129">
        <v>44.82</v>
      </c>
      <c r="D12" s="129">
        <v>8</v>
      </c>
      <c r="E12" s="129">
        <v>936</v>
      </c>
      <c r="F12" s="131" t="str">
        <f>+VLOOKUP(E12,Participants!$A$1:$F$802,2,FALSE)</f>
        <v>Rossey Anastasia</v>
      </c>
      <c r="G12" s="131" t="str">
        <f>+VLOOKUP(E12,Participants!$A$1:$F$802,4,FALSE)</f>
        <v>CDT</v>
      </c>
      <c r="H12" s="131" t="str">
        <f>+VLOOKUP(E12,Participants!$A$1:$F$802,5,FALSE)</f>
        <v>F</v>
      </c>
      <c r="I12" s="131">
        <f>+VLOOKUP(E12,Participants!$A$1:$F$802,3,FALSE)</f>
        <v>1</v>
      </c>
      <c r="J12" s="131" t="str">
        <f>+VLOOKUP(E12,Participants!$A$1:$G$802,7,FALSE)</f>
        <v>DEV GIRLS</v>
      </c>
      <c r="K12" s="134">
        <v>38</v>
      </c>
      <c r="L12" s="131"/>
      <c r="M12" s="161">
        <v>11</v>
      </c>
    </row>
    <row r="13" spans="1:26" ht="14.25" customHeight="1">
      <c r="A13" s="90" t="s">
        <v>714</v>
      </c>
      <c r="B13" s="129">
        <v>3</v>
      </c>
      <c r="C13" s="129">
        <v>45.49</v>
      </c>
      <c r="D13" s="129">
        <v>1</v>
      </c>
      <c r="E13" s="129">
        <v>1242</v>
      </c>
      <c r="F13" s="131" t="str">
        <f>+VLOOKUP(E13,Participants!$A$1:$F$802,2,FALSE)</f>
        <v>Josie VanVickle</v>
      </c>
      <c r="G13" s="131" t="str">
        <f>+VLOOKUP(E13,Participants!$A$1:$F$802,4,FALSE)</f>
        <v>AAC</v>
      </c>
      <c r="H13" s="131" t="str">
        <f>+VLOOKUP(E13,Participants!$A$1:$F$802,5,FALSE)</f>
        <v>F</v>
      </c>
      <c r="I13" s="131">
        <f>+VLOOKUP(E13,Participants!$A$1:$F$802,3,FALSE)</f>
        <v>2</v>
      </c>
      <c r="J13" s="131" t="str">
        <f>+VLOOKUP(E13,Participants!$A$1:$G$802,7,FALSE)</f>
        <v>DEV GIRLS</v>
      </c>
      <c r="K13" s="134">
        <v>40</v>
      </c>
      <c r="L13" s="131"/>
      <c r="M13" s="161">
        <v>12</v>
      </c>
    </row>
    <row r="14" spans="1:26" ht="14.25" customHeight="1">
      <c r="A14" s="90" t="s">
        <v>714</v>
      </c>
      <c r="B14" s="132">
        <v>2</v>
      </c>
      <c r="C14" s="132">
        <v>45.81</v>
      </c>
      <c r="D14" s="132">
        <v>6</v>
      </c>
      <c r="E14" s="132">
        <v>632</v>
      </c>
      <c r="F14" s="134" t="str">
        <f>+VLOOKUP(E14,Participants!$A$1:$F$802,2,FALSE)</f>
        <v>Giada Morrida</v>
      </c>
      <c r="G14" s="134" t="str">
        <f>+VLOOKUP(E14,Participants!$A$1:$F$802,4,FALSE)</f>
        <v>SJS</v>
      </c>
      <c r="H14" s="134" t="str">
        <f>+VLOOKUP(E14,Participants!$A$1:$F$802,5,FALSE)</f>
        <v>F</v>
      </c>
      <c r="I14" s="134">
        <f>+VLOOKUP(E14,Participants!$A$1:$F$802,3,FALSE)</f>
        <v>2</v>
      </c>
      <c r="J14" s="134" t="str">
        <f>+VLOOKUP(E14,Participants!$A$1:$G$802,7,FALSE)</f>
        <v>DEV GIRLS</v>
      </c>
      <c r="K14" s="134">
        <v>41</v>
      </c>
      <c r="L14" s="134"/>
      <c r="M14" s="161">
        <v>13</v>
      </c>
    </row>
    <row r="15" spans="1:26" ht="14.25" customHeight="1">
      <c r="A15" s="90" t="s">
        <v>714</v>
      </c>
      <c r="B15" s="129">
        <v>5</v>
      </c>
      <c r="C15" s="129">
        <v>45.89</v>
      </c>
      <c r="D15" s="129">
        <v>3</v>
      </c>
      <c r="E15" s="129">
        <v>916</v>
      </c>
      <c r="F15" s="131" t="str">
        <f>+VLOOKUP(E15,Participants!$A$1:$F$802,2,FALSE)</f>
        <v>Skylar Tegano</v>
      </c>
      <c r="G15" s="131" t="str">
        <f>+VLOOKUP(E15,Participants!$A$1:$F$802,4,FALSE)</f>
        <v>AGS</v>
      </c>
      <c r="H15" s="131" t="str">
        <f>+VLOOKUP(E15,Participants!$A$1:$F$802,5,FALSE)</f>
        <v>F</v>
      </c>
      <c r="I15" s="131">
        <f>+VLOOKUP(E15,Participants!$A$1:$F$802,3,FALSE)</f>
        <v>2</v>
      </c>
      <c r="J15" s="131" t="str">
        <f>+VLOOKUP(E15,Participants!$A$1:$G$802,7,FALSE)</f>
        <v>DEV GIRLS</v>
      </c>
      <c r="K15" s="134">
        <v>42</v>
      </c>
      <c r="L15" s="131"/>
      <c r="M15" s="161">
        <v>14</v>
      </c>
    </row>
    <row r="16" spans="1:26" ht="14.25" customHeight="1">
      <c r="A16" s="90" t="s">
        <v>714</v>
      </c>
      <c r="B16" s="129">
        <v>1</v>
      </c>
      <c r="C16" s="129">
        <v>46.09</v>
      </c>
      <c r="D16" s="129">
        <v>6</v>
      </c>
      <c r="E16" s="129">
        <v>939</v>
      </c>
      <c r="F16" s="131" t="str">
        <f>+VLOOKUP(E16,Participants!$A$1:$F$802,2,FALSE)</f>
        <v>Scalamogna Ava</v>
      </c>
      <c r="G16" s="131" t="str">
        <f>+VLOOKUP(E16,Participants!$A$1:$F$802,4,FALSE)</f>
        <v>CDT</v>
      </c>
      <c r="H16" s="131" t="str">
        <f>+VLOOKUP(E16,Participants!$A$1:$F$802,5,FALSE)</f>
        <v>F</v>
      </c>
      <c r="I16" s="131">
        <f>+VLOOKUP(E16,Participants!$A$1:$F$802,3,FALSE)</f>
        <v>1</v>
      </c>
      <c r="J16" s="131" t="str">
        <f>+VLOOKUP(E16,Participants!$A$1:$G$802,7,FALSE)</f>
        <v>DEV GIRLS</v>
      </c>
      <c r="K16" s="134">
        <v>43</v>
      </c>
      <c r="L16" s="131"/>
      <c r="M16" s="161">
        <v>15</v>
      </c>
    </row>
    <row r="17" spans="1:13" ht="14.25" customHeight="1">
      <c r="A17" s="90" t="s">
        <v>714</v>
      </c>
      <c r="B17" s="129">
        <v>1</v>
      </c>
      <c r="C17" s="129">
        <v>47.22</v>
      </c>
      <c r="D17" s="129">
        <v>7</v>
      </c>
      <c r="E17" s="129">
        <v>960</v>
      </c>
      <c r="F17" s="131" t="str">
        <f>+VLOOKUP(E17,Participants!$A$1:$F$802,2,FALSE)</f>
        <v>Tavella Lilliana</v>
      </c>
      <c r="G17" s="131" t="str">
        <f>+VLOOKUP(E17,Participants!$A$1:$F$802,4,FALSE)</f>
        <v>CDT</v>
      </c>
      <c r="H17" s="131" t="str">
        <f>+VLOOKUP(E17,Participants!$A$1:$F$802,5,FALSE)</f>
        <v>F</v>
      </c>
      <c r="I17" s="131">
        <f>+VLOOKUP(E17,Participants!$A$1:$F$802,3,FALSE)</f>
        <v>1</v>
      </c>
      <c r="J17" s="131" t="str">
        <f>+VLOOKUP(E17,Participants!$A$1:$G$802,7,FALSE)</f>
        <v>DEV GIRLS</v>
      </c>
      <c r="K17" s="134">
        <v>47</v>
      </c>
      <c r="L17" s="131"/>
      <c r="M17" s="161">
        <v>16</v>
      </c>
    </row>
    <row r="18" spans="1:13" ht="14.25" customHeight="1">
      <c r="A18" s="90" t="s">
        <v>714</v>
      </c>
      <c r="B18" s="132">
        <v>2</v>
      </c>
      <c r="C18" s="132">
        <v>48.04</v>
      </c>
      <c r="D18" s="132">
        <v>4</v>
      </c>
      <c r="E18" s="132">
        <v>821</v>
      </c>
      <c r="F18" s="134" t="str">
        <f>+VLOOKUP(E18,Participants!$A$1:$F$802,2,FALSE)</f>
        <v>Madeline Harmanos</v>
      </c>
      <c r="G18" s="134" t="str">
        <f>+VLOOKUP(E18,Participants!$A$1:$F$802,4,FALSE)</f>
        <v>GRE</v>
      </c>
      <c r="H18" s="134" t="str">
        <f>+VLOOKUP(E18,Participants!$A$1:$F$802,5,FALSE)</f>
        <v>F</v>
      </c>
      <c r="I18" s="134">
        <f>+VLOOKUP(E18,Participants!$A$1:$F$802,3,FALSE)</f>
        <v>2</v>
      </c>
      <c r="J18" s="134" t="str">
        <f>+VLOOKUP(E18,Participants!$A$1:$G$802,7,FALSE)</f>
        <v>DEV GIRLS</v>
      </c>
      <c r="K18" s="134">
        <v>50</v>
      </c>
      <c r="L18" s="134"/>
      <c r="M18" s="161">
        <v>17</v>
      </c>
    </row>
    <row r="19" spans="1:13" ht="14.25" customHeight="1">
      <c r="A19" s="90" t="s">
        <v>714</v>
      </c>
      <c r="B19" s="129">
        <v>1</v>
      </c>
      <c r="C19" s="129">
        <v>50.62</v>
      </c>
      <c r="D19" s="129">
        <v>5</v>
      </c>
      <c r="E19" s="129">
        <v>946</v>
      </c>
      <c r="F19" s="131" t="str">
        <f>+VLOOKUP(E19,Participants!$A$1:$F$802,2,FALSE)</f>
        <v>Bamberg Elsie</v>
      </c>
      <c r="G19" s="131" t="str">
        <f>+VLOOKUP(E19,Participants!$A$1:$F$802,4,FALSE)</f>
        <v>CDT</v>
      </c>
      <c r="H19" s="131" t="str">
        <f>+VLOOKUP(E19,Participants!$A$1:$F$802,5,FALSE)</f>
        <v>F</v>
      </c>
      <c r="I19" s="131">
        <v>0</v>
      </c>
      <c r="J19" s="131" t="str">
        <f>+VLOOKUP(E19,Participants!$A$1:$G$802,7,FALSE)</f>
        <v>DEV GIRLS</v>
      </c>
      <c r="K19" s="134">
        <v>51</v>
      </c>
      <c r="L19" s="131"/>
      <c r="M19" s="161">
        <v>18</v>
      </c>
    </row>
    <row r="20" spans="1:13" ht="14.25" customHeight="1">
      <c r="A20" s="90" t="s">
        <v>714</v>
      </c>
      <c r="B20" s="129">
        <v>3</v>
      </c>
      <c r="C20" s="129">
        <v>50.62</v>
      </c>
      <c r="D20" s="129">
        <v>7</v>
      </c>
      <c r="E20" s="129">
        <v>1331</v>
      </c>
      <c r="F20" s="131" t="str">
        <f>+VLOOKUP(E20,Participants!$A$1:$F$802,2,FALSE)</f>
        <v>Victoria Romanow</v>
      </c>
      <c r="G20" s="131" t="str">
        <f>+VLOOKUP(E20,Participants!$A$1:$F$802,4,FALSE)</f>
        <v>BFS</v>
      </c>
      <c r="H20" s="131" t="str">
        <f>+VLOOKUP(E20,Participants!$A$1:$F$802,5,FALSE)</f>
        <v>F</v>
      </c>
      <c r="I20" s="131">
        <f>+VLOOKUP(E20,Participants!$A$1:$F$802,3,FALSE)</f>
        <v>2</v>
      </c>
      <c r="J20" s="131" t="str">
        <f>+VLOOKUP(E20,Participants!$A$1:$G$802,7,FALSE)</f>
        <v>DEV GIRLS</v>
      </c>
      <c r="K20" s="134">
        <v>52</v>
      </c>
      <c r="L20" s="131"/>
      <c r="M20" s="161">
        <v>19</v>
      </c>
    </row>
    <row r="21" spans="1:13" ht="14.25" customHeight="1">
      <c r="A21" s="90" t="s">
        <v>714</v>
      </c>
      <c r="B21" s="129">
        <v>1</v>
      </c>
      <c r="C21" s="129">
        <v>54.52</v>
      </c>
      <c r="D21" s="129">
        <v>4</v>
      </c>
      <c r="E21" s="131">
        <v>141</v>
      </c>
      <c r="F21" s="131" t="str">
        <f>+VLOOKUP(E21,Participants!$A$1:$F$802,2,FALSE)</f>
        <v>Elise Harper</v>
      </c>
      <c r="G21" s="131" t="str">
        <f>+VLOOKUP(E21,Participants!$A$1:$F$802,4,FALSE)</f>
        <v>NCA</v>
      </c>
      <c r="H21" s="131" t="str">
        <f>+VLOOKUP(E21,Participants!$A$1:$F$802,5,FALSE)</f>
        <v>F</v>
      </c>
      <c r="I21" s="131">
        <v>0</v>
      </c>
      <c r="J21" s="131" t="str">
        <f>+VLOOKUP(E21,Participants!$A$1:$G$802,7,FALSE)</f>
        <v>DEV GIRLS</v>
      </c>
      <c r="K21" s="134">
        <v>53</v>
      </c>
      <c r="L21" s="131"/>
      <c r="M21" s="161">
        <v>20</v>
      </c>
    </row>
    <row r="22" spans="1:13" ht="14.25" customHeight="1">
      <c r="A22" s="90" t="s">
        <v>714</v>
      </c>
      <c r="B22" s="129">
        <v>1</v>
      </c>
      <c r="C22" s="129">
        <v>62.38</v>
      </c>
      <c r="D22" s="129">
        <v>2</v>
      </c>
      <c r="E22" s="131">
        <v>149</v>
      </c>
      <c r="F22" s="131" t="str">
        <f>+VLOOKUP(E22,Participants!$A$1:$F$802,2,FALSE)</f>
        <v>Madison Tolomeo</v>
      </c>
      <c r="G22" s="131" t="str">
        <f>+VLOOKUP(E22,Participants!$A$1:$F$802,4,FALSE)</f>
        <v>NCA</v>
      </c>
      <c r="H22" s="131" t="str">
        <f>+VLOOKUP(E22,Participants!$A$1:$F$802,5,FALSE)</f>
        <v>F</v>
      </c>
      <c r="I22" s="131">
        <v>0</v>
      </c>
      <c r="J22" s="131" t="str">
        <f>+VLOOKUP(E22,Participants!$A$1:$G$802,7,FALSE)</f>
        <v>DEV GIRLS</v>
      </c>
      <c r="K22" s="134">
        <v>54</v>
      </c>
      <c r="L22" s="131"/>
      <c r="M22" s="161">
        <v>21</v>
      </c>
    </row>
    <row r="23" spans="1:13" ht="14.25" customHeight="1">
      <c r="A23" s="90" t="s">
        <v>714</v>
      </c>
      <c r="B23" s="129">
        <v>1</v>
      </c>
      <c r="C23" s="129">
        <v>63.38</v>
      </c>
      <c r="D23" s="129">
        <v>3</v>
      </c>
      <c r="E23" s="131">
        <v>140</v>
      </c>
      <c r="F23" s="131" t="str">
        <f>+VLOOKUP(E23,Participants!$A$1:$F$802,2,FALSE)</f>
        <v>A'shai Boyce</v>
      </c>
      <c r="G23" s="131" t="str">
        <f>+VLOOKUP(E23,Participants!$A$1:$F$802,4,FALSE)</f>
        <v>NCA</v>
      </c>
      <c r="H23" s="131" t="str">
        <f>+VLOOKUP(E23,Participants!$A$1:$F$802,5,FALSE)</f>
        <v>F</v>
      </c>
      <c r="I23" s="131">
        <v>0</v>
      </c>
      <c r="J23" s="131" t="str">
        <f>+VLOOKUP(E23,Participants!$A$1:$G$802,7,FALSE)</f>
        <v>DEV GIRLS</v>
      </c>
      <c r="K23" s="134">
        <v>56</v>
      </c>
      <c r="L23" s="131"/>
      <c r="M23" s="161">
        <v>22</v>
      </c>
    </row>
    <row r="24" spans="1:13" ht="14.25" customHeight="1">
      <c r="A24" s="90" t="s">
        <v>714</v>
      </c>
      <c r="B24" s="129">
        <v>1</v>
      </c>
      <c r="C24" s="129">
        <v>67.56</v>
      </c>
      <c r="D24" s="129">
        <v>1</v>
      </c>
      <c r="E24" s="131">
        <v>148</v>
      </c>
      <c r="F24" s="131" t="str">
        <f>+VLOOKUP(E24,Participants!$A$1:$F$802,2,FALSE)</f>
        <v>Suki Sullivan</v>
      </c>
      <c r="G24" s="131" t="str">
        <f>+VLOOKUP(E24,Participants!$A$1:$F$802,4,FALSE)</f>
        <v>NCA</v>
      </c>
      <c r="H24" s="131" t="str">
        <f>+VLOOKUP(E24,Participants!$A$1:$F$802,5,FALSE)</f>
        <v>F</v>
      </c>
      <c r="I24" s="131">
        <v>0</v>
      </c>
      <c r="J24" s="131" t="str">
        <f>+VLOOKUP(E24,Participants!$A$1:$G$802,7,FALSE)</f>
        <v>DEV GIRLS</v>
      </c>
      <c r="K24" s="134">
        <v>57</v>
      </c>
      <c r="L24" s="131"/>
      <c r="M24" s="161">
        <v>23</v>
      </c>
    </row>
    <row r="25" spans="1:13" ht="14.25" customHeight="1">
      <c r="A25" s="90"/>
      <c r="B25" s="129"/>
      <c r="C25" s="129"/>
      <c r="D25" s="129"/>
      <c r="E25" s="131"/>
      <c r="F25" s="131"/>
      <c r="G25" s="131"/>
      <c r="H25" s="131"/>
      <c r="I25" s="131"/>
      <c r="J25" s="131"/>
      <c r="K25" s="134"/>
      <c r="L25" s="131"/>
      <c r="M25" s="161"/>
    </row>
    <row r="26" spans="1:13" ht="14.25" customHeight="1">
      <c r="A26" s="90" t="s">
        <v>714</v>
      </c>
      <c r="B26" s="53">
        <v>8</v>
      </c>
      <c r="C26" s="53">
        <v>32.200000000000003</v>
      </c>
      <c r="D26" s="53">
        <v>1</v>
      </c>
      <c r="E26" s="53">
        <v>1245</v>
      </c>
      <c r="F26" s="54" t="str">
        <f>+VLOOKUP(E26,Participants!$A$1:$F$802,2,FALSE)</f>
        <v>Rosa Yuo</v>
      </c>
      <c r="G26" s="54" t="str">
        <f>+VLOOKUP(E26,Participants!$A$1:$F$802,4,FALSE)</f>
        <v>AAC</v>
      </c>
      <c r="H26" s="54" t="str">
        <f>+VLOOKUP(E26,Participants!$A$1:$F$802,5,FALSE)</f>
        <v>F</v>
      </c>
      <c r="I26" s="54">
        <f>+VLOOKUP(E26,Participants!$A$1:$F$802,3,FALSE)</f>
        <v>4</v>
      </c>
      <c r="J26" s="54" t="str">
        <f>+VLOOKUP(E26,Participants!$A$1:$G$802,7,FALSE)</f>
        <v>DEV GIRLS</v>
      </c>
      <c r="K26" s="54">
        <v>1</v>
      </c>
      <c r="L26" s="54">
        <v>10</v>
      </c>
    </row>
    <row r="27" spans="1:13" ht="14.25" customHeight="1">
      <c r="A27" s="90" t="s">
        <v>714</v>
      </c>
      <c r="B27" s="53">
        <v>8</v>
      </c>
      <c r="C27" s="53">
        <v>35.18</v>
      </c>
      <c r="D27" s="53">
        <v>4</v>
      </c>
      <c r="E27" s="53">
        <v>908</v>
      </c>
      <c r="F27" s="54" t="str">
        <f>+VLOOKUP(E27,Participants!$A$1:$F$802,2,FALSE)</f>
        <v>Michaela Lucas</v>
      </c>
      <c r="G27" s="54" t="str">
        <f>+VLOOKUP(E27,Participants!$A$1:$F$802,4,FALSE)</f>
        <v>AGS</v>
      </c>
      <c r="H27" s="54" t="str">
        <f>+VLOOKUP(E27,Participants!$A$1:$F$802,5,FALSE)</f>
        <v>F</v>
      </c>
      <c r="I27" s="54">
        <f>+VLOOKUP(E27,Participants!$A$1:$F$802,3,FALSE)</f>
        <v>4</v>
      </c>
      <c r="J27" s="54" t="str">
        <f>+VLOOKUP(E27,Participants!$A$1:$G$802,7,FALSE)</f>
        <v>DEV GIRLS</v>
      </c>
      <c r="K27" s="54">
        <v>3</v>
      </c>
      <c r="L27" s="54">
        <v>6</v>
      </c>
    </row>
    <row r="28" spans="1:13" ht="14.25" customHeight="1">
      <c r="A28" s="90" t="s">
        <v>714</v>
      </c>
      <c r="B28" s="53">
        <v>5</v>
      </c>
      <c r="C28" s="53">
        <v>36.14</v>
      </c>
      <c r="D28" s="53">
        <v>2</v>
      </c>
      <c r="E28" s="53">
        <v>1197</v>
      </c>
      <c r="F28" s="54" t="str">
        <f>+VLOOKUP(E28,Participants!$A$1:$F$802,2,FALSE)</f>
        <v>Charlotte Austin</v>
      </c>
      <c r="G28" s="54" t="str">
        <f>+VLOOKUP(E28,Participants!$A$1:$F$802,4,FALSE)</f>
        <v>AAC</v>
      </c>
      <c r="H28" s="54" t="str">
        <f>+VLOOKUP(E28,Participants!$A$1:$F$802,5,FALSE)</f>
        <v>F</v>
      </c>
      <c r="I28" s="54">
        <f>+VLOOKUP(E28,Participants!$A$1:$F$802,3,FALSE)</f>
        <v>4</v>
      </c>
      <c r="J28" s="54" t="str">
        <f>+VLOOKUP(E28,Participants!$A$1:$G$802,7,FALSE)</f>
        <v>DEV GIRLS</v>
      </c>
      <c r="K28" s="54">
        <v>4</v>
      </c>
      <c r="L28" s="54">
        <v>5</v>
      </c>
    </row>
    <row r="29" spans="1:13" ht="14.25" customHeight="1">
      <c r="A29" s="90" t="s">
        <v>714</v>
      </c>
      <c r="B29" s="53">
        <v>7</v>
      </c>
      <c r="C29" s="53">
        <v>36.53</v>
      </c>
      <c r="D29" s="53">
        <v>5</v>
      </c>
      <c r="E29" s="53">
        <v>599</v>
      </c>
      <c r="F29" s="54" t="str">
        <f>+VLOOKUP(E29,Participants!$A$1:$F$802,2,FALSE)</f>
        <v>Franchesca Rudl</v>
      </c>
      <c r="G29" s="54" t="str">
        <f>+VLOOKUP(E29,Participants!$A$1:$F$802,4,FALSE)</f>
        <v>BTA</v>
      </c>
      <c r="H29" s="54" t="str">
        <f>+VLOOKUP(E29,Participants!$A$1:$F$802,5,FALSE)</f>
        <v>F</v>
      </c>
      <c r="I29" s="54">
        <f>+VLOOKUP(E29,Participants!$A$1:$F$802,3,FALSE)</f>
        <v>4</v>
      </c>
      <c r="J29" s="54" t="str">
        <f>+VLOOKUP(E29,Participants!$A$1:$G$802,7,FALSE)</f>
        <v>DEV GIRLS</v>
      </c>
      <c r="K29" s="54">
        <v>5</v>
      </c>
      <c r="L29" s="54">
        <v>4</v>
      </c>
    </row>
    <row r="30" spans="1:13" ht="14.25" customHeight="1">
      <c r="A30" s="90" t="s">
        <v>714</v>
      </c>
      <c r="B30" s="53">
        <v>8</v>
      </c>
      <c r="C30" s="53">
        <v>36.56</v>
      </c>
      <c r="D30" s="53">
        <v>3</v>
      </c>
      <c r="E30" s="53">
        <v>706</v>
      </c>
      <c r="F30" s="54" t="str">
        <f>+VLOOKUP(E30,Participants!$A$1:$F$802,2,FALSE)</f>
        <v>Brigid Baker</v>
      </c>
      <c r="G30" s="54" t="str">
        <f>+VLOOKUP(E30,Participants!$A$1:$F$802,4,FALSE)</f>
        <v>KIL</v>
      </c>
      <c r="H30" s="54" t="str">
        <f>+VLOOKUP(E30,Participants!$A$1:$F$802,5,FALSE)</f>
        <v>F</v>
      </c>
      <c r="I30" s="54">
        <f>+VLOOKUP(E30,Participants!$A$1:$F$802,3,FALSE)</f>
        <v>4</v>
      </c>
      <c r="J30" s="54" t="str">
        <f>+VLOOKUP(E30,Participants!$A$1:$G$802,7,FALSE)</f>
        <v>DEV GIRLS</v>
      </c>
      <c r="K30" s="54">
        <v>6</v>
      </c>
      <c r="L30" s="54">
        <v>3</v>
      </c>
    </row>
    <row r="31" spans="1:13" ht="14.25" customHeight="1">
      <c r="A31" s="90" t="s">
        <v>714</v>
      </c>
      <c r="B31" s="53">
        <v>7</v>
      </c>
      <c r="C31" s="53">
        <v>36.6</v>
      </c>
      <c r="D31" s="53">
        <v>4</v>
      </c>
      <c r="E31" s="53">
        <v>723</v>
      </c>
      <c r="F31" s="54" t="str">
        <f>+VLOOKUP(E31,Participants!$A$1:$F$802,2,FALSE)</f>
        <v>Bridie Straub</v>
      </c>
      <c r="G31" s="54" t="str">
        <f>+VLOOKUP(E31,Participants!$A$1:$F$802,4,FALSE)</f>
        <v>KIL</v>
      </c>
      <c r="H31" s="54" t="str">
        <f>+VLOOKUP(E31,Participants!$A$1:$F$802,5,FALSE)</f>
        <v>F</v>
      </c>
      <c r="I31" s="54">
        <f>+VLOOKUP(E31,Participants!$A$1:$F$802,3,FALSE)</f>
        <v>4</v>
      </c>
      <c r="J31" s="54" t="str">
        <f>+VLOOKUP(E31,Participants!$A$1:$G$802,7,FALSE)</f>
        <v>DEV GIRLS</v>
      </c>
      <c r="K31" s="54">
        <v>7</v>
      </c>
      <c r="L31" s="54">
        <v>2</v>
      </c>
    </row>
    <row r="32" spans="1:13" ht="14.25" customHeight="1">
      <c r="A32" s="90" t="s">
        <v>714</v>
      </c>
      <c r="B32" s="53">
        <v>6</v>
      </c>
      <c r="C32" s="53">
        <v>36.75</v>
      </c>
      <c r="D32" s="53">
        <v>6</v>
      </c>
      <c r="E32" s="53">
        <v>909</v>
      </c>
      <c r="F32" s="54" t="str">
        <f>+VLOOKUP(E32,Participants!$A$1:$F$802,2,FALSE)</f>
        <v>Violet McGovern</v>
      </c>
      <c r="G32" s="54" t="str">
        <f>+VLOOKUP(E32,Participants!$A$1:$F$802,4,FALSE)</f>
        <v>AGS</v>
      </c>
      <c r="H32" s="54" t="str">
        <f>+VLOOKUP(E32,Participants!$A$1:$F$802,5,FALSE)</f>
        <v>F</v>
      </c>
      <c r="I32" s="54">
        <f>+VLOOKUP(E32,Participants!$A$1:$F$802,3,FALSE)</f>
        <v>3</v>
      </c>
      <c r="J32" s="54" t="str">
        <f>+VLOOKUP(E32,Participants!$A$1:$G$802,7,FALSE)</f>
        <v>DEV GIRLS</v>
      </c>
      <c r="K32" s="54">
        <v>8</v>
      </c>
      <c r="L32" s="54">
        <v>1</v>
      </c>
    </row>
    <row r="33" spans="1:12" ht="14.25" customHeight="1">
      <c r="A33" s="90" t="s">
        <v>714</v>
      </c>
      <c r="B33" s="53">
        <v>8</v>
      </c>
      <c r="C33" s="53">
        <v>36.76</v>
      </c>
      <c r="D33" s="53">
        <v>2</v>
      </c>
      <c r="E33" s="53">
        <v>161</v>
      </c>
      <c r="F33" s="54" t="str">
        <f>+VLOOKUP(E33,Participants!$A$1:$F$802,2,FALSE)</f>
        <v>Ava Smith</v>
      </c>
      <c r="G33" s="54" t="str">
        <f>+VLOOKUP(E33,Participants!$A$1:$F$802,4,FALSE)</f>
        <v>NCA</v>
      </c>
      <c r="H33" s="54" t="str">
        <f>+VLOOKUP(E33,Participants!$A$1:$F$802,5,FALSE)</f>
        <v>F</v>
      </c>
      <c r="I33" s="54">
        <f>+VLOOKUP(E33,Participants!$A$1:$F$802,3,FALSE)</f>
        <v>3</v>
      </c>
      <c r="J33" s="54" t="str">
        <f>+VLOOKUP(E33,Participants!$A$1:$G$802,7,FALSE)</f>
        <v>DEV GIRLS</v>
      </c>
      <c r="K33" s="54">
        <v>9</v>
      </c>
      <c r="L33" s="54"/>
    </row>
    <row r="34" spans="1:12" ht="14.25" customHeight="1">
      <c r="A34" s="90" t="s">
        <v>714</v>
      </c>
      <c r="B34" s="53">
        <v>4</v>
      </c>
      <c r="C34" s="53">
        <v>36.85</v>
      </c>
      <c r="D34" s="53">
        <v>1</v>
      </c>
      <c r="E34" s="53">
        <v>586</v>
      </c>
      <c r="F34" s="54" t="str">
        <f>+VLOOKUP(E34,Participants!$A$1:$F$802,2,FALSE)</f>
        <v>Kat Barnett</v>
      </c>
      <c r="G34" s="54" t="str">
        <f>+VLOOKUP(E34,Participants!$A$1:$F$802,4,FALSE)</f>
        <v>BTA</v>
      </c>
      <c r="H34" s="54" t="str">
        <f>+VLOOKUP(E34,Participants!$A$1:$F$802,5,FALSE)</f>
        <v>F</v>
      </c>
      <c r="I34" s="54">
        <f>+VLOOKUP(E34,Participants!$A$1:$F$802,3,FALSE)</f>
        <v>3</v>
      </c>
      <c r="J34" s="54" t="str">
        <f>+VLOOKUP(E34,Participants!$A$1:$G$802,7,FALSE)</f>
        <v>DEV GIRLS</v>
      </c>
      <c r="K34" s="54">
        <v>10</v>
      </c>
      <c r="L34" s="54"/>
    </row>
    <row r="35" spans="1:12" ht="14.25" customHeight="1">
      <c r="A35" s="90" t="s">
        <v>714</v>
      </c>
      <c r="B35" s="53">
        <v>7</v>
      </c>
      <c r="C35" s="53">
        <v>38.14</v>
      </c>
      <c r="D35" s="53">
        <v>2</v>
      </c>
      <c r="E35" s="53">
        <v>918</v>
      </c>
      <c r="F35" s="54" t="str">
        <f>+VLOOKUP(E35,Participants!$A$1:$F$802,2,FALSE)</f>
        <v>Arden Wyke-Shiring</v>
      </c>
      <c r="G35" s="54" t="str">
        <f>+VLOOKUP(E35,Participants!$A$1:$F$802,4,FALSE)</f>
        <v>AGS</v>
      </c>
      <c r="H35" s="54" t="str">
        <f>+VLOOKUP(E35,Participants!$A$1:$F$802,5,FALSE)</f>
        <v>F</v>
      </c>
      <c r="I35" s="54">
        <f>+VLOOKUP(E35,Participants!$A$1:$F$802,3,FALSE)</f>
        <v>4</v>
      </c>
      <c r="J35" s="54" t="str">
        <f>+VLOOKUP(E35,Participants!$A$1:$G$802,7,FALSE)</f>
        <v>DEV GIRLS</v>
      </c>
      <c r="K35" s="54">
        <v>11</v>
      </c>
      <c r="L35" s="54"/>
    </row>
    <row r="36" spans="1:12" ht="14.25" customHeight="1">
      <c r="A36" s="90" t="s">
        <v>714</v>
      </c>
      <c r="B36" s="53">
        <v>5</v>
      </c>
      <c r="C36" s="53">
        <v>38.4</v>
      </c>
      <c r="D36" s="53">
        <v>1</v>
      </c>
      <c r="E36" s="53">
        <v>156</v>
      </c>
      <c r="F36" s="54" t="str">
        <f>+VLOOKUP(E36,Participants!$A$1:$F$802,2,FALSE)</f>
        <v>Lily Derkach</v>
      </c>
      <c r="G36" s="54" t="str">
        <f>+VLOOKUP(E36,Participants!$A$1:$F$802,4,FALSE)</f>
        <v>NCA</v>
      </c>
      <c r="H36" s="54" t="str">
        <f>+VLOOKUP(E36,Participants!$A$1:$F$802,5,FALSE)</f>
        <v>F</v>
      </c>
      <c r="I36" s="54">
        <f>+VLOOKUP(E36,Participants!$A$1:$F$802,3,FALSE)</f>
        <v>3</v>
      </c>
      <c r="J36" s="54" t="str">
        <f>+VLOOKUP(E36,Participants!$A$1:$G$802,7,FALSE)</f>
        <v>DEV GIRLS</v>
      </c>
      <c r="K36" s="54">
        <v>12</v>
      </c>
      <c r="L36" s="54"/>
    </row>
    <row r="37" spans="1:12" ht="14.25" customHeight="1">
      <c r="A37" s="90" t="s">
        <v>714</v>
      </c>
      <c r="B37" s="53">
        <v>7</v>
      </c>
      <c r="C37" s="53">
        <v>38.86</v>
      </c>
      <c r="D37" s="53">
        <v>3</v>
      </c>
      <c r="E37" s="53">
        <v>473</v>
      </c>
      <c r="F37" s="54" t="str">
        <f>+VLOOKUP(E37,Participants!$A$1:$F$802,2,FALSE)</f>
        <v>Taetum Dougherty</v>
      </c>
      <c r="G37" s="54" t="str">
        <f>+VLOOKUP(E37,Participants!$A$1:$F$802,4,FALSE)</f>
        <v>BCS</v>
      </c>
      <c r="H37" s="54" t="str">
        <f>+VLOOKUP(E37,Participants!$A$1:$F$802,5,FALSE)</f>
        <v>F</v>
      </c>
      <c r="I37" s="54">
        <f>+VLOOKUP(E37,Participants!$A$1:$F$802,3,FALSE)</f>
        <v>4</v>
      </c>
      <c r="J37" s="54" t="str">
        <f>+VLOOKUP(E37,Participants!$A$1:$G$802,7,FALSE)</f>
        <v>DEV GIRLS</v>
      </c>
      <c r="K37" s="54">
        <v>14</v>
      </c>
      <c r="L37" s="54"/>
    </row>
    <row r="38" spans="1:12" ht="14.25" customHeight="1">
      <c r="A38" s="90" t="s">
        <v>714</v>
      </c>
      <c r="B38" s="53">
        <v>5</v>
      </c>
      <c r="C38" s="53">
        <v>38.99</v>
      </c>
      <c r="D38" s="53">
        <v>5</v>
      </c>
      <c r="E38" s="53">
        <v>1339</v>
      </c>
      <c r="F38" s="54" t="str">
        <f>+VLOOKUP(E38,Participants!$A$1:$F$802,2,FALSE)</f>
        <v>Hadley Moritz</v>
      </c>
      <c r="G38" s="54" t="str">
        <f>+VLOOKUP(E38,Participants!$A$1:$F$802,4,FALSE)</f>
        <v>BFS</v>
      </c>
      <c r="H38" s="54" t="str">
        <f>+VLOOKUP(E38,Participants!$A$1:$F$802,5,FALSE)</f>
        <v>F</v>
      </c>
      <c r="I38" s="54">
        <f>+VLOOKUP(E38,Participants!$A$1:$F$802,3,FALSE)</f>
        <v>3</v>
      </c>
      <c r="J38" s="54" t="str">
        <f>+VLOOKUP(E38,Participants!$A$1:$G$802,7,FALSE)</f>
        <v>DEV GIRLS</v>
      </c>
      <c r="K38" s="54">
        <v>15</v>
      </c>
      <c r="L38" s="54"/>
    </row>
    <row r="39" spans="1:12" ht="14.25" customHeight="1">
      <c r="A39" s="90" t="s">
        <v>714</v>
      </c>
      <c r="B39" s="53">
        <v>4</v>
      </c>
      <c r="C39" s="53">
        <v>39.17</v>
      </c>
      <c r="D39" s="53">
        <v>6</v>
      </c>
      <c r="E39" s="53">
        <v>913</v>
      </c>
      <c r="F39" s="54" t="str">
        <f>+VLOOKUP(E39,Participants!$A$1:$F$802,2,FALSE)</f>
        <v>Rose Staudenmeier</v>
      </c>
      <c r="G39" s="54" t="str">
        <f>+VLOOKUP(E39,Participants!$A$1:$F$802,4,FALSE)</f>
        <v>AGS</v>
      </c>
      <c r="H39" s="54" t="str">
        <f>+VLOOKUP(E39,Participants!$A$1:$F$802,5,FALSE)</f>
        <v>F</v>
      </c>
      <c r="I39" s="54">
        <f>+VLOOKUP(E39,Participants!$A$1:$F$802,3,FALSE)</f>
        <v>3</v>
      </c>
      <c r="J39" s="54" t="str">
        <f>+VLOOKUP(E39,Participants!$A$1:$G$802,7,FALSE)</f>
        <v>DEV GIRLS</v>
      </c>
      <c r="K39" s="54">
        <v>16</v>
      </c>
      <c r="L39" s="54"/>
    </row>
    <row r="40" spans="1:12" ht="14.25" customHeight="1">
      <c r="A40" s="90" t="s">
        <v>714</v>
      </c>
      <c r="B40" s="53">
        <v>7</v>
      </c>
      <c r="C40" s="53">
        <v>39.17</v>
      </c>
      <c r="D40" s="53">
        <v>1</v>
      </c>
      <c r="E40" s="53">
        <v>919</v>
      </c>
      <c r="F40" s="54" t="str">
        <f>+VLOOKUP(E40,Participants!$A$1:$F$802,2,FALSE)</f>
        <v>Natalie Yurchak</v>
      </c>
      <c r="G40" s="54" t="str">
        <f>+VLOOKUP(E40,Participants!$A$1:$F$802,4,FALSE)</f>
        <v>AGS</v>
      </c>
      <c r="H40" s="54" t="str">
        <f>+VLOOKUP(E40,Participants!$A$1:$F$802,5,FALSE)</f>
        <v>F</v>
      </c>
      <c r="I40" s="54">
        <f>+VLOOKUP(E40,Participants!$A$1:$F$802,3,FALSE)</f>
        <v>4</v>
      </c>
      <c r="J40" s="54" t="str">
        <f>+VLOOKUP(E40,Participants!$A$1:$G$802,7,FALSE)</f>
        <v>DEV GIRLS</v>
      </c>
      <c r="K40" s="54">
        <v>17</v>
      </c>
      <c r="L40" s="54"/>
    </row>
    <row r="41" spans="1:12" ht="14.25" customHeight="1">
      <c r="A41" s="90" t="s">
        <v>714</v>
      </c>
      <c r="B41" s="53">
        <v>5</v>
      </c>
      <c r="C41" s="53">
        <v>39.229999999999997</v>
      </c>
      <c r="D41" s="53">
        <v>8</v>
      </c>
      <c r="E41" s="53">
        <v>915</v>
      </c>
      <c r="F41" s="54" t="str">
        <f>+VLOOKUP(E41,Participants!$A$1:$F$802,2,FALSE)</f>
        <v>Sadie Tamburino</v>
      </c>
      <c r="G41" s="54" t="str">
        <f>+VLOOKUP(E41,Participants!$A$1:$F$802,4,FALSE)</f>
        <v>AGS</v>
      </c>
      <c r="H41" s="54" t="str">
        <f>+VLOOKUP(E41,Participants!$A$1:$F$802,5,FALSE)</f>
        <v>F</v>
      </c>
      <c r="I41" s="54">
        <f>+VLOOKUP(E41,Participants!$A$1:$F$802,3,FALSE)</f>
        <v>3</v>
      </c>
      <c r="J41" s="54" t="str">
        <f>+VLOOKUP(E41,Participants!$A$1:$G$802,7,FALSE)</f>
        <v>DEV GIRLS</v>
      </c>
      <c r="K41" s="54">
        <v>18</v>
      </c>
      <c r="L41" s="54"/>
    </row>
    <row r="42" spans="1:12" ht="14.25" customHeight="1">
      <c r="A42" s="90" t="s">
        <v>714</v>
      </c>
      <c r="B42" s="53">
        <v>6</v>
      </c>
      <c r="C42" s="53">
        <v>39.47</v>
      </c>
      <c r="D42" s="53">
        <v>1</v>
      </c>
      <c r="E42" s="53">
        <v>166</v>
      </c>
      <c r="F42" s="54" t="str">
        <f>+VLOOKUP(E42,Participants!$A$1:$F$802,2,FALSE)</f>
        <v>Maggie Pyle</v>
      </c>
      <c r="G42" s="54" t="str">
        <f>+VLOOKUP(E42,Participants!$A$1:$F$802,4,FALSE)</f>
        <v>NCA</v>
      </c>
      <c r="H42" s="54" t="str">
        <f>+VLOOKUP(E42,Participants!$A$1:$F$802,5,FALSE)</f>
        <v>F</v>
      </c>
      <c r="I42" s="54">
        <f>+VLOOKUP(E42,Participants!$A$1:$F$802,3,FALSE)</f>
        <v>4</v>
      </c>
      <c r="J42" s="54" t="str">
        <f>+VLOOKUP(E42,Participants!$A$1:$G$802,7,FALSE)</f>
        <v>DEV GIRLS</v>
      </c>
      <c r="K42" s="54">
        <v>19</v>
      </c>
      <c r="L42" s="54"/>
    </row>
    <row r="43" spans="1:12" ht="14.25" customHeight="1">
      <c r="A43" s="90" t="s">
        <v>714</v>
      </c>
      <c r="B43" s="53">
        <v>5</v>
      </c>
      <c r="C43" s="53">
        <v>39.57</v>
      </c>
      <c r="D43" s="53">
        <v>7</v>
      </c>
      <c r="E43" s="53">
        <v>600</v>
      </c>
      <c r="F43" s="54" t="str">
        <f>+VLOOKUP(E43,Participants!$A$1:$F$802,2,FALSE)</f>
        <v>Caroline Lutz</v>
      </c>
      <c r="G43" s="54" t="str">
        <f>+VLOOKUP(E43,Participants!$A$1:$F$802,4,FALSE)</f>
        <v>BTA</v>
      </c>
      <c r="H43" s="54" t="str">
        <f>+VLOOKUP(E43,Participants!$A$1:$F$802,5,FALSE)</f>
        <v>F</v>
      </c>
      <c r="I43" s="54">
        <f>+VLOOKUP(E43,Participants!$A$1:$F$802,3,FALSE)</f>
        <v>4</v>
      </c>
      <c r="J43" s="54" t="str">
        <f>+VLOOKUP(E43,Participants!$A$1:$G$802,7,FALSE)</f>
        <v>DEV GIRLS</v>
      </c>
      <c r="K43" s="54">
        <v>20</v>
      </c>
      <c r="L43" s="54"/>
    </row>
    <row r="44" spans="1:12" ht="14.25" customHeight="1">
      <c r="A44" s="90" t="s">
        <v>714</v>
      </c>
      <c r="B44" s="53">
        <v>4</v>
      </c>
      <c r="C44" s="53">
        <v>39.71</v>
      </c>
      <c r="D44" s="53">
        <v>2</v>
      </c>
      <c r="E44" s="53">
        <v>917</v>
      </c>
      <c r="F44" s="54" t="str">
        <f>+VLOOKUP(E44,Participants!$A$1:$F$802,2,FALSE)</f>
        <v>Lillian Urick</v>
      </c>
      <c r="G44" s="54" t="str">
        <f>+VLOOKUP(E44,Participants!$A$1:$F$802,4,FALSE)</f>
        <v>AGS</v>
      </c>
      <c r="H44" s="54" t="str">
        <f>+VLOOKUP(E44,Participants!$A$1:$F$802,5,FALSE)</f>
        <v>F</v>
      </c>
      <c r="I44" s="54">
        <f>+VLOOKUP(E44,Participants!$A$1:$F$802,3,FALSE)</f>
        <v>3</v>
      </c>
      <c r="J44" s="54" t="str">
        <f>+VLOOKUP(E44,Participants!$A$1:$G$802,7,FALSE)</f>
        <v>DEV GIRLS</v>
      </c>
      <c r="K44" s="54">
        <v>21</v>
      </c>
      <c r="L44" s="54"/>
    </row>
    <row r="45" spans="1:12" ht="14.25" customHeight="1">
      <c r="A45" s="90" t="s">
        <v>714</v>
      </c>
      <c r="B45" s="53">
        <v>6</v>
      </c>
      <c r="C45" s="53">
        <v>40.03</v>
      </c>
      <c r="D45" s="53">
        <v>3</v>
      </c>
      <c r="E45" s="53">
        <v>713</v>
      </c>
      <c r="F45" s="54" t="str">
        <f>+VLOOKUP(E45,Participants!$A$1:$F$802,2,FALSE)</f>
        <v>Aralia DePaoli</v>
      </c>
      <c r="G45" s="54" t="str">
        <f>+VLOOKUP(E45,Participants!$A$1:$F$802,4,FALSE)</f>
        <v>KIL</v>
      </c>
      <c r="H45" s="54" t="str">
        <f>+VLOOKUP(E45,Participants!$A$1:$F$802,5,FALSE)</f>
        <v>F</v>
      </c>
      <c r="I45" s="54">
        <f>+VLOOKUP(E45,Participants!$A$1:$F$802,3,FALSE)</f>
        <v>3</v>
      </c>
      <c r="J45" s="54" t="str">
        <f>+VLOOKUP(E45,Participants!$A$1:$G$802,7,FALSE)</f>
        <v>DEV GIRLS</v>
      </c>
      <c r="K45" s="54">
        <v>22</v>
      </c>
      <c r="L45" s="54"/>
    </row>
    <row r="46" spans="1:12" ht="14.25" customHeight="1">
      <c r="A46" s="90" t="s">
        <v>714</v>
      </c>
      <c r="B46" s="53">
        <v>6</v>
      </c>
      <c r="C46" s="53">
        <v>40.340000000000003</v>
      </c>
      <c r="D46" s="53">
        <v>2</v>
      </c>
      <c r="E46" s="53">
        <v>907</v>
      </c>
      <c r="F46" s="54" t="str">
        <f>+VLOOKUP(E46,Participants!$A$1:$F$802,2,FALSE)</f>
        <v>Mila Kolocouris</v>
      </c>
      <c r="G46" s="54" t="str">
        <f>+VLOOKUP(E46,Participants!$A$1:$F$802,4,FALSE)</f>
        <v>AGS</v>
      </c>
      <c r="H46" s="54" t="str">
        <f>+VLOOKUP(E46,Participants!$A$1:$F$802,5,FALSE)</f>
        <v>F</v>
      </c>
      <c r="I46" s="54">
        <f>+VLOOKUP(E46,Participants!$A$1:$F$802,3,FALSE)</f>
        <v>3</v>
      </c>
      <c r="J46" s="54" t="str">
        <f>+VLOOKUP(E46,Participants!$A$1:$G$802,7,FALSE)</f>
        <v>DEV GIRLS</v>
      </c>
      <c r="K46" s="54">
        <v>23</v>
      </c>
      <c r="L46" s="54"/>
    </row>
    <row r="47" spans="1:12" ht="14.25" customHeight="1">
      <c r="A47" s="90" t="s">
        <v>714</v>
      </c>
      <c r="B47" s="53">
        <v>4</v>
      </c>
      <c r="C47" s="53">
        <v>40.369999999999997</v>
      </c>
      <c r="D47" s="53">
        <v>3</v>
      </c>
      <c r="E47" s="53">
        <v>477</v>
      </c>
      <c r="F47" s="54" t="str">
        <f>+VLOOKUP(E47,Participants!$A$1:$F$802,2,FALSE)</f>
        <v>Madelyn Miklavic</v>
      </c>
      <c r="G47" s="54" t="str">
        <f>+VLOOKUP(E47,Participants!$A$1:$F$802,4,FALSE)</f>
        <v>BCS</v>
      </c>
      <c r="H47" s="54" t="str">
        <f>+VLOOKUP(E47,Participants!$A$1:$F$802,5,FALSE)</f>
        <v>F</v>
      </c>
      <c r="I47" s="54">
        <f>+VLOOKUP(E47,Participants!$A$1:$F$802,3,FALSE)</f>
        <v>4</v>
      </c>
      <c r="J47" s="54" t="str">
        <f>+VLOOKUP(E47,Participants!$A$1:$G$802,7,FALSE)</f>
        <v>DEV GIRLS</v>
      </c>
      <c r="K47" s="54">
        <v>24</v>
      </c>
      <c r="L47" s="54"/>
    </row>
    <row r="48" spans="1:12" ht="14.25" customHeight="1">
      <c r="A48" s="90" t="s">
        <v>714</v>
      </c>
      <c r="B48" s="53">
        <v>4</v>
      </c>
      <c r="C48" s="53">
        <v>41.55</v>
      </c>
      <c r="D48" s="53">
        <v>8</v>
      </c>
      <c r="E48" s="53">
        <v>160</v>
      </c>
      <c r="F48" s="54" t="str">
        <f>+VLOOKUP(E48,Participants!$A$1:$F$802,2,FALSE)</f>
        <v>Chloe Light</v>
      </c>
      <c r="G48" s="54" t="str">
        <f>+VLOOKUP(E48,Participants!$A$1:$F$802,4,FALSE)</f>
        <v>NCA</v>
      </c>
      <c r="H48" s="54" t="str">
        <f>+VLOOKUP(E48,Participants!$A$1:$F$802,5,FALSE)</f>
        <v>F</v>
      </c>
      <c r="I48" s="54">
        <f>+VLOOKUP(E48,Participants!$A$1:$F$802,3,FALSE)</f>
        <v>3</v>
      </c>
      <c r="J48" s="54" t="str">
        <f>+VLOOKUP(E48,Participants!$A$1:$G$802,7,FALSE)</f>
        <v>DEV GIRLS</v>
      </c>
      <c r="K48" s="54">
        <v>26</v>
      </c>
      <c r="L48" s="54"/>
    </row>
    <row r="49" spans="1:13" ht="14.25" customHeight="1">
      <c r="A49" s="90" t="s">
        <v>714</v>
      </c>
      <c r="B49" s="53">
        <v>5</v>
      </c>
      <c r="C49" s="53">
        <v>41.72</v>
      </c>
      <c r="D49" s="53">
        <v>6</v>
      </c>
      <c r="E49" s="53">
        <v>941</v>
      </c>
      <c r="F49" s="54" t="str">
        <f>+VLOOKUP(E49,Participants!$A$1:$F$802,2,FALSE)</f>
        <v>Klingensmith Brynn</v>
      </c>
      <c r="G49" s="54" t="str">
        <f>+VLOOKUP(E49,Participants!$A$1:$F$802,4,FALSE)</f>
        <v>CDT</v>
      </c>
      <c r="H49" s="54" t="str">
        <f>+VLOOKUP(E49,Participants!$A$1:$F$802,5,FALSE)</f>
        <v>F</v>
      </c>
      <c r="I49" s="54">
        <f>+VLOOKUP(E49,Participants!$A$1:$F$802,3,FALSE)</f>
        <v>3</v>
      </c>
      <c r="J49" s="54" t="str">
        <f>+VLOOKUP(E49,Participants!$A$1:$G$802,7,FALSE)</f>
        <v>DEV GIRLS</v>
      </c>
      <c r="K49" s="54">
        <v>27</v>
      </c>
      <c r="L49" s="54"/>
    </row>
    <row r="50" spans="1:13" ht="14.25" customHeight="1">
      <c r="A50" s="90" t="s">
        <v>714</v>
      </c>
      <c r="B50" s="53">
        <v>6</v>
      </c>
      <c r="C50" s="53">
        <v>42.34</v>
      </c>
      <c r="D50" s="53">
        <v>7</v>
      </c>
      <c r="E50" s="53">
        <v>707</v>
      </c>
      <c r="F50" s="54" t="str">
        <f>+VLOOKUP(E50,Participants!$A$1:$F$802,2,FALSE)</f>
        <v>Cora Cole</v>
      </c>
      <c r="G50" s="54" t="str">
        <f>+VLOOKUP(E50,Participants!$A$1:$F$802,4,FALSE)</f>
        <v>KIL</v>
      </c>
      <c r="H50" s="54" t="str">
        <f>+VLOOKUP(E50,Participants!$A$1:$F$802,5,FALSE)</f>
        <v>F</v>
      </c>
      <c r="I50" s="54">
        <f>+VLOOKUP(E50,Participants!$A$1:$F$802,3,FALSE)</f>
        <v>4</v>
      </c>
      <c r="J50" s="54" t="str">
        <f>+VLOOKUP(E50,Participants!$A$1:$G$802,7,FALSE)</f>
        <v>DEV GIRLS</v>
      </c>
      <c r="K50" s="54">
        <v>29</v>
      </c>
      <c r="L50" s="54"/>
    </row>
    <row r="51" spans="1:13" ht="14.25" customHeight="1">
      <c r="A51" s="90" t="s">
        <v>714</v>
      </c>
      <c r="B51" s="53">
        <v>6</v>
      </c>
      <c r="C51" s="53">
        <v>43.5</v>
      </c>
      <c r="D51" s="53">
        <v>5</v>
      </c>
      <c r="E51" s="53">
        <v>593</v>
      </c>
      <c r="F51" s="54" t="str">
        <f>+VLOOKUP(E51,Participants!$A$1:$F$802,2,FALSE)</f>
        <v>Everleigh Walczyk</v>
      </c>
      <c r="G51" s="54" t="str">
        <f>+VLOOKUP(E51,Participants!$A$1:$F$802,4,FALSE)</f>
        <v>BTA</v>
      </c>
      <c r="H51" s="54" t="str">
        <f>+VLOOKUP(E51,Participants!$A$1:$F$802,5,FALSE)</f>
        <v>F</v>
      </c>
      <c r="I51" s="54">
        <f>+VLOOKUP(E51,Participants!$A$1:$F$802,3,FALSE)</f>
        <v>4</v>
      </c>
      <c r="J51" s="54" t="str">
        <f>+VLOOKUP(E51,Participants!$A$1:$G$802,7,FALSE)</f>
        <v>DEV GIRLS</v>
      </c>
      <c r="K51" s="54">
        <v>32</v>
      </c>
      <c r="L51" s="54"/>
    </row>
    <row r="52" spans="1:13" ht="14.25" customHeight="1">
      <c r="A52" s="90" t="s">
        <v>714</v>
      </c>
      <c r="B52" s="53">
        <v>4</v>
      </c>
      <c r="C52" s="53">
        <v>43.7</v>
      </c>
      <c r="D52" s="53">
        <v>5</v>
      </c>
      <c r="E52" s="53">
        <v>1343</v>
      </c>
      <c r="F52" s="54" t="str">
        <f>+VLOOKUP(E52,Participants!$A$1:$F$802,2,FALSE)</f>
        <v>Quinn McCabe</v>
      </c>
      <c r="G52" s="54" t="str">
        <f>+VLOOKUP(E52,Participants!$A$1:$F$802,4,FALSE)</f>
        <v>BFS</v>
      </c>
      <c r="H52" s="54" t="str">
        <f>+VLOOKUP(E52,Participants!$A$1:$F$802,5,FALSE)</f>
        <v>F</v>
      </c>
      <c r="I52" s="54">
        <f>+VLOOKUP(E52,Participants!$A$1:$F$802,3,FALSE)</f>
        <v>3</v>
      </c>
      <c r="J52" s="54" t="str">
        <f>+VLOOKUP(E52,Participants!$A$1:$G$802,7,FALSE)</f>
        <v>DEV GIRLS</v>
      </c>
      <c r="K52" s="54">
        <v>33</v>
      </c>
      <c r="L52" s="54"/>
    </row>
    <row r="53" spans="1:13" ht="14.25" customHeight="1">
      <c r="A53" s="90" t="s">
        <v>714</v>
      </c>
      <c r="B53" s="53">
        <v>6</v>
      </c>
      <c r="C53" s="53">
        <v>45.09</v>
      </c>
      <c r="D53" s="53">
        <v>4</v>
      </c>
      <c r="E53" s="53">
        <v>1342</v>
      </c>
      <c r="F53" s="54" t="str">
        <f>+VLOOKUP(E53,Participants!$A$1:$F$802,2,FALSE)</f>
        <v>Cecilia "CC" Benjamin</v>
      </c>
      <c r="G53" s="54" t="str">
        <f>+VLOOKUP(E53,Participants!$A$1:$F$802,4,FALSE)</f>
        <v>BFS</v>
      </c>
      <c r="H53" s="54" t="str">
        <f>+VLOOKUP(E53,Participants!$A$1:$F$802,5,FALSE)</f>
        <v>F</v>
      </c>
      <c r="I53" s="54">
        <f>+VLOOKUP(E53,Participants!$A$1:$F$802,3,FALSE)</f>
        <v>3</v>
      </c>
      <c r="J53" s="54" t="str">
        <f>+VLOOKUP(E53,Participants!$A$1:$G$802,7,FALSE)</f>
        <v>DEV GIRLS</v>
      </c>
      <c r="K53" s="54">
        <v>39</v>
      </c>
      <c r="L53" s="54"/>
    </row>
    <row r="54" spans="1:13" ht="14.25" customHeight="1">
      <c r="A54" s="90" t="s">
        <v>714</v>
      </c>
      <c r="B54" s="53">
        <v>4</v>
      </c>
      <c r="C54" s="53">
        <v>46.11</v>
      </c>
      <c r="D54" s="53">
        <v>4</v>
      </c>
      <c r="E54" s="53">
        <v>710</v>
      </c>
      <c r="F54" s="54" t="str">
        <f>+VLOOKUP(E54,Participants!$A$1:$F$802,2,FALSE)</f>
        <v>Aria Galus</v>
      </c>
      <c r="G54" s="54" t="str">
        <f>+VLOOKUP(E54,Participants!$A$1:$F$802,4,FALSE)</f>
        <v>KIL</v>
      </c>
      <c r="H54" s="54" t="str">
        <f>+VLOOKUP(E54,Participants!$A$1:$F$802,5,FALSE)</f>
        <v>F</v>
      </c>
      <c r="I54" s="54">
        <f>+VLOOKUP(E54,Participants!$A$1:$F$802,3,FALSE)</f>
        <v>3</v>
      </c>
      <c r="J54" s="54" t="str">
        <f>+VLOOKUP(E54,Participants!$A$1:$G$802,7,FALSE)</f>
        <v>DEV GIRLS</v>
      </c>
      <c r="K54" s="54">
        <v>44</v>
      </c>
      <c r="L54" s="54"/>
    </row>
    <row r="55" spans="1:13" ht="14.25" customHeight="1">
      <c r="A55" s="90" t="s">
        <v>714</v>
      </c>
      <c r="B55" s="53">
        <v>5</v>
      </c>
      <c r="C55" s="53">
        <v>46.69</v>
      </c>
      <c r="D55" s="53">
        <v>4</v>
      </c>
      <c r="E55" s="53">
        <v>708</v>
      </c>
      <c r="F55" s="54" t="str">
        <f>+VLOOKUP(E55,Participants!$A$1:$F$802,2,FALSE)</f>
        <v>Anna Narwold</v>
      </c>
      <c r="G55" s="54" t="str">
        <f>+VLOOKUP(E55,Participants!$A$1:$F$802,4,FALSE)</f>
        <v>KIL</v>
      </c>
      <c r="H55" s="54" t="str">
        <f>+VLOOKUP(E55,Participants!$A$1:$F$802,5,FALSE)</f>
        <v>F</v>
      </c>
      <c r="I55" s="54">
        <f>+VLOOKUP(E55,Participants!$A$1:$F$802,3,FALSE)</f>
        <v>3</v>
      </c>
      <c r="J55" s="54" t="str">
        <f>+VLOOKUP(E55,Participants!$A$1:$G$802,7,FALSE)</f>
        <v>DEV GIRLS</v>
      </c>
      <c r="K55" s="54">
        <v>45</v>
      </c>
      <c r="L55" s="54"/>
    </row>
    <row r="56" spans="1:13" ht="14.25" customHeight="1">
      <c r="A56" s="90" t="s">
        <v>714</v>
      </c>
      <c r="B56" s="53">
        <v>4</v>
      </c>
      <c r="C56" s="53">
        <v>46.76</v>
      </c>
      <c r="D56" s="53">
        <v>7</v>
      </c>
      <c r="E56" s="53">
        <v>959</v>
      </c>
      <c r="F56" s="54" t="str">
        <f>+VLOOKUP(E56,Participants!$A$1:$F$802,2,FALSE)</f>
        <v>Dieffenbach Lillian</v>
      </c>
      <c r="G56" s="54" t="str">
        <f>+VLOOKUP(E56,Participants!$A$1:$F$802,4,FALSE)</f>
        <v>CDT</v>
      </c>
      <c r="H56" s="54" t="str">
        <f>+VLOOKUP(E56,Participants!$A$1:$F$802,5,FALSE)</f>
        <v>F</v>
      </c>
      <c r="I56" s="54">
        <f>+VLOOKUP(E56,Participants!$A$1:$F$802,3,FALSE)</f>
        <v>3</v>
      </c>
      <c r="J56" s="54" t="str">
        <f>+VLOOKUP(E56,Participants!$A$1:$G$802,7,FALSE)</f>
        <v>DEV GIRLS</v>
      </c>
      <c r="K56" s="54">
        <v>46</v>
      </c>
      <c r="L56" s="54"/>
    </row>
    <row r="57" spans="1:13" ht="14.25" customHeight="1">
      <c r="A57" s="90" t="s">
        <v>714</v>
      </c>
      <c r="B57" s="53">
        <v>7</v>
      </c>
      <c r="C57" s="53">
        <v>47.4</v>
      </c>
      <c r="D57" s="53">
        <v>6</v>
      </c>
      <c r="E57" s="53">
        <v>912</v>
      </c>
      <c r="F57" s="54" t="str">
        <f>+VLOOKUP(E57,Participants!$A$1:$F$802,2,FALSE)</f>
        <v>Amalia Roehn</v>
      </c>
      <c r="G57" s="54" t="str">
        <f>+VLOOKUP(E57,Participants!$A$1:$F$802,4,FALSE)</f>
        <v>AGS</v>
      </c>
      <c r="H57" s="54" t="str">
        <f>+VLOOKUP(E57,Participants!$A$1:$F$802,5,FALSE)</f>
        <v>F</v>
      </c>
      <c r="I57" s="54">
        <f>+VLOOKUP(E57,Participants!$A$1:$F$802,3,FALSE)</f>
        <v>4</v>
      </c>
      <c r="J57" s="54" t="str">
        <f>+VLOOKUP(E57,Participants!$A$1:$G$802,7,FALSE)</f>
        <v>DEV GIRLS</v>
      </c>
      <c r="K57" s="54">
        <v>48</v>
      </c>
      <c r="L57" s="54"/>
    </row>
    <row r="58" spans="1:13" ht="14.25" customHeight="1">
      <c r="A58" s="90" t="s">
        <v>714</v>
      </c>
      <c r="B58" s="53">
        <v>3</v>
      </c>
      <c r="C58" s="53">
        <v>47.46</v>
      </c>
      <c r="D58" s="53">
        <v>3</v>
      </c>
      <c r="E58" s="53">
        <v>637</v>
      </c>
      <c r="F58" s="54" t="str">
        <f>+VLOOKUP(E58,Participants!$A$1:$F$802,2,FALSE)</f>
        <v>Eloisa Raymund</v>
      </c>
      <c r="G58" s="54" t="str">
        <f>+VLOOKUP(E58,Participants!$A$1:$F$802,4,FALSE)</f>
        <v>SJS</v>
      </c>
      <c r="H58" s="54" t="str">
        <f>+VLOOKUP(E58,Participants!$A$1:$F$802,5,FALSE)</f>
        <v>F</v>
      </c>
      <c r="I58" s="54">
        <f>+VLOOKUP(E58,Participants!$A$1:$F$802,3,FALSE)</f>
        <v>3</v>
      </c>
      <c r="J58" s="54" t="str">
        <f>+VLOOKUP(E58,Participants!$A$1:$G$802,7,FALSE)</f>
        <v>DEV GIRLS</v>
      </c>
      <c r="K58" s="54">
        <v>49</v>
      </c>
      <c r="L58" s="54"/>
    </row>
    <row r="59" spans="1:13" ht="14.25" customHeight="1">
      <c r="A59" s="90" t="s">
        <v>714</v>
      </c>
      <c r="B59" s="53">
        <v>3</v>
      </c>
      <c r="C59" s="53">
        <v>62.71</v>
      </c>
      <c r="D59" s="53">
        <v>5</v>
      </c>
      <c r="E59" s="53">
        <v>824</v>
      </c>
      <c r="F59" s="54" t="str">
        <f>+VLOOKUP(E59,Participants!$A$1:$F$802,2,FALSE)</f>
        <v>Elizabeth Moulton</v>
      </c>
      <c r="G59" s="54" t="str">
        <f>+VLOOKUP(E59,Participants!$A$1:$F$802,4,FALSE)</f>
        <v>GRE</v>
      </c>
      <c r="H59" s="54" t="str">
        <f>+VLOOKUP(E59,Participants!$A$1:$F$802,5,FALSE)</f>
        <v>F</v>
      </c>
      <c r="I59" s="54">
        <f>+VLOOKUP(E59,Participants!$A$1:$F$802,3,FALSE)</f>
        <v>3</v>
      </c>
      <c r="J59" s="54" t="str">
        <f>+VLOOKUP(E59,Participants!$A$1:$G$802,7,FALSE)</f>
        <v>DEV GIRLS</v>
      </c>
      <c r="K59" s="54">
        <v>55</v>
      </c>
      <c r="L59" s="54"/>
    </row>
    <row r="60" spans="1:13" ht="14.25" customHeight="1">
      <c r="A60" s="90"/>
      <c r="B60" s="53"/>
      <c r="C60" s="53"/>
      <c r="D60" s="53"/>
      <c r="E60" s="54"/>
      <c r="F60" s="54"/>
      <c r="G60" s="54"/>
      <c r="H60" s="54"/>
      <c r="I60" s="54"/>
      <c r="J60" s="54"/>
      <c r="K60" s="54"/>
      <c r="L60" s="54"/>
    </row>
    <row r="61" spans="1:13" ht="14.25" customHeight="1">
      <c r="A61" s="90" t="s">
        <v>714</v>
      </c>
      <c r="B61" s="129">
        <v>13</v>
      </c>
      <c r="C61" s="129">
        <v>38.46</v>
      </c>
      <c r="D61" s="129">
        <v>2</v>
      </c>
      <c r="E61" s="129">
        <v>1317</v>
      </c>
      <c r="F61" s="131" t="str">
        <f>+VLOOKUP(E61,Participants!$A$1:$F$802,2,FALSE)</f>
        <v>Danny McCabe</v>
      </c>
      <c r="G61" s="131" t="str">
        <f>+VLOOKUP(E61,Participants!$A$1:$F$802,4,FALSE)</f>
        <v>BFS</v>
      </c>
      <c r="H61" s="131" t="str">
        <f>+VLOOKUP(E61,Participants!$A$1:$F$802,5,FALSE)</f>
        <v>M</v>
      </c>
      <c r="I61" s="131">
        <f>+VLOOKUP(E61,Participants!$A$1:$F$802,3,FALSE)</f>
        <v>2</v>
      </c>
      <c r="J61" s="131" t="str">
        <f>+VLOOKUP(E61,Participants!$A$1:$G$802,7,FALSE)</f>
        <v>DEV BOYS</v>
      </c>
      <c r="K61" s="52">
        <v>18</v>
      </c>
      <c r="L61" s="131"/>
      <c r="M61" s="161">
        <v>1</v>
      </c>
    </row>
    <row r="62" spans="1:13" ht="14.25" customHeight="1">
      <c r="A62" s="90" t="s">
        <v>714</v>
      </c>
      <c r="B62" s="132">
        <v>10</v>
      </c>
      <c r="C62" s="132">
        <v>38.89</v>
      </c>
      <c r="D62" s="132">
        <v>6</v>
      </c>
      <c r="E62" s="132">
        <v>151</v>
      </c>
      <c r="F62" s="134" t="str">
        <f>+VLOOKUP(E62,Participants!$A$1:$F$802,2,FALSE)</f>
        <v>Emmett Clark</v>
      </c>
      <c r="G62" s="134" t="str">
        <f>+VLOOKUP(E62,Participants!$A$1:$F$802,4,FALSE)</f>
        <v>NCA</v>
      </c>
      <c r="H62" s="134" t="str">
        <f>+VLOOKUP(E62,Participants!$A$1:$F$802,5,FALSE)</f>
        <v>M</v>
      </c>
      <c r="I62" s="134">
        <f>+VLOOKUP(E62,Participants!$A$1:$F$802,3,FALSE)</f>
        <v>2</v>
      </c>
      <c r="J62" s="134" t="str">
        <f>+VLOOKUP(E62,Participants!$A$1:$G$802,7,FALSE)</f>
        <v>DEV BOYS</v>
      </c>
      <c r="K62" s="52">
        <v>21</v>
      </c>
      <c r="L62" s="134"/>
      <c r="M62" s="161">
        <v>2</v>
      </c>
    </row>
    <row r="63" spans="1:13" ht="14.25" customHeight="1">
      <c r="A63" s="90" t="s">
        <v>714</v>
      </c>
      <c r="B63" s="132">
        <v>12</v>
      </c>
      <c r="C63" s="132">
        <v>39.630000000000003</v>
      </c>
      <c r="D63" s="132">
        <v>3</v>
      </c>
      <c r="E63" s="132">
        <v>925</v>
      </c>
      <c r="F63" s="134" t="str">
        <f>+VLOOKUP(E63,Participants!$A$1:$F$802,2,FALSE)</f>
        <v>Nathan Wertelet</v>
      </c>
      <c r="G63" s="134" t="str">
        <f>+VLOOKUP(E63,Participants!$A$1:$F$802,4,FALSE)</f>
        <v>AGS</v>
      </c>
      <c r="H63" s="134" t="str">
        <f>+VLOOKUP(E63,Participants!$A$1:$F$802,5,FALSE)</f>
        <v>M</v>
      </c>
      <c r="I63" s="134">
        <f>+VLOOKUP(E63,Participants!$A$1:$F$802,3,FALSE)</f>
        <v>2</v>
      </c>
      <c r="J63" s="134" t="str">
        <f>+VLOOKUP(E63,Participants!$A$1:$G$802,7,FALSE)</f>
        <v>DEV BOYS</v>
      </c>
      <c r="K63" s="52">
        <v>24</v>
      </c>
      <c r="L63" s="134"/>
      <c r="M63" s="161">
        <v>3</v>
      </c>
    </row>
    <row r="64" spans="1:13" ht="14.25" customHeight="1">
      <c r="A64" s="90" t="s">
        <v>714</v>
      </c>
      <c r="B64" s="129">
        <v>9</v>
      </c>
      <c r="C64" s="129">
        <v>39.770000000000003</v>
      </c>
      <c r="D64" s="129">
        <v>3</v>
      </c>
      <c r="E64" s="129">
        <v>842</v>
      </c>
      <c r="F64" s="131" t="str">
        <f>+VLOOKUP(E64,Participants!$A$1:$F$802,2,FALSE)</f>
        <v>Luke Urban</v>
      </c>
      <c r="G64" s="131" t="str">
        <f>+VLOOKUP(E64,Participants!$A$1:$F$802,4,FALSE)</f>
        <v>GRE</v>
      </c>
      <c r="H64" s="131" t="str">
        <f>+VLOOKUP(E64,Participants!$A$1:$F$802,5,FALSE)</f>
        <v>M</v>
      </c>
      <c r="I64" s="131">
        <f>+VLOOKUP(E64,Participants!$A$1:$F$802,3,FALSE)</f>
        <v>1</v>
      </c>
      <c r="J64" s="131" t="str">
        <f>+VLOOKUP(E64,Participants!$A$1:$G$802,7,FALSE)</f>
        <v>DEV BOYS</v>
      </c>
      <c r="K64" s="52">
        <v>25</v>
      </c>
      <c r="L64" s="131"/>
      <c r="M64" s="161">
        <v>4</v>
      </c>
    </row>
    <row r="65" spans="1:13" ht="14.25" customHeight="1">
      <c r="A65" s="90" t="s">
        <v>714</v>
      </c>
      <c r="B65" s="129">
        <v>11</v>
      </c>
      <c r="C65" s="129">
        <v>40.04</v>
      </c>
      <c r="D65" s="129">
        <v>6</v>
      </c>
      <c r="E65" s="129">
        <v>153</v>
      </c>
      <c r="F65" s="131" t="str">
        <f>+VLOOKUP(E65,Participants!$A$1:$F$802,2,FALSE)</f>
        <v>Ethan Harper</v>
      </c>
      <c r="G65" s="131" t="str">
        <f>+VLOOKUP(E65,Participants!$A$1:$F$802,4,FALSE)</f>
        <v>NCA</v>
      </c>
      <c r="H65" s="131" t="str">
        <f>+VLOOKUP(E65,Participants!$A$1:$F$802,5,FALSE)</f>
        <v>M</v>
      </c>
      <c r="I65" s="131">
        <f>+VLOOKUP(E65,Participants!$A$1:$F$802,3,FALSE)</f>
        <v>2</v>
      </c>
      <c r="J65" s="131" t="str">
        <f>+VLOOKUP(E65,Participants!$A$1:$G$802,7,FALSE)</f>
        <v>DEV BOYS</v>
      </c>
      <c r="K65" s="52">
        <v>27</v>
      </c>
      <c r="L65" s="131"/>
      <c r="M65" s="161">
        <v>5</v>
      </c>
    </row>
    <row r="66" spans="1:13" ht="14.25" customHeight="1">
      <c r="A66" s="90" t="s">
        <v>714</v>
      </c>
      <c r="B66" s="132">
        <v>10</v>
      </c>
      <c r="C66" s="132">
        <v>40.79</v>
      </c>
      <c r="D66" s="132">
        <v>2</v>
      </c>
      <c r="E66" s="132">
        <v>659</v>
      </c>
      <c r="F66" s="134" t="str">
        <f>+VLOOKUP(E66,Participants!$A$1:$F$802,2,FALSE)</f>
        <v>Max Smith</v>
      </c>
      <c r="G66" s="134" t="str">
        <f>+VLOOKUP(E66,Participants!$A$1:$F$802,4,FALSE)</f>
        <v>SJS</v>
      </c>
      <c r="H66" s="134" t="str">
        <f>+VLOOKUP(E66,Participants!$A$1:$F$802,5,FALSE)</f>
        <v>M</v>
      </c>
      <c r="I66" s="134">
        <f>+VLOOKUP(E66,Participants!$A$1:$F$802,3,FALSE)</f>
        <v>0</v>
      </c>
      <c r="J66" s="134" t="str">
        <f>+VLOOKUP(E66,Participants!$A$1:$G$802,7,FALSE)</f>
        <v>DEV BOYS</v>
      </c>
      <c r="K66" s="52">
        <v>28</v>
      </c>
      <c r="L66" s="134"/>
      <c r="M66" s="161">
        <v>6</v>
      </c>
    </row>
    <row r="67" spans="1:13" ht="14.25" customHeight="1">
      <c r="A67" s="90" t="s">
        <v>714</v>
      </c>
      <c r="B67" s="129">
        <v>11</v>
      </c>
      <c r="C67" s="129">
        <v>41.49</v>
      </c>
      <c r="D67" s="129">
        <v>3</v>
      </c>
      <c r="E67" s="129">
        <v>831</v>
      </c>
      <c r="F67" s="131" t="str">
        <f>+VLOOKUP(E67,Participants!$A$1:$F$802,2,FALSE)</f>
        <v>Luke Lariviere</v>
      </c>
      <c r="G67" s="131" t="str">
        <f>+VLOOKUP(E67,Participants!$A$1:$F$802,4,FALSE)</f>
        <v>GRE</v>
      </c>
      <c r="H67" s="131" t="str">
        <f>+VLOOKUP(E67,Participants!$A$1:$F$802,5,FALSE)</f>
        <v>M</v>
      </c>
      <c r="I67" s="131">
        <f>+VLOOKUP(E67,Participants!$A$1:$F$802,3,FALSE)</f>
        <v>2</v>
      </c>
      <c r="J67" s="131" t="str">
        <f>+VLOOKUP(E67,Participants!$A$1:$G$802,7,FALSE)</f>
        <v>DEV BOYS</v>
      </c>
      <c r="K67" s="52">
        <v>30</v>
      </c>
      <c r="L67" s="131"/>
      <c r="M67" s="161">
        <v>7</v>
      </c>
    </row>
    <row r="68" spans="1:13" ht="14.25" customHeight="1">
      <c r="A68" s="90" t="s">
        <v>714</v>
      </c>
      <c r="B68" s="129">
        <v>11</v>
      </c>
      <c r="C68" s="129">
        <v>42.13</v>
      </c>
      <c r="D68" s="129">
        <v>4</v>
      </c>
      <c r="E68" s="129">
        <v>940</v>
      </c>
      <c r="F68" s="131" t="str">
        <f>+VLOOKUP(E68,Participants!$A$1:$F$802,2,FALSE)</f>
        <v>Zheng Bennett</v>
      </c>
      <c r="G68" s="131" t="str">
        <f>+VLOOKUP(E68,Participants!$A$1:$F$802,4,FALSE)</f>
        <v>CDT</v>
      </c>
      <c r="H68" s="131" t="str">
        <f>+VLOOKUP(E68,Participants!$A$1:$F$802,5,FALSE)</f>
        <v>M</v>
      </c>
      <c r="I68" s="131">
        <f>+VLOOKUP(E68,Participants!$A$1:$F$802,3,FALSE)</f>
        <v>2</v>
      </c>
      <c r="J68" s="131" t="str">
        <f>+VLOOKUP(E68,Participants!$A$1:$G$802,7,FALSE)</f>
        <v>DEV BOYS</v>
      </c>
      <c r="K68" s="52">
        <v>32</v>
      </c>
      <c r="L68" s="131"/>
      <c r="M68" s="161">
        <v>8</v>
      </c>
    </row>
    <row r="69" spans="1:13" ht="14.25" customHeight="1">
      <c r="A69" s="90"/>
      <c r="B69" s="129">
        <v>9</v>
      </c>
      <c r="C69" s="129">
        <v>42.32</v>
      </c>
      <c r="D69" s="129">
        <v>2</v>
      </c>
      <c r="E69" s="129">
        <v>1224</v>
      </c>
      <c r="F69" s="131" t="str">
        <f>+VLOOKUP(E69,Participants!$A$1:$F$802,2,FALSE)</f>
        <v>William Mlecko</v>
      </c>
      <c r="G69" s="131" t="str">
        <f>+VLOOKUP(E69,Participants!$A$1:$F$802,4,FALSE)</f>
        <v>AAC</v>
      </c>
      <c r="H69" s="131" t="str">
        <f>+VLOOKUP(E69,Participants!$A$1:$F$802,5,FALSE)</f>
        <v>M</v>
      </c>
      <c r="I69" s="131">
        <f>+VLOOKUP(E69,Participants!$A$1:$F$802,3,FALSE)</f>
        <v>2</v>
      </c>
      <c r="J69" s="131" t="str">
        <f>+VLOOKUP(E69,Participants!$A$1:$G$802,7,FALSE)</f>
        <v>DEV BOYS</v>
      </c>
      <c r="K69" s="52">
        <v>33</v>
      </c>
      <c r="L69" s="131"/>
      <c r="M69" s="161">
        <v>9</v>
      </c>
    </row>
    <row r="70" spans="1:13" ht="14.25" customHeight="1">
      <c r="A70" s="90" t="s">
        <v>714</v>
      </c>
      <c r="B70" s="132">
        <v>12</v>
      </c>
      <c r="C70" s="132">
        <v>42.85</v>
      </c>
      <c r="D70" s="132">
        <v>4</v>
      </c>
      <c r="E70" s="132">
        <v>954</v>
      </c>
      <c r="F70" s="134" t="str">
        <f>+VLOOKUP(E70,Participants!$A$1:$F$802,2,FALSE)</f>
        <v>Bamberg James</v>
      </c>
      <c r="G70" s="134" t="str">
        <f>+VLOOKUP(E70,Participants!$A$1:$F$802,4,FALSE)</f>
        <v>CDT</v>
      </c>
      <c r="H70" s="134" t="str">
        <f>+VLOOKUP(E70,Participants!$A$1:$F$802,5,FALSE)</f>
        <v>M</v>
      </c>
      <c r="I70" s="134">
        <f>+VLOOKUP(E70,Participants!$A$1:$F$802,3,FALSE)</f>
        <v>2</v>
      </c>
      <c r="J70" s="134" t="str">
        <f>+VLOOKUP(E70,Participants!$A$1:$G$802,7,FALSE)</f>
        <v>DEV BOYS</v>
      </c>
      <c r="K70" s="52">
        <v>35</v>
      </c>
      <c r="L70" s="134"/>
      <c r="M70" s="161">
        <v>10</v>
      </c>
    </row>
    <row r="71" spans="1:13" ht="14.25" customHeight="1">
      <c r="A71" s="90" t="s">
        <v>714</v>
      </c>
      <c r="B71" s="132">
        <v>10</v>
      </c>
      <c r="C71" s="132">
        <v>43.08</v>
      </c>
      <c r="D71" s="132">
        <v>1</v>
      </c>
      <c r="E71" s="132">
        <v>585</v>
      </c>
      <c r="F71" s="134" t="str">
        <f>+VLOOKUP(E71,Participants!$A$1:$F$802,2,FALSE)</f>
        <v>Logan Schaub</v>
      </c>
      <c r="G71" s="134" t="str">
        <f>+VLOOKUP(E71,Participants!$A$1:$F$802,4,FALSE)</f>
        <v>BTA</v>
      </c>
      <c r="H71" s="134" t="str">
        <f>+VLOOKUP(E71,Participants!$A$1:$F$802,5,FALSE)</f>
        <v>M</v>
      </c>
      <c r="I71" s="134">
        <f>+VLOOKUP(E71,Participants!$A$1:$F$802,3,FALSE)</f>
        <v>2</v>
      </c>
      <c r="J71" s="134" t="str">
        <f>+VLOOKUP(E71,Participants!$A$1:$G$802,7,FALSE)</f>
        <v>DEV BOYS</v>
      </c>
      <c r="K71" s="52">
        <v>37</v>
      </c>
      <c r="L71" s="134"/>
      <c r="M71" s="161">
        <v>11</v>
      </c>
    </row>
    <row r="72" spans="1:13" ht="14.25" customHeight="1">
      <c r="A72" s="90" t="s">
        <v>714</v>
      </c>
      <c r="B72" s="129">
        <v>9</v>
      </c>
      <c r="C72" s="129">
        <v>44.28</v>
      </c>
      <c r="D72" s="129">
        <v>1</v>
      </c>
      <c r="E72" s="129">
        <v>583</v>
      </c>
      <c r="F72" s="131" t="str">
        <f>+VLOOKUP(E72,Participants!$A$1:$F$802,2,FALSE)</f>
        <v>Nat Lutz</v>
      </c>
      <c r="G72" s="131" t="str">
        <f>+VLOOKUP(E72,Participants!$A$1:$F$802,4,FALSE)</f>
        <v>BTA</v>
      </c>
      <c r="H72" s="131" t="str">
        <f>+VLOOKUP(E72,Participants!$A$1:$F$802,5,FALSE)</f>
        <v>M</v>
      </c>
      <c r="I72" s="131">
        <f>+VLOOKUP(E72,Participants!$A$1:$F$802,3,FALSE)</f>
        <v>2</v>
      </c>
      <c r="J72" s="131" t="str">
        <f>+VLOOKUP(E72,Participants!$A$1:$G$802,7,FALSE)</f>
        <v>DEV BOYS</v>
      </c>
      <c r="K72" s="52">
        <v>39</v>
      </c>
      <c r="L72" s="131"/>
      <c r="M72" s="161">
        <v>12</v>
      </c>
    </row>
    <row r="73" spans="1:13" ht="14.25" customHeight="1">
      <c r="A73" s="90"/>
      <c r="B73" s="132">
        <v>12</v>
      </c>
      <c r="C73" s="132">
        <v>44.52</v>
      </c>
      <c r="D73" s="132">
        <v>2</v>
      </c>
      <c r="E73" s="132">
        <v>1311</v>
      </c>
      <c r="F73" s="134" t="str">
        <f>+VLOOKUP(E73,Participants!$A$1:$F$802,2,FALSE)</f>
        <v>Caleb Radzvin</v>
      </c>
      <c r="G73" s="134" t="str">
        <f>+VLOOKUP(E73,Participants!$A$1:$F$802,4,FALSE)</f>
        <v>BFS</v>
      </c>
      <c r="H73" s="134" t="str">
        <f>+VLOOKUP(E73,Participants!$A$1:$F$802,5,FALSE)</f>
        <v>M</v>
      </c>
      <c r="I73" s="134">
        <f>+VLOOKUP(E73,Participants!$A$1:$F$802,3,FALSE)</f>
        <v>2</v>
      </c>
      <c r="J73" s="134" t="str">
        <f>+VLOOKUP(E73,Participants!$A$1:$G$802,7,FALSE)</f>
        <v>DEV BOYS</v>
      </c>
      <c r="K73" s="52">
        <v>40</v>
      </c>
      <c r="L73" s="134"/>
      <c r="M73" s="161">
        <v>13</v>
      </c>
    </row>
    <row r="74" spans="1:13" ht="14.25" customHeight="1">
      <c r="A74" s="90" t="s">
        <v>714</v>
      </c>
      <c r="B74" s="132">
        <v>10</v>
      </c>
      <c r="C74" s="132">
        <v>44.76</v>
      </c>
      <c r="D74" s="132">
        <v>4</v>
      </c>
      <c r="E74" s="132">
        <v>948</v>
      </c>
      <c r="F74" s="134" t="str">
        <f>+VLOOKUP(E74,Participants!$A$1:$F$802,2,FALSE)</f>
        <v>Sickenberger Gavin</v>
      </c>
      <c r="G74" s="134" t="str">
        <f>+VLOOKUP(E74,Participants!$A$1:$F$802,4,FALSE)</f>
        <v>CDT</v>
      </c>
      <c r="H74" s="134" t="str">
        <f>+VLOOKUP(E74,Participants!$A$1:$F$802,5,FALSE)</f>
        <v>M</v>
      </c>
      <c r="I74" s="134">
        <f>+VLOOKUP(E74,Participants!$A$1:$F$802,3,FALSE)</f>
        <v>1</v>
      </c>
      <c r="J74" s="134" t="str">
        <f>+VLOOKUP(E74,Participants!$A$1:$G$802,7,FALSE)</f>
        <v>DEV BOYS</v>
      </c>
      <c r="K74" s="52">
        <v>41</v>
      </c>
      <c r="L74" s="134"/>
      <c r="M74" s="161">
        <v>14</v>
      </c>
    </row>
    <row r="75" spans="1:13" ht="14.25" customHeight="1">
      <c r="A75" s="90"/>
      <c r="B75" s="132">
        <v>10</v>
      </c>
      <c r="C75" s="132">
        <v>44.86</v>
      </c>
      <c r="D75" s="132">
        <v>3</v>
      </c>
      <c r="E75" s="132">
        <v>836</v>
      </c>
      <c r="F75" s="134" t="str">
        <f>+VLOOKUP(E75,Participants!$A$1:$F$802,2,FALSE)</f>
        <v>Colin Ray</v>
      </c>
      <c r="G75" s="134" t="str">
        <f>+VLOOKUP(E75,Participants!$A$1:$F$802,4,FALSE)</f>
        <v>GRE</v>
      </c>
      <c r="H75" s="134" t="str">
        <f>+VLOOKUP(E75,Participants!$A$1:$F$802,5,FALSE)</f>
        <v>M</v>
      </c>
      <c r="I75" s="134">
        <f>+VLOOKUP(E75,Participants!$A$1:$F$802,3,FALSE)</f>
        <v>1</v>
      </c>
      <c r="J75" s="134" t="str">
        <f>+VLOOKUP(E75,Participants!$A$1:$G$802,7,FALSE)</f>
        <v>DEV BOYS</v>
      </c>
      <c r="K75" s="52">
        <v>42</v>
      </c>
      <c r="L75" s="134"/>
      <c r="M75" s="161">
        <v>15</v>
      </c>
    </row>
    <row r="76" spans="1:13" ht="14.25" customHeight="1">
      <c r="A76" s="90"/>
      <c r="B76" s="132">
        <v>10</v>
      </c>
      <c r="C76" s="132">
        <v>44.9</v>
      </c>
      <c r="D76" s="132">
        <v>7</v>
      </c>
      <c r="E76" s="132">
        <v>951</v>
      </c>
      <c r="F76" s="134" t="str">
        <f>+VLOOKUP(E76,Participants!$A$1:$F$802,2,FALSE)</f>
        <v>Redd Jacob</v>
      </c>
      <c r="G76" s="134" t="str">
        <f>+VLOOKUP(E76,Participants!$A$1:$F$802,4,FALSE)</f>
        <v>CDT</v>
      </c>
      <c r="H76" s="134" t="str">
        <f>+VLOOKUP(E76,Participants!$A$1:$F$802,5,FALSE)</f>
        <v>M</v>
      </c>
      <c r="I76" s="134">
        <f>+VLOOKUP(E76,Participants!$A$1:$F$802,3,FALSE)</f>
        <v>1</v>
      </c>
      <c r="J76" s="134" t="str">
        <f>+VLOOKUP(E76,Participants!$A$1:$G$802,7,FALSE)</f>
        <v>DEV BOYS</v>
      </c>
      <c r="K76" s="52">
        <v>43</v>
      </c>
      <c r="L76" s="134"/>
      <c r="M76" s="161">
        <v>16</v>
      </c>
    </row>
    <row r="77" spans="1:13" ht="14.25" customHeight="1">
      <c r="A77" s="90" t="s">
        <v>714</v>
      </c>
      <c r="B77" s="132">
        <v>10</v>
      </c>
      <c r="C77" s="132">
        <v>45.67</v>
      </c>
      <c r="D77" s="132">
        <v>5</v>
      </c>
      <c r="E77" s="132">
        <v>147</v>
      </c>
      <c r="F77" s="134" t="str">
        <f>+VLOOKUP(E77,Participants!$A$1:$F$802,2,FALSE)</f>
        <v>Jamal Smith</v>
      </c>
      <c r="G77" s="134" t="str">
        <f>+VLOOKUP(E77,Participants!$A$1:$F$802,4,FALSE)</f>
        <v>NCA</v>
      </c>
      <c r="H77" s="134" t="str">
        <f>+VLOOKUP(E77,Participants!$A$1:$F$802,5,FALSE)</f>
        <v>M</v>
      </c>
      <c r="I77" s="134">
        <v>0</v>
      </c>
      <c r="J77" s="134" t="str">
        <f>+VLOOKUP(E77,Participants!$A$1:$G$802,7,FALSE)</f>
        <v>DEV BOYS</v>
      </c>
      <c r="K77" s="52">
        <v>46</v>
      </c>
      <c r="L77" s="134"/>
      <c r="M77" s="161">
        <v>17</v>
      </c>
    </row>
    <row r="78" spans="1:13" ht="14.25" customHeight="1">
      <c r="A78" s="90" t="s">
        <v>714</v>
      </c>
      <c r="B78" s="132">
        <v>10</v>
      </c>
      <c r="C78" s="132">
        <v>46.55</v>
      </c>
      <c r="D78" s="132">
        <v>8</v>
      </c>
      <c r="E78" s="132">
        <v>958</v>
      </c>
      <c r="F78" s="134" t="str">
        <f>+VLOOKUP(E78,Participants!$A$1:$F$802,2,FALSE)</f>
        <v>Lewis Liam</v>
      </c>
      <c r="G78" s="134" t="str">
        <f>+VLOOKUP(E78,Participants!$A$1:$F$802,4,FALSE)</f>
        <v>CDT</v>
      </c>
      <c r="H78" s="134" t="str">
        <f>+VLOOKUP(E78,Participants!$A$1:$F$802,5,FALSE)</f>
        <v>M</v>
      </c>
      <c r="I78" s="134">
        <f>+VLOOKUP(E78,Participants!$A$1:$F$802,3,FALSE)</f>
        <v>1</v>
      </c>
      <c r="J78" s="134" t="str">
        <f>+VLOOKUP(E78,Participants!$A$1:$G$802,7,FALSE)</f>
        <v>DEV BOYS</v>
      </c>
      <c r="K78" s="52">
        <v>47</v>
      </c>
      <c r="L78" s="134"/>
      <c r="M78" s="161">
        <v>18</v>
      </c>
    </row>
    <row r="79" spans="1:13" ht="14.25" customHeight="1">
      <c r="A79" s="90" t="s">
        <v>714</v>
      </c>
      <c r="B79" s="129">
        <v>9</v>
      </c>
      <c r="C79" s="129">
        <v>48.94</v>
      </c>
      <c r="D79" s="129">
        <v>6</v>
      </c>
      <c r="E79" s="129">
        <v>142</v>
      </c>
      <c r="F79" s="131" t="str">
        <f>+VLOOKUP(E79,Participants!$A$1:$F$802,2,FALSE)</f>
        <v>Jackson Harper</v>
      </c>
      <c r="G79" s="131" t="str">
        <f>+VLOOKUP(E79,Participants!$A$1:$F$802,4,FALSE)</f>
        <v>NCA</v>
      </c>
      <c r="H79" s="131" t="str">
        <f>+VLOOKUP(E79,Participants!$A$1:$F$802,5,FALSE)</f>
        <v>M</v>
      </c>
      <c r="I79" s="131">
        <v>0</v>
      </c>
      <c r="J79" s="131" t="str">
        <f>+VLOOKUP(E79,Participants!$A$1:$G$802,7,FALSE)</f>
        <v>DEV BOYS</v>
      </c>
      <c r="K79" s="52">
        <v>49</v>
      </c>
      <c r="L79" s="131"/>
      <c r="M79" s="161">
        <v>19</v>
      </c>
    </row>
    <row r="80" spans="1:13" ht="14.25" customHeight="1">
      <c r="A80" s="90" t="s">
        <v>714</v>
      </c>
      <c r="B80" s="129">
        <v>9</v>
      </c>
      <c r="C80" s="129">
        <v>50</v>
      </c>
      <c r="D80" s="129">
        <v>5</v>
      </c>
      <c r="E80" s="129">
        <v>144</v>
      </c>
      <c r="F80" s="131" t="str">
        <f>+VLOOKUP(E80,Participants!$A$1:$F$802,2,FALSE)</f>
        <v>Leopold Laneve</v>
      </c>
      <c r="G80" s="131" t="str">
        <f>+VLOOKUP(E80,Participants!$A$1:$F$802,4,FALSE)</f>
        <v>NCA</v>
      </c>
      <c r="H80" s="131" t="str">
        <f>+VLOOKUP(E80,Participants!$A$1:$F$802,5,FALSE)</f>
        <v>M</v>
      </c>
      <c r="I80" s="131">
        <v>0</v>
      </c>
      <c r="J80" s="131" t="str">
        <f>+VLOOKUP(E80,Participants!$A$1:$G$802,7,FALSE)</f>
        <v>DEV BOYS</v>
      </c>
      <c r="K80" s="52">
        <v>50</v>
      </c>
      <c r="L80" s="131"/>
      <c r="M80" s="161">
        <v>20</v>
      </c>
    </row>
    <row r="81" spans="1:13" ht="14.25" customHeight="1">
      <c r="A81" s="90" t="s">
        <v>714</v>
      </c>
      <c r="B81" s="129">
        <v>9</v>
      </c>
      <c r="C81" s="129">
        <v>51.02</v>
      </c>
      <c r="D81" s="129">
        <v>8</v>
      </c>
      <c r="E81" s="129">
        <v>843</v>
      </c>
      <c r="F81" s="131" t="str">
        <f>+VLOOKUP(E81,Participants!$A$1:$F$802,2,FALSE)</f>
        <v>Paul Urban</v>
      </c>
      <c r="G81" s="131" t="str">
        <f>+VLOOKUP(E81,Participants!$A$1:$F$802,4,FALSE)</f>
        <v>GRE</v>
      </c>
      <c r="H81" s="131" t="str">
        <f>+VLOOKUP(E81,Participants!$A$1:$F$802,5,FALSE)</f>
        <v>M</v>
      </c>
      <c r="I81" s="131">
        <f>+VLOOKUP(E81,Participants!$A$1:$F$802,3,FALSE)</f>
        <v>0</v>
      </c>
      <c r="J81" s="131" t="str">
        <f>+VLOOKUP(E81,Participants!$A$1:$G$802,7,FALSE)</f>
        <v>DEV BOYS</v>
      </c>
      <c r="K81" s="52">
        <v>52</v>
      </c>
      <c r="L81" s="131"/>
      <c r="M81" s="161">
        <v>21</v>
      </c>
    </row>
    <row r="82" spans="1:13" ht="14.25" customHeight="1">
      <c r="A82" s="90" t="s">
        <v>714</v>
      </c>
      <c r="B82" s="129">
        <v>11</v>
      </c>
      <c r="C82" s="129">
        <v>51.12</v>
      </c>
      <c r="D82" s="129">
        <v>2</v>
      </c>
      <c r="E82" s="129">
        <v>1230</v>
      </c>
      <c r="F82" s="131" t="str">
        <f>+VLOOKUP(E82,Participants!$A$1:$F$802,2,FALSE)</f>
        <v>Ozzie Pribich</v>
      </c>
      <c r="G82" s="131" t="str">
        <f>+VLOOKUP(E82,Participants!$A$1:$F$802,4,FALSE)</f>
        <v>AAC</v>
      </c>
      <c r="H82" s="131" t="str">
        <f>+VLOOKUP(E82,Participants!$A$1:$F$802,5,FALSE)</f>
        <v>M</v>
      </c>
      <c r="I82" s="131">
        <f>+VLOOKUP(E82,Participants!$A$1:$F$802,3,FALSE)</f>
        <v>2</v>
      </c>
      <c r="J82" s="131" t="str">
        <f>+VLOOKUP(E82,Participants!$A$1:$G$802,7,FALSE)</f>
        <v>DEV BOYS</v>
      </c>
      <c r="K82" s="52">
        <v>53</v>
      </c>
      <c r="L82" s="131"/>
      <c r="M82" s="161">
        <v>22</v>
      </c>
    </row>
    <row r="83" spans="1:13" ht="14.25" customHeight="1">
      <c r="A83" s="90" t="s">
        <v>714</v>
      </c>
      <c r="B83" s="129">
        <v>9</v>
      </c>
      <c r="C83" s="129">
        <v>53.26</v>
      </c>
      <c r="D83" s="129">
        <v>7</v>
      </c>
      <c r="E83" s="129">
        <v>973</v>
      </c>
      <c r="F83" s="131" t="str">
        <f>+VLOOKUP(E83,Participants!$A$1:$F$802,2,FALSE)</f>
        <v>Patrick Sean</v>
      </c>
      <c r="G83" s="131" t="str">
        <f>+VLOOKUP(E83,Participants!$A$1:$F$802,4,FALSE)</f>
        <v>CDT</v>
      </c>
      <c r="H83" s="131" t="str">
        <f>+VLOOKUP(E83,Participants!$A$1:$F$802,5,FALSE)</f>
        <v>M</v>
      </c>
      <c r="I83" s="131">
        <f>+VLOOKUP(E83,Participants!$A$1:$F$802,3,FALSE)</f>
        <v>1</v>
      </c>
      <c r="J83" s="131" t="str">
        <f>+VLOOKUP(E83,Participants!$A$1:$G$802,7,FALSE)</f>
        <v>DEV BOYS</v>
      </c>
      <c r="K83" s="52">
        <v>54</v>
      </c>
      <c r="L83" s="131"/>
      <c r="M83" s="161">
        <v>23</v>
      </c>
    </row>
    <row r="84" spans="1:13" ht="14.25" customHeight="1">
      <c r="A84" s="90" t="s">
        <v>714</v>
      </c>
      <c r="B84" s="129">
        <v>9</v>
      </c>
      <c r="C84" s="129">
        <v>57.97</v>
      </c>
      <c r="D84" s="129">
        <v>4</v>
      </c>
      <c r="E84" s="129">
        <v>938</v>
      </c>
      <c r="F84" s="131" t="str">
        <f>+VLOOKUP(E84,Participants!$A$1:$F$802,2,FALSE)</f>
        <v>Yeasted Andrew</v>
      </c>
      <c r="G84" s="131" t="str">
        <f>+VLOOKUP(E84,Participants!$A$1:$F$802,4,FALSE)</f>
        <v>CDT</v>
      </c>
      <c r="H84" s="131" t="str">
        <f>+VLOOKUP(E84,Participants!$A$1:$F$802,5,FALSE)</f>
        <v>M</v>
      </c>
      <c r="I84" s="131">
        <f>+VLOOKUP(E84,Participants!$A$1:$F$802,3,FALSE)</f>
        <v>1</v>
      </c>
      <c r="J84" s="131" t="str">
        <f>+VLOOKUP(E84,Participants!$A$1:$G$802,7,FALSE)</f>
        <v>DEV BOYS</v>
      </c>
      <c r="K84" s="52">
        <v>55</v>
      </c>
      <c r="L84" s="131"/>
      <c r="M84" s="161">
        <v>24</v>
      </c>
    </row>
    <row r="85" spans="1:13" ht="14.25" customHeight="1">
      <c r="A85" s="90"/>
      <c r="B85" s="129"/>
      <c r="C85" s="129"/>
      <c r="D85" s="129"/>
      <c r="E85" s="129"/>
      <c r="F85" s="131"/>
      <c r="G85" s="131"/>
      <c r="H85" s="131"/>
      <c r="I85" s="131"/>
      <c r="J85" s="131"/>
      <c r="K85" s="52"/>
      <c r="L85" s="131"/>
      <c r="M85" s="161"/>
    </row>
    <row r="86" spans="1:13" ht="14.25" customHeight="1">
      <c r="A86" s="90" t="s">
        <v>714</v>
      </c>
      <c r="B86" s="51">
        <v>15</v>
      </c>
      <c r="C86" s="51">
        <v>32.32</v>
      </c>
      <c r="D86" s="51">
        <v>1</v>
      </c>
      <c r="E86" s="51">
        <v>829</v>
      </c>
      <c r="F86" s="52" t="str">
        <f>+VLOOKUP(E86,Participants!$A$1:$F$802,2,FALSE)</f>
        <v>Thomas Heisel</v>
      </c>
      <c r="G86" s="52" t="str">
        <f>+VLOOKUP(E86,Participants!$A$1:$F$802,4,FALSE)</f>
        <v>GRE</v>
      </c>
      <c r="H86" s="52" t="str">
        <f>+VLOOKUP(E86,Participants!$A$1:$F$802,5,FALSE)</f>
        <v>M</v>
      </c>
      <c r="I86" s="52">
        <f>+VLOOKUP(E86,Participants!$A$1:$F$802,3,FALSE)</f>
        <v>4</v>
      </c>
      <c r="J86" s="52" t="str">
        <f>+VLOOKUP(E86,Participants!$A$1:$G$802,7,FALSE)</f>
        <v>DEV BOYS</v>
      </c>
      <c r="K86" s="52">
        <v>1</v>
      </c>
      <c r="L86" s="52">
        <v>10</v>
      </c>
    </row>
    <row r="87" spans="1:13" ht="14.25" customHeight="1">
      <c r="A87" s="90"/>
      <c r="B87" s="51">
        <v>15</v>
      </c>
      <c r="C87" s="51">
        <v>33.26</v>
      </c>
      <c r="D87" s="51">
        <v>4</v>
      </c>
      <c r="E87" s="51">
        <v>923</v>
      </c>
      <c r="F87" s="52" t="str">
        <f>+VLOOKUP(E87,Participants!$A$1:$F$802,2,FALSE)</f>
        <v>Luke Staudenmeier</v>
      </c>
      <c r="G87" s="52" t="str">
        <f>+VLOOKUP(E87,Participants!$A$1:$F$802,4,FALSE)</f>
        <v>AGS</v>
      </c>
      <c r="H87" s="52" t="str">
        <f>+VLOOKUP(E87,Participants!$A$1:$F$802,5,FALSE)</f>
        <v>M</v>
      </c>
      <c r="I87" s="52">
        <f>+VLOOKUP(E87,Participants!$A$1:$F$802,3,FALSE)</f>
        <v>4</v>
      </c>
      <c r="J87" s="52" t="str">
        <f>+VLOOKUP(E87,Participants!$A$1:$G$802,7,FALSE)</f>
        <v>DEV BOYS</v>
      </c>
      <c r="K87" s="52">
        <v>2</v>
      </c>
      <c r="L87" s="52">
        <v>8</v>
      </c>
    </row>
    <row r="88" spans="1:13" ht="14.25" customHeight="1">
      <c r="A88" s="90" t="s">
        <v>714</v>
      </c>
      <c r="B88" s="51">
        <v>15</v>
      </c>
      <c r="C88" s="51">
        <v>34.08</v>
      </c>
      <c r="D88" s="51">
        <v>2</v>
      </c>
      <c r="E88" s="51">
        <v>640</v>
      </c>
      <c r="F88" s="52" t="str">
        <f>+VLOOKUP(E88,Participants!$A$1:$F$802,2,FALSE)</f>
        <v>Ian Hamilton</v>
      </c>
      <c r="G88" s="52" t="str">
        <f>+VLOOKUP(E88,Participants!$A$1:$F$802,4,FALSE)</f>
        <v>SJS</v>
      </c>
      <c r="H88" s="52" t="str">
        <f>+VLOOKUP(E88,Participants!$A$1:$F$802,5,FALSE)</f>
        <v>M</v>
      </c>
      <c r="I88" s="52">
        <f>+VLOOKUP(E88,Participants!$A$1:$F$802,3,FALSE)</f>
        <v>4</v>
      </c>
      <c r="J88" s="52" t="str">
        <f>+VLOOKUP(E88,Participants!$A$1:$G$802,7,FALSE)</f>
        <v>DEV BOYS</v>
      </c>
      <c r="K88" s="52">
        <v>3</v>
      </c>
      <c r="L88" s="52">
        <v>6</v>
      </c>
    </row>
    <row r="89" spans="1:13" ht="14.25" customHeight="1">
      <c r="A89" s="90" t="s">
        <v>714</v>
      </c>
      <c r="B89" s="51">
        <v>13</v>
      </c>
      <c r="C89" s="51">
        <v>34.479999999999997</v>
      </c>
      <c r="D89" s="51">
        <v>5</v>
      </c>
      <c r="E89" s="51">
        <v>717</v>
      </c>
      <c r="F89" s="52" t="str">
        <f>+VLOOKUP(E89,Participants!$A$1:$F$802,2,FALSE)</f>
        <v>Robbie Singer</v>
      </c>
      <c r="G89" s="52" t="str">
        <f>+VLOOKUP(E89,Participants!$A$1:$F$802,4,FALSE)</f>
        <v>KIL</v>
      </c>
      <c r="H89" s="52" t="str">
        <f>+VLOOKUP(E89,Participants!$A$1:$F$802,5,FALSE)</f>
        <v>M</v>
      </c>
      <c r="I89" s="52">
        <f>+VLOOKUP(E89,Participants!$A$1:$F$802,3,FALSE)</f>
        <v>4</v>
      </c>
      <c r="J89" s="52" t="str">
        <f>+VLOOKUP(E89,Participants!$A$1:$G$802,7,FALSE)</f>
        <v>DEV BOYS</v>
      </c>
      <c r="K89" s="52">
        <v>4</v>
      </c>
      <c r="L89" s="52">
        <v>5</v>
      </c>
    </row>
    <row r="90" spans="1:13" ht="14.25" customHeight="1">
      <c r="A90" s="90" t="s">
        <v>714</v>
      </c>
      <c r="B90" s="51">
        <v>13</v>
      </c>
      <c r="C90" s="51">
        <v>34.68</v>
      </c>
      <c r="D90" s="51">
        <v>8</v>
      </c>
      <c r="E90" s="51">
        <v>228</v>
      </c>
      <c r="F90" s="52" t="str">
        <f>+VLOOKUP(E90,Participants!$A$1:$F$802,2,FALSE)</f>
        <v>Joey Aguglia</v>
      </c>
      <c r="G90" s="52" t="str">
        <f>+VLOOKUP(E90,Participants!$A$1:$F$802,4,FALSE)</f>
        <v>HCA</v>
      </c>
      <c r="H90" s="52" t="str">
        <f>+VLOOKUP(E90,Participants!$A$1:$F$802,5,FALSE)</f>
        <v>M</v>
      </c>
      <c r="I90" s="52">
        <f>+VLOOKUP(E90,Participants!$A$1:$F$802,3,FALSE)</f>
        <v>4</v>
      </c>
      <c r="J90" s="52" t="str">
        <f>+VLOOKUP(E90,Participants!$A$1:$G$802,7,FALSE)</f>
        <v>DEV BOYS</v>
      </c>
      <c r="K90" s="52">
        <v>5</v>
      </c>
      <c r="L90" s="52">
        <v>4</v>
      </c>
    </row>
    <row r="91" spans="1:13" ht="14.25" customHeight="1">
      <c r="A91" s="90" t="s">
        <v>714</v>
      </c>
      <c r="B91" s="53">
        <v>12</v>
      </c>
      <c r="C91" s="53">
        <v>35.44</v>
      </c>
      <c r="D91" s="53">
        <v>1</v>
      </c>
      <c r="E91" s="53">
        <v>1453</v>
      </c>
      <c r="F91" s="54" t="str">
        <f>+VLOOKUP(E91,Participants!$A$1:$F$802,2,FALSE)</f>
        <v>Benny Votilla</v>
      </c>
      <c r="G91" s="54" t="str">
        <f>+VLOOKUP(E91,Participants!$A$1:$F$802,4,FALSE)</f>
        <v>SSPP</v>
      </c>
      <c r="H91" s="54" t="str">
        <f>+VLOOKUP(E91,Participants!$A$1:$F$802,5,FALSE)</f>
        <v>M</v>
      </c>
      <c r="I91" s="54">
        <f>+VLOOKUP(E91,Participants!$A$1:$F$802,3,FALSE)</f>
        <v>4</v>
      </c>
      <c r="J91" s="54" t="str">
        <f>+VLOOKUP(E91,Participants!$A$1:$G$802,7,FALSE)</f>
        <v>DEV BOYS</v>
      </c>
      <c r="K91" s="52">
        <v>6</v>
      </c>
      <c r="L91" s="54">
        <v>3</v>
      </c>
    </row>
    <row r="92" spans="1:13" ht="14.25" customHeight="1">
      <c r="A92" s="90" t="s">
        <v>714</v>
      </c>
      <c r="B92" s="51">
        <v>13</v>
      </c>
      <c r="C92" s="51">
        <v>35.97</v>
      </c>
      <c r="D92" s="51">
        <v>6</v>
      </c>
      <c r="E92" s="51">
        <v>157</v>
      </c>
      <c r="F92" s="52" t="str">
        <f>+VLOOKUP(E92,Participants!$A$1:$F$802,2,FALSE)</f>
        <v>Brayden Harper</v>
      </c>
      <c r="G92" s="52" t="str">
        <f>+VLOOKUP(E92,Participants!$A$1:$F$802,4,FALSE)</f>
        <v>NCA</v>
      </c>
      <c r="H92" s="52" t="str">
        <f>+VLOOKUP(E92,Participants!$A$1:$F$802,5,FALSE)</f>
        <v>M</v>
      </c>
      <c r="I92" s="52">
        <f>+VLOOKUP(E92,Participants!$A$1:$F$802,3,FALSE)</f>
        <v>3</v>
      </c>
      <c r="J92" s="52" t="str">
        <f>+VLOOKUP(E92,Participants!$A$1:$G$802,7,FALSE)</f>
        <v>DEV BOYS</v>
      </c>
      <c r="K92" s="52">
        <v>7</v>
      </c>
      <c r="L92" s="52">
        <v>2</v>
      </c>
    </row>
    <row r="93" spans="1:13" ht="14.25" customHeight="1">
      <c r="A93" s="90" t="s">
        <v>714</v>
      </c>
      <c r="B93" s="124">
        <v>14</v>
      </c>
      <c r="C93" s="124">
        <v>36.61</v>
      </c>
      <c r="D93" s="124">
        <v>6</v>
      </c>
      <c r="E93" s="124">
        <v>165</v>
      </c>
      <c r="F93" s="125" t="str">
        <f>+VLOOKUP(E93,Participants!$A$1:$F$802,2,FALSE)</f>
        <v>Geray Boyce</v>
      </c>
      <c r="G93" s="125" t="str">
        <f>+VLOOKUP(E93,Participants!$A$1:$F$802,4,FALSE)</f>
        <v>NCA</v>
      </c>
      <c r="H93" s="125" t="str">
        <f>+VLOOKUP(E93,Participants!$A$1:$F$802,5,FALSE)</f>
        <v>M</v>
      </c>
      <c r="I93" s="125">
        <f>+VLOOKUP(E93,Participants!$A$1:$F$802,3,FALSE)</f>
        <v>4</v>
      </c>
      <c r="J93" s="125" t="str">
        <f>+VLOOKUP(E93,Participants!$A$1:$G$802,7,FALSE)</f>
        <v>DEV BOYS</v>
      </c>
      <c r="K93" s="52">
        <v>8</v>
      </c>
      <c r="L93" s="125">
        <v>1</v>
      </c>
      <c r="M93" t="s">
        <v>926</v>
      </c>
    </row>
    <row r="94" spans="1:13" ht="14.25" customHeight="1">
      <c r="A94" s="90"/>
      <c r="B94" s="124">
        <v>14</v>
      </c>
      <c r="C94" s="124">
        <v>36.61</v>
      </c>
      <c r="D94" s="124">
        <v>3</v>
      </c>
      <c r="E94" s="124">
        <v>841</v>
      </c>
      <c r="F94" s="125" t="str">
        <f>+VLOOKUP(E94,Participants!$A$1:$F$802,2,FALSE)</f>
        <v>James Urban</v>
      </c>
      <c r="G94" s="125" t="str">
        <f>+VLOOKUP(E94,Participants!$A$1:$F$802,4,FALSE)</f>
        <v>GRE</v>
      </c>
      <c r="H94" s="125" t="str">
        <f>+VLOOKUP(E94,Participants!$A$1:$F$802,5,FALSE)</f>
        <v>M</v>
      </c>
      <c r="I94" s="125">
        <f>+VLOOKUP(E94,Participants!$A$1:$F$802,3,FALSE)</f>
        <v>3</v>
      </c>
      <c r="J94" s="125" t="str">
        <f>+VLOOKUP(E94,Participants!$A$1:$G$802,7,FALSE)</f>
        <v>DEV BOYS</v>
      </c>
      <c r="K94" s="52">
        <v>8</v>
      </c>
      <c r="L94" s="125">
        <v>1</v>
      </c>
      <c r="M94" t="s">
        <v>928</v>
      </c>
    </row>
    <row r="95" spans="1:13" ht="14.25" customHeight="1">
      <c r="A95" s="90" t="s">
        <v>714</v>
      </c>
      <c r="B95" s="51">
        <v>11</v>
      </c>
      <c r="C95" s="51">
        <v>36.61</v>
      </c>
      <c r="D95" s="51">
        <v>7</v>
      </c>
      <c r="E95" s="51">
        <v>223</v>
      </c>
      <c r="F95" s="52" t="str">
        <f>+VLOOKUP(E95,Participants!$A$1:$F$802,2,FALSE)</f>
        <v>Dante Spagnolo</v>
      </c>
      <c r="G95" s="52" t="str">
        <f>+VLOOKUP(E95,Participants!$A$1:$F$802,4,FALSE)</f>
        <v>HCA</v>
      </c>
      <c r="H95" s="52" t="str">
        <f>+VLOOKUP(E95,Participants!$A$1:$F$802,5,FALSE)</f>
        <v>M</v>
      </c>
      <c r="I95" s="52">
        <f>+VLOOKUP(E95,Participants!$A$1:$F$802,3,FALSE)</f>
        <v>4</v>
      </c>
      <c r="J95" s="52" t="str">
        <f>+VLOOKUP(E95,Participants!$A$1:$G$802,7,FALSE)</f>
        <v>DEV BOYS</v>
      </c>
      <c r="K95" s="52">
        <v>8</v>
      </c>
      <c r="L95" s="52">
        <v>1</v>
      </c>
    </row>
    <row r="96" spans="1:13" ht="14.25" customHeight="1">
      <c r="A96" s="90" t="s">
        <v>714</v>
      </c>
      <c r="B96" s="53">
        <v>12</v>
      </c>
      <c r="C96" s="53">
        <v>37.340000000000003</v>
      </c>
      <c r="D96" s="53">
        <v>5</v>
      </c>
      <c r="E96" s="53">
        <v>711</v>
      </c>
      <c r="F96" s="54" t="str">
        <f>+VLOOKUP(E96,Participants!$A$1:$F$802,2,FALSE)</f>
        <v>Christopher Braun</v>
      </c>
      <c r="G96" s="54" t="str">
        <f>+VLOOKUP(E96,Participants!$A$1:$F$802,4,FALSE)</f>
        <v>KIL</v>
      </c>
      <c r="H96" s="54" t="str">
        <f>+VLOOKUP(E96,Participants!$A$1:$F$802,5,FALSE)</f>
        <v>M</v>
      </c>
      <c r="I96" s="54">
        <f>+VLOOKUP(E96,Participants!$A$1:$F$802,3,FALSE)</f>
        <v>4</v>
      </c>
      <c r="J96" s="54" t="str">
        <f>+VLOOKUP(E96,Participants!$A$1:$G$802,7,FALSE)</f>
        <v>DEV BOYS</v>
      </c>
      <c r="K96" s="52">
        <v>11</v>
      </c>
      <c r="L96" s="54"/>
    </row>
    <row r="97" spans="1:13" ht="14.25" customHeight="1">
      <c r="A97" s="90" t="s">
        <v>714</v>
      </c>
      <c r="B97" s="51">
        <v>13</v>
      </c>
      <c r="C97" s="51">
        <v>37.44</v>
      </c>
      <c r="D97" s="51">
        <v>1</v>
      </c>
      <c r="E97" s="51">
        <v>1205</v>
      </c>
      <c r="F97" s="52" t="str">
        <f>+VLOOKUP(E97,Participants!$A$1:$F$802,2,FALSE)</f>
        <v>Teddy Burchill</v>
      </c>
      <c r="G97" s="52" t="str">
        <f>+VLOOKUP(E97,Participants!$A$1:$F$802,4,FALSE)</f>
        <v>AAC</v>
      </c>
      <c r="H97" s="52" t="str">
        <f>+VLOOKUP(E97,Participants!$A$1:$F$802,5,FALSE)</f>
        <v>M</v>
      </c>
      <c r="I97" s="52">
        <f>+VLOOKUP(E97,Participants!$A$1:$F$802,3,FALSE)</f>
        <v>4</v>
      </c>
      <c r="J97" s="52" t="str">
        <f>+VLOOKUP(E97,Participants!$A$1:$G$802,7,FALSE)</f>
        <v>DEV BOYS</v>
      </c>
      <c r="K97" s="52">
        <v>12</v>
      </c>
      <c r="L97" s="52"/>
    </row>
    <row r="98" spans="1:13" ht="14.25" customHeight="1">
      <c r="A98" s="90" t="s">
        <v>714</v>
      </c>
      <c r="B98" s="124">
        <v>14</v>
      </c>
      <c r="C98" s="124">
        <v>37.5</v>
      </c>
      <c r="D98" s="124">
        <v>1</v>
      </c>
      <c r="E98" s="124">
        <v>638</v>
      </c>
      <c r="F98" s="125" t="str">
        <f>+VLOOKUP(E98,Participants!$A$1:$F$802,2,FALSE)</f>
        <v>Thomas Feczko</v>
      </c>
      <c r="G98" s="125" t="str">
        <f>+VLOOKUP(E98,Participants!$A$1:$F$802,4,FALSE)</f>
        <v>SJS</v>
      </c>
      <c r="H98" s="125" t="str">
        <f>+VLOOKUP(E98,Participants!$A$1:$F$802,5,FALSE)</f>
        <v>M</v>
      </c>
      <c r="I98" s="125">
        <f>+VLOOKUP(E98,Participants!$A$1:$F$802,3,FALSE)</f>
        <v>4</v>
      </c>
      <c r="J98" s="125" t="str">
        <f>+VLOOKUP(E98,Participants!$A$1:$G$802,7,FALSE)</f>
        <v>DEV BOYS</v>
      </c>
      <c r="K98" s="52">
        <v>13</v>
      </c>
      <c r="L98" s="125"/>
      <c r="M98" t="s">
        <v>928</v>
      </c>
    </row>
    <row r="99" spans="1:13" ht="14.25" customHeight="1">
      <c r="A99" s="90" t="s">
        <v>714</v>
      </c>
      <c r="B99" s="51">
        <v>11</v>
      </c>
      <c r="C99" s="51">
        <v>37.79</v>
      </c>
      <c r="D99" s="51">
        <v>5</v>
      </c>
      <c r="E99" s="51">
        <v>727</v>
      </c>
      <c r="F99" s="52" t="str">
        <f>+VLOOKUP(E99,Participants!$A$1:$F$802,2,FALSE)</f>
        <v>Edward Plastino</v>
      </c>
      <c r="G99" s="52" t="str">
        <f>+VLOOKUP(E99,Participants!$A$1:$F$802,4,FALSE)</f>
        <v>KIL</v>
      </c>
      <c r="H99" s="52" t="str">
        <f>+VLOOKUP(E99,Participants!$A$1:$F$802,5,FALSE)</f>
        <v>M</v>
      </c>
      <c r="I99" s="52">
        <f>+VLOOKUP(E99,Participants!$A$1:$F$802,3,FALSE)</f>
        <v>4</v>
      </c>
      <c r="J99" s="52" t="str">
        <f>+VLOOKUP(E99,Participants!$A$1:$G$802,7,FALSE)</f>
        <v>DEV BOYS</v>
      </c>
      <c r="K99" s="52">
        <v>14</v>
      </c>
      <c r="L99" s="52"/>
    </row>
    <row r="100" spans="1:13" ht="14.25" customHeight="1">
      <c r="A100" s="90" t="s">
        <v>714</v>
      </c>
      <c r="B100" s="124">
        <v>14</v>
      </c>
      <c r="C100" s="124">
        <v>38</v>
      </c>
      <c r="D100" s="124">
        <v>4</v>
      </c>
      <c r="E100" s="124">
        <v>970</v>
      </c>
      <c r="F100" s="125" t="str">
        <f>+VLOOKUP(E100,Participants!$A$1:$F$802,2,FALSE)</f>
        <v>Murray Patrick</v>
      </c>
      <c r="G100" s="125" t="str">
        <f>+VLOOKUP(E100,Participants!$A$1:$F$802,4,FALSE)</f>
        <v>CDT</v>
      </c>
      <c r="H100" s="125" t="str">
        <f>+VLOOKUP(E100,Participants!$A$1:$F$802,5,FALSE)</f>
        <v>M</v>
      </c>
      <c r="I100" s="125">
        <f>+VLOOKUP(E100,Participants!$A$1:$F$802,3,FALSE)</f>
        <v>3</v>
      </c>
      <c r="J100" s="125" t="str">
        <f>+VLOOKUP(E100,Participants!$A$1:$G$802,7,FALSE)</f>
        <v>DEV BOYS</v>
      </c>
      <c r="K100" s="52">
        <v>15</v>
      </c>
      <c r="L100" s="125"/>
      <c r="M100" t="s">
        <v>928</v>
      </c>
    </row>
    <row r="101" spans="1:13" ht="14.25" customHeight="1">
      <c r="A101" s="90" t="s">
        <v>714</v>
      </c>
      <c r="B101" s="124">
        <v>14</v>
      </c>
      <c r="C101" s="124">
        <v>38</v>
      </c>
      <c r="D101" s="124">
        <v>7</v>
      </c>
      <c r="E101" s="124">
        <v>704</v>
      </c>
      <c r="F101" s="125" t="str">
        <f>+VLOOKUP(E101,Participants!$A$1:$F$802,2,FALSE)</f>
        <v>Sam DiChiazza</v>
      </c>
      <c r="G101" s="125" t="str">
        <f>+VLOOKUP(E101,Participants!$A$1:$F$802,4,FALSE)</f>
        <v>KIL</v>
      </c>
      <c r="H101" s="125" t="str">
        <f>+VLOOKUP(E101,Participants!$A$1:$F$802,5,FALSE)</f>
        <v>M</v>
      </c>
      <c r="I101" s="125">
        <f>+VLOOKUP(E101,Participants!$A$1:$F$802,3,FALSE)</f>
        <v>3</v>
      </c>
      <c r="J101" s="125" t="str">
        <f>+VLOOKUP(E101,Participants!$A$1:$G$802,7,FALSE)</f>
        <v>DEV BOYS</v>
      </c>
      <c r="K101" s="52">
        <v>16</v>
      </c>
      <c r="L101" s="125"/>
      <c r="M101" t="s">
        <v>928</v>
      </c>
    </row>
    <row r="102" spans="1:13" ht="14.25" customHeight="1">
      <c r="A102" s="90" t="s">
        <v>714</v>
      </c>
      <c r="B102" s="51">
        <v>11</v>
      </c>
      <c r="C102" s="51">
        <v>38.36</v>
      </c>
      <c r="D102" s="51">
        <v>8</v>
      </c>
      <c r="E102" s="51">
        <v>222</v>
      </c>
      <c r="F102" s="52" t="str">
        <f>+VLOOKUP(E102,Participants!$A$1:$F$802,2,FALSE)</f>
        <v>Daniel O'Donnell</v>
      </c>
      <c r="G102" s="52" t="str">
        <f>+VLOOKUP(E102,Participants!$A$1:$F$802,4,FALSE)</f>
        <v>HCA</v>
      </c>
      <c r="H102" s="52" t="str">
        <f>+VLOOKUP(E102,Participants!$A$1:$F$802,5,FALSE)</f>
        <v>M</v>
      </c>
      <c r="I102" s="52">
        <f>+VLOOKUP(E102,Participants!$A$1:$F$802,3,FALSE)</f>
        <v>4</v>
      </c>
      <c r="J102" s="52" t="str">
        <f>+VLOOKUP(E102,Participants!$A$1:$G$802,7,FALSE)</f>
        <v>DEV BOYS</v>
      </c>
      <c r="K102" s="52">
        <v>17</v>
      </c>
      <c r="L102" s="52"/>
    </row>
    <row r="103" spans="1:13" ht="14.25" customHeight="1">
      <c r="A103" s="90"/>
      <c r="B103" s="51">
        <v>13</v>
      </c>
      <c r="C103" s="51">
        <v>38.58</v>
      </c>
      <c r="D103" s="51">
        <v>3</v>
      </c>
      <c r="E103" s="51">
        <v>1215</v>
      </c>
      <c r="F103" s="52" t="str">
        <f>+VLOOKUP(E103,Participants!$A$1:$F$802,2,FALSE)</f>
        <v>Eamonn Erdely</v>
      </c>
      <c r="G103" s="52" t="str">
        <f>+VLOOKUP(E103,Participants!$A$1:$F$802,4,FALSE)</f>
        <v>AAC</v>
      </c>
      <c r="H103" s="52" t="str">
        <f>+VLOOKUP(E103,Participants!$A$1:$F$802,5,FALSE)</f>
        <v>M</v>
      </c>
      <c r="I103" s="52">
        <f>+VLOOKUP(E103,Participants!$A$1:$F$802,3,FALSE)</f>
        <v>3</v>
      </c>
      <c r="J103" s="52" t="str">
        <f>+VLOOKUP(E103,Participants!$A$1:$G$802,7,FALSE)</f>
        <v>DEV BOYS</v>
      </c>
      <c r="K103" s="52">
        <v>19</v>
      </c>
      <c r="L103" s="52"/>
    </row>
    <row r="104" spans="1:13" ht="14.25" customHeight="1">
      <c r="A104" s="90" t="s">
        <v>714</v>
      </c>
      <c r="B104" s="53">
        <v>12</v>
      </c>
      <c r="C104" s="53">
        <v>38.65</v>
      </c>
      <c r="D104" s="53">
        <v>7</v>
      </c>
      <c r="E104" s="53">
        <v>234</v>
      </c>
      <c r="F104" s="54" t="str">
        <f>+VLOOKUP(E104,Participants!$A$1:$F$802,2,FALSE)</f>
        <v>Matthew Diamond</v>
      </c>
      <c r="G104" s="54" t="str">
        <f>+VLOOKUP(E104,Participants!$A$1:$F$802,4,FALSE)</f>
        <v>HCA</v>
      </c>
      <c r="H104" s="54" t="str">
        <f>+VLOOKUP(E104,Participants!$A$1:$F$802,5,FALSE)</f>
        <v>M</v>
      </c>
      <c r="I104" s="54">
        <f>+VLOOKUP(E104,Participants!$A$1:$F$802,3,FALSE)</f>
        <v>3</v>
      </c>
      <c r="J104" s="54" t="str">
        <f>+VLOOKUP(E104,Participants!$A$1:$G$802,7,FALSE)</f>
        <v>DEV BOYS</v>
      </c>
      <c r="K104" s="52">
        <v>20</v>
      </c>
      <c r="L104" s="54"/>
    </row>
    <row r="105" spans="1:13" ht="14.25" customHeight="1">
      <c r="A105" s="90" t="s">
        <v>714</v>
      </c>
      <c r="B105" s="51">
        <v>11</v>
      </c>
      <c r="C105" s="51">
        <v>38.950000000000003</v>
      </c>
      <c r="D105" s="51">
        <v>1</v>
      </c>
      <c r="E105" s="51">
        <v>587</v>
      </c>
      <c r="F105" s="52" t="str">
        <f>+VLOOKUP(E105,Participants!$A$1:$F$802,2,FALSE)</f>
        <v>Ryan Chase</v>
      </c>
      <c r="G105" s="52" t="str">
        <f>+VLOOKUP(E105,Participants!$A$1:$F$802,4,FALSE)</f>
        <v>BTA</v>
      </c>
      <c r="H105" s="52" t="str">
        <f>+VLOOKUP(E105,Participants!$A$1:$F$802,5,FALSE)</f>
        <v>M</v>
      </c>
      <c r="I105" s="52">
        <f>+VLOOKUP(E105,Participants!$A$1:$F$802,3,FALSE)</f>
        <v>3</v>
      </c>
      <c r="J105" s="52" t="str">
        <f>+VLOOKUP(E105,Participants!$A$1:$G$802,7,FALSE)</f>
        <v>DEV BOYS</v>
      </c>
      <c r="K105" s="52">
        <v>22</v>
      </c>
      <c r="L105" s="52"/>
    </row>
    <row r="106" spans="1:13" ht="14.25" customHeight="1">
      <c r="A106" s="90" t="s">
        <v>714</v>
      </c>
      <c r="B106" s="53">
        <v>12</v>
      </c>
      <c r="C106" s="53">
        <v>39.130000000000003</v>
      </c>
      <c r="D106" s="53">
        <v>6</v>
      </c>
      <c r="E106" s="53">
        <v>159</v>
      </c>
      <c r="F106" s="54" t="str">
        <f>+VLOOKUP(E106,Participants!$A$1:$F$802,2,FALSE)</f>
        <v>Cash Kozora</v>
      </c>
      <c r="G106" s="54" t="str">
        <f>+VLOOKUP(E106,Participants!$A$1:$F$802,4,FALSE)</f>
        <v>NCA</v>
      </c>
      <c r="H106" s="54" t="str">
        <f>+VLOOKUP(E106,Participants!$A$1:$F$802,5,FALSE)</f>
        <v>M</v>
      </c>
      <c r="I106" s="54">
        <f>+VLOOKUP(E106,Participants!$A$1:$F$802,3,FALSE)</f>
        <v>3</v>
      </c>
      <c r="J106" s="54" t="str">
        <f>+VLOOKUP(E106,Participants!$A$1:$G$802,7,FALSE)</f>
        <v>DEV BOYS</v>
      </c>
      <c r="K106" s="52">
        <v>23</v>
      </c>
      <c r="L106" s="54"/>
    </row>
    <row r="107" spans="1:13" ht="14.25" customHeight="1">
      <c r="A107" s="90" t="s">
        <v>714</v>
      </c>
      <c r="B107" s="124">
        <v>14</v>
      </c>
      <c r="C107" s="124">
        <v>40</v>
      </c>
      <c r="D107" s="124">
        <v>2</v>
      </c>
      <c r="E107" s="124">
        <v>1228</v>
      </c>
      <c r="F107" s="125" t="str">
        <f>+VLOOKUP(E107,Participants!$A$1:$F$802,2,FALSE)</f>
        <v>Leo Predis</v>
      </c>
      <c r="G107" s="125" t="str">
        <f>+VLOOKUP(E107,Participants!$A$1:$F$802,4,FALSE)</f>
        <v>AAC</v>
      </c>
      <c r="H107" s="125" t="str">
        <f>+VLOOKUP(E107,Participants!$A$1:$F$802,5,FALSE)</f>
        <v>M</v>
      </c>
      <c r="I107" s="125">
        <f>+VLOOKUP(E107,Participants!$A$1:$F$802,3,FALSE)</f>
        <v>3</v>
      </c>
      <c r="J107" s="125" t="str">
        <f>+VLOOKUP(E107,Participants!$A$1:$G$802,7,FALSE)</f>
        <v>DEV BOYS</v>
      </c>
      <c r="K107" s="52">
        <v>26</v>
      </c>
      <c r="L107" s="125"/>
      <c r="M107" t="s">
        <v>928</v>
      </c>
    </row>
    <row r="108" spans="1:13" ht="14.25" customHeight="1">
      <c r="A108" s="90" t="s">
        <v>714</v>
      </c>
      <c r="B108" s="51">
        <v>15</v>
      </c>
      <c r="C108" s="51">
        <v>41.2</v>
      </c>
      <c r="D108" s="51">
        <v>5</v>
      </c>
      <c r="E108" s="51">
        <v>718</v>
      </c>
      <c r="F108" s="52" t="str">
        <f>+VLOOKUP(E108,Participants!$A$1:$F$802,2,FALSE)</f>
        <v>Liam Straub</v>
      </c>
      <c r="G108" s="52" t="str">
        <f>+VLOOKUP(E108,Participants!$A$1:$F$802,4,FALSE)</f>
        <v>KIL</v>
      </c>
      <c r="H108" s="52" t="str">
        <f>+VLOOKUP(E108,Participants!$A$1:$F$802,5,FALSE)</f>
        <v>M</v>
      </c>
      <c r="I108" s="52">
        <f>+VLOOKUP(E108,Participants!$A$1:$F$802,3,FALSE)</f>
        <v>4</v>
      </c>
      <c r="J108" s="52" t="str">
        <f>+VLOOKUP(E108,Participants!$A$1:$G$802,7,FALSE)</f>
        <v>DEV BOYS</v>
      </c>
      <c r="K108" s="52">
        <v>29</v>
      </c>
      <c r="L108" s="52"/>
    </row>
    <row r="109" spans="1:13" ht="14.25" customHeight="1">
      <c r="A109" s="90" t="s">
        <v>714</v>
      </c>
      <c r="B109" s="51">
        <v>15</v>
      </c>
      <c r="C109" s="51">
        <v>42</v>
      </c>
      <c r="D109" s="51">
        <v>6</v>
      </c>
      <c r="E109" s="51">
        <v>722</v>
      </c>
      <c r="F109" s="52" t="str">
        <f>+VLOOKUP(E109,Participants!$A$1:$F$802,2,FALSE)</f>
        <v>Brooks Burger</v>
      </c>
      <c r="G109" s="52" t="str">
        <f>+VLOOKUP(E109,Participants!$A$1:$F$802,4,FALSE)</f>
        <v>KIL</v>
      </c>
      <c r="H109" s="52" t="str">
        <f>+VLOOKUP(E109,Participants!$A$1:$F$802,5,FALSE)</f>
        <v>M</v>
      </c>
      <c r="I109" s="52">
        <f>+VLOOKUP(E109,Participants!$A$1:$F$802,3,FALSE)</f>
        <v>3</v>
      </c>
      <c r="J109" s="52" t="str">
        <f>+VLOOKUP(E109,Participants!$A$1:$G$802,7,FALSE)</f>
        <v>DEV BOYS</v>
      </c>
      <c r="K109" s="52">
        <v>31</v>
      </c>
      <c r="L109" s="52"/>
    </row>
    <row r="110" spans="1:13" ht="14.25" customHeight="1">
      <c r="A110" s="90" t="s">
        <v>714</v>
      </c>
      <c r="B110" s="51">
        <v>15</v>
      </c>
      <c r="C110" s="51">
        <v>42.36</v>
      </c>
      <c r="D110" s="51">
        <v>7</v>
      </c>
      <c r="E110" s="51">
        <v>474</v>
      </c>
      <c r="F110" s="52" t="str">
        <f>+VLOOKUP(E110,Participants!$A$1:$F$802,2,FALSE)</f>
        <v>Silas Boyle</v>
      </c>
      <c r="G110" s="52" t="str">
        <f>+VLOOKUP(E110,Participants!$A$1:$F$802,4,FALSE)</f>
        <v>BCS</v>
      </c>
      <c r="H110" s="52" t="str">
        <f>+VLOOKUP(E110,Participants!$A$1:$F$802,5,FALSE)</f>
        <v>M</v>
      </c>
      <c r="I110" s="52">
        <f>+VLOOKUP(E110,Participants!$A$1:$F$802,3,FALSE)</f>
        <v>4</v>
      </c>
      <c r="J110" s="52" t="str">
        <f>+VLOOKUP(E110,Participants!$A$1:$G$802,7,FALSE)</f>
        <v>DEV BOYS</v>
      </c>
      <c r="K110" s="52">
        <v>34</v>
      </c>
      <c r="L110" s="52"/>
    </row>
    <row r="111" spans="1:13" ht="14.25" customHeight="1">
      <c r="A111" s="90" t="s">
        <v>714</v>
      </c>
      <c r="B111" s="51">
        <v>13</v>
      </c>
      <c r="C111" s="51">
        <v>42.98</v>
      </c>
      <c r="D111" s="51">
        <v>7</v>
      </c>
      <c r="E111" s="51">
        <v>162</v>
      </c>
      <c r="F111" s="52" t="str">
        <f>+VLOOKUP(E111,Participants!$A$1:$F$802,2,FALSE)</f>
        <v>Ewan Sullivan</v>
      </c>
      <c r="G111" s="52" t="str">
        <f>+VLOOKUP(E111,Participants!$A$1:$F$802,4,FALSE)</f>
        <v>NCA</v>
      </c>
      <c r="H111" s="52" t="str">
        <f>+VLOOKUP(E111,Participants!$A$1:$F$802,5,FALSE)</f>
        <v>M</v>
      </c>
      <c r="I111" s="52">
        <f>+VLOOKUP(E111,Participants!$A$1:$F$802,3,FALSE)</f>
        <v>3</v>
      </c>
      <c r="J111" s="52" t="str">
        <f>+VLOOKUP(E111,Participants!$A$1:$G$802,7,FALSE)</f>
        <v>DEV BOYS</v>
      </c>
      <c r="K111" s="52">
        <v>36</v>
      </c>
      <c r="L111" s="52"/>
    </row>
    <row r="112" spans="1:13" ht="14.25" customHeight="1">
      <c r="A112" s="90" t="s">
        <v>714</v>
      </c>
      <c r="B112" s="51">
        <v>13</v>
      </c>
      <c r="C112" s="51">
        <v>43.42</v>
      </c>
      <c r="D112" s="51">
        <v>4</v>
      </c>
      <c r="E112" s="51">
        <v>937</v>
      </c>
      <c r="F112" s="52" t="str">
        <f>+VLOOKUP(E112,Participants!$A$1:$F$802,2,FALSE)</f>
        <v>Buck Andrew</v>
      </c>
      <c r="G112" s="52" t="str">
        <f>+VLOOKUP(E112,Participants!$A$1:$F$802,4,FALSE)</f>
        <v>CDT</v>
      </c>
      <c r="H112" s="52" t="str">
        <f>+VLOOKUP(E112,Participants!$A$1:$F$802,5,FALSE)</f>
        <v>M</v>
      </c>
      <c r="I112" s="52">
        <f>+VLOOKUP(E112,Participants!$A$1:$F$802,3,FALSE)</f>
        <v>3</v>
      </c>
      <c r="J112" s="52" t="str">
        <f>+VLOOKUP(E112,Participants!$A$1:$G$802,7,FALSE)</f>
        <v>DEV BOYS</v>
      </c>
      <c r="K112" s="52">
        <v>38</v>
      </c>
      <c r="L112" s="52"/>
    </row>
    <row r="113" spans="1:24" ht="14.25" customHeight="1">
      <c r="A113" s="90" t="s">
        <v>714</v>
      </c>
      <c r="B113" s="124">
        <v>14</v>
      </c>
      <c r="C113" s="124">
        <v>45</v>
      </c>
      <c r="D113" s="124">
        <v>8</v>
      </c>
      <c r="E113" s="124">
        <v>158</v>
      </c>
      <c r="F113" s="125" t="str">
        <f>+VLOOKUP(E113,Participants!$A$1:$F$802,2,FALSE)</f>
        <v>Edward Jaworski</v>
      </c>
      <c r="G113" s="125" t="str">
        <f>+VLOOKUP(E113,Participants!$A$1:$F$802,4,FALSE)</f>
        <v>NCA</v>
      </c>
      <c r="H113" s="125" t="str">
        <f>+VLOOKUP(E113,Participants!$A$1:$F$802,5,FALSE)</f>
        <v>M</v>
      </c>
      <c r="I113" s="125">
        <f>+VLOOKUP(E113,Participants!$A$1:$F$802,3,FALSE)</f>
        <v>3</v>
      </c>
      <c r="J113" s="125" t="str">
        <f>+VLOOKUP(E113,Participants!$A$1:$G$802,7,FALSE)</f>
        <v>DEV BOYS</v>
      </c>
      <c r="K113" s="52">
        <v>44</v>
      </c>
      <c r="L113" s="125"/>
      <c r="M113" t="s">
        <v>928</v>
      </c>
    </row>
    <row r="114" spans="1:24" ht="14.25" customHeight="1">
      <c r="A114" s="90" t="s">
        <v>714</v>
      </c>
      <c r="B114" s="53">
        <v>12</v>
      </c>
      <c r="C114" s="53">
        <v>45.65</v>
      </c>
      <c r="D114" s="53">
        <v>8</v>
      </c>
      <c r="E114" s="53">
        <v>226</v>
      </c>
      <c r="F114" s="54" t="str">
        <f>+VLOOKUP(E114,Participants!$A$1:$F$802,2,FALSE)</f>
        <v>Jack Mahoney</v>
      </c>
      <c r="G114" s="54" t="str">
        <f>+VLOOKUP(E114,Participants!$A$1:$F$802,4,FALSE)</f>
        <v>HCA</v>
      </c>
      <c r="H114" s="54" t="str">
        <f>+VLOOKUP(E114,Participants!$A$1:$F$802,5,FALSE)</f>
        <v>M</v>
      </c>
      <c r="I114" s="54">
        <f>+VLOOKUP(E114,Participants!$A$1:$F$802,3,FALSE)</f>
        <v>4</v>
      </c>
      <c r="J114" s="54" t="str">
        <f>+VLOOKUP(E114,Participants!$A$1:$G$802,7,FALSE)</f>
        <v>DEV BOYS</v>
      </c>
      <c r="K114" s="52">
        <v>45</v>
      </c>
      <c r="L114" s="54"/>
    </row>
    <row r="115" spans="1:24" ht="14.25" customHeight="1">
      <c r="A115" s="90" t="s">
        <v>714</v>
      </c>
      <c r="B115" s="124">
        <v>14</v>
      </c>
      <c r="C115" s="124">
        <v>48.3</v>
      </c>
      <c r="D115" s="124">
        <v>5</v>
      </c>
      <c r="E115" s="124">
        <v>721</v>
      </c>
      <c r="F115" s="125" t="str">
        <f>+VLOOKUP(E115,Participants!$A$1:$F$802,2,FALSE)</f>
        <v>Rowan Lacina</v>
      </c>
      <c r="G115" s="125" t="str">
        <f>+VLOOKUP(E115,Participants!$A$1:$F$802,4,FALSE)</f>
        <v>KIL</v>
      </c>
      <c r="H115" s="125" t="str">
        <f>+VLOOKUP(E115,Participants!$A$1:$F$802,5,FALSE)</f>
        <v>M</v>
      </c>
      <c r="I115" s="125">
        <f>+VLOOKUP(E115,Participants!$A$1:$F$802,3,FALSE)</f>
        <v>4</v>
      </c>
      <c r="J115" s="125" t="str">
        <f>+VLOOKUP(E115,Participants!$A$1:$G$802,7,FALSE)</f>
        <v>DEV BOYS</v>
      </c>
      <c r="K115" s="52">
        <v>48</v>
      </c>
      <c r="L115" s="125"/>
      <c r="M115" t="s">
        <v>927</v>
      </c>
    </row>
    <row r="116" spans="1:24" ht="14.25" customHeight="1">
      <c r="A116" s="90" t="s">
        <v>714</v>
      </c>
      <c r="B116" s="51">
        <v>15</v>
      </c>
      <c r="C116" s="51">
        <v>50.6</v>
      </c>
      <c r="D116" s="51">
        <v>3</v>
      </c>
      <c r="E116" s="51">
        <v>975</v>
      </c>
      <c r="F116" s="52" t="str">
        <f>+VLOOKUP(E116,Participants!$A$1:$F$802,2,FALSE)</f>
        <v>Redd William</v>
      </c>
      <c r="G116" s="52" t="str">
        <f>+VLOOKUP(E116,Participants!$A$1:$F$802,4,FALSE)</f>
        <v>CDT</v>
      </c>
      <c r="H116" s="52" t="str">
        <f>+VLOOKUP(E116,Participants!$A$1:$F$802,5,FALSE)</f>
        <v>M</v>
      </c>
      <c r="I116" s="52">
        <f>+VLOOKUP(E116,Participants!$A$1:$F$802,3,FALSE)</f>
        <v>3</v>
      </c>
      <c r="J116" s="52" t="str">
        <f>+VLOOKUP(E116,Participants!$A$1:$G$802,7,FALSE)</f>
        <v>DEV BOYS</v>
      </c>
      <c r="K116" s="52">
        <v>51</v>
      </c>
      <c r="L116" s="52"/>
    </row>
    <row r="117" spans="1:24" ht="14.25" customHeight="1">
      <c r="E117" s="58"/>
    </row>
    <row r="118" spans="1:24" ht="14.25" customHeight="1">
      <c r="E118" s="58"/>
    </row>
    <row r="119" spans="1:24" ht="14.25" customHeight="1">
      <c r="B119" s="60" t="s">
        <v>8</v>
      </c>
      <c r="C119" s="60" t="s">
        <v>16</v>
      </c>
      <c r="D119" s="60" t="s">
        <v>19</v>
      </c>
      <c r="E119" s="61" t="s">
        <v>24</v>
      </c>
      <c r="F119" s="60" t="s">
        <v>27</v>
      </c>
      <c r="G119" s="60" t="s">
        <v>30</v>
      </c>
      <c r="H119" s="60" t="s">
        <v>33</v>
      </c>
      <c r="I119" s="60" t="s">
        <v>36</v>
      </c>
      <c r="J119" s="60" t="s">
        <v>42</v>
      </c>
      <c r="K119" s="60" t="s">
        <v>45</v>
      </c>
      <c r="L119" s="60" t="s">
        <v>48</v>
      </c>
      <c r="M119" s="60" t="s">
        <v>51</v>
      </c>
      <c r="N119" s="60" t="s">
        <v>54</v>
      </c>
      <c r="O119" s="60" t="s">
        <v>57</v>
      </c>
      <c r="P119" s="60" t="s">
        <v>60</v>
      </c>
      <c r="Q119" s="60" t="s">
        <v>66</v>
      </c>
      <c r="R119" s="60" t="s">
        <v>11</v>
      </c>
      <c r="S119" s="60" t="s">
        <v>71</v>
      </c>
      <c r="T119" s="60" t="s">
        <v>74</v>
      </c>
      <c r="U119" s="60" t="s">
        <v>77</v>
      </c>
      <c r="V119" s="60" t="s">
        <v>80</v>
      </c>
      <c r="W119" s="60" t="s">
        <v>83</v>
      </c>
      <c r="X119" s="60" t="s">
        <v>682</v>
      </c>
    </row>
    <row r="120" spans="1:24" ht="14.25" customHeight="1">
      <c r="A120" s="62" t="s">
        <v>14</v>
      </c>
      <c r="B120" s="62">
        <f t="shared" ref="B120:J121" si="0">+SUMIFS($L$2:$L$116,$J$2:$J$116,$A120,$G$2:$G$116,B$119)</f>
        <v>15</v>
      </c>
      <c r="C120" s="62">
        <f t="shared" si="0"/>
        <v>7</v>
      </c>
      <c r="D120" s="62">
        <f t="shared" si="0"/>
        <v>0</v>
      </c>
      <c r="E120" s="62">
        <f t="shared" si="0"/>
        <v>0</v>
      </c>
      <c r="F120" s="62">
        <f t="shared" si="0"/>
        <v>0</v>
      </c>
      <c r="G120" s="62">
        <f t="shared" si="0"/>
        <v>4</v>
      </c>
      <c r="H120" s="62">
        <f t="shared" si="0"/>
        <v>0</v>
      </c>
      <c r="I120" s="62">
        <f t="shared" si="0"/>
        <v>0</v>
      </c>
      <c r="J120" s="62">
        <f t="shared" si="0"/>
        <v>0</v>
      </c>
      <c r="K120" s="62">
        <v>0</v>
      </c>
      <c r="L120" s="62">
        <f t="shared" ref="L120:W121" si="1">+SUMIFS($L$2:$L$116,$J$2:$J$116,$A120,$G$2:$G$116,L$119)</f>
        <v>0</v>
      </c>
      <c r="M120" s="62">
        <f t="shared" si="1"/>
        <v>0</v>
      </c>
      <c r="N120" s="62">
        <f t="shared" si="1"/>
        <v>5</v>
      </c>
      <c r="O120" s="62">
        <f t="shared" si="1"/>
        <v>8</v>
      </c>
      <c r="P120" s="62">
        <f t="shared" si="1"/>
        <v>0</v>
      </c>
      <c r="Q120" s="62">
        <f t="shared" si="1"/>
        <v>0</v>
      </c>
      <c r="R120" s="62">
        <f t="shared" si="1"/>
        <v>0</v>
      </c>
      <c r="S120" s="62">
        <f t="shared" si="1"/>
        <v>0</v>
      </c>
      <c r="T120" s="62">
        <f t="shared" si="1"/>
        <v>0</v>
      </c>
      <c r="U120" s="62">
        <f t="shared" si="1"/>
        <v>0</v>
      </c>
      <c r="V120" s="62">
        <f t="shared" si="1"/>
        <v>0</v>
      </c>
      <c r="W120" s="62">
        <f t="shared" si="1"/>
        <v>0</v>
      </c>
      <c r="X120" s="62">
        <f t="shared" ref="X120:X121" si="2">SUM(B120:W120)</f>
        <v>39</v>
      </c>
    </row>
    <row r="121" spans="1:24" ht="14.25" customHeight="1">
      <c r="A121" s="62" t="s">
        <v>22</v>
      </c>
      <c r="B121" s="62">
        <f t="shared" si="0"/>
        <v>0</v>
      </c>
      <c r="C121" s="62">
        <f t="shared" si="0"/>
        <v>8</v>
      </c>
      <c r="D121" s="62">
        <f t="shared" si="0"/>
        <v>0</v>
      </c>
      <c r="E121" s="62">
        <f t="shared" si="0"/>
        <v>0</v>
      </c>
      <c r="F121" s="62">
        <f t="shared" si="0"/>
        <v>0</v>
      </c>
      <c r="G121" s="62">
        <f t="shared" si="0"/>
        <v>0</v>
      </c>
      <c r="H121" s="62">
        <f t="shared" si="0"/>
        <v>0</v>
      </c>
      <c r="I121" s="62">
        <f t="shared" si="0"/>
        <v>0</v>
      </c>
      <c r="J121" s="62">
        <f t="shared" si="0"/>
        <v>11</v>
      </c>
      <c r="K121" s="62">
        <v>0</v>
      </c>
      <c r="L121" s="62">
        <f t="shared" si="1"/>
        <v>6</v>
      </c>
      <c r="M121" s="62">
        <f t="shared" si="1"/>
        <v>0</v>
      </c>
      <c r="N121" s="62">
        <f t="shared" si="1"/>
        <v>5</v>
      </c>
      <c r="O121" s="62">
        <f t="shared" si="1"/>
        <v>5</v>
      </c>
      <c r="P121" s="62">
        <f t="shared" si="1"/>
        <v>0</v>
      </c>
      <c r="Q121" s="62">
        <f t="shared" si="1"/>
        <v>0</v>
      </c>
      <c r="R121" s="62">
        <f t="shared" si="1"/>
        <v>3</v>
      </c>
      <c r="S121" s="62">
        <f t="shared" si="1"/>
        <v>0</v>
      </c>
      <c r="T121" s="62">
        <f t="shared" si="1"/>
        <v>0</v>
      </c>
      <c r="U121" s="62">
        <f t="shared" si="1"/>
        <v>3</v>
      </c>
      <c r="V121" s="62">
        <f t="shared" si="1"/>
        <v>0</v>
      </c>
      <c r="W121" s="62">
        <f t="shared" si="1"/>
        <v>0</v>
      </c>
      <c r="X121" s="62">
        <f t="shared" si="2"/>
        <v>41</v>
      </c>
    </row>
    <row r="122" spans="1:24" ht="14.25" customHeight="1">
      <c r="E122" s="58"/>
    </row>
    <row r="123" spans="1:24" ht="14.25" customHeight="1">
      <c r="E123" s="58"/>
    </row>
    <row r="124" spans="1:24" ht="14.25" customHeight="1">
      <c r="E124" s="58"/>
    </row>
    <row r="125" spans="1:24" ht="14.25" customHeight="1">
      <c r="E125" s="58"/>
    </row>
    <row r="126" spans="1:24" ht="14.25" customHeight="1">
      <c r="E126" s="58"/>
    </row>
    <row r="127" spans="1:24" ht="14.25" customHeight="1">
      <c r="E127" s="58"/>
    </row>
    <row r="128" spans="1:24" ht="14.25" customHeight="1">
      <c r="E128" s="58"/>
    </row>
    <row r="129" spans="5:5" ht="14.25" customHeight="1">
      <c r="E129" s="58"/>
    </row>
    <row r="130" spans="5:5" ht="14.25" customHeight="1">
      <c r="E130" s="58"/>
    </row>
    <row r="131" spans="5:5" ht="14.25" customHeight="1">
      <c r="E131" s="58"/>
    </row>
    <row r="132" spans="5:5" ht="14.25" customHeight="1">
      <c r="E132" s="58"/>
    </row>
    <row r="133" spans="5:5" ht="14.25" customHeight="1">
      <c r="E133" s="58"/>
    </row>
    <row r="134" spans="5:5" ht="14.25" customHeight="1">
      <c r="E134" s="58"/>
    </row>
    <row r="135" spans="5:5" ht="14.25" customHeight="1">
      <c r="E135" s="58"/>
    </row>
    <row r="136" spans="5:5" ht="14.25" customHeight="1">
      <c r="E136" s="58"/>
    </row>
    <row r="137" spans="5:5" ht="14.25" customHeight="1">
      <c r="E137" s="58"/>
    </row>
    <row r="138" spans="5:5" ht="14.25" customHeight="1">
      <c r="E138" s="58"/>
    </row>
    <row r="139" spans="5:5" ht="14.25" customHeight="1">
      <c r="E139" s="58"/>
    </row>
    <row r="140" spans="5:5" ht="14.25" customHeight="1">
      <c r="E140" s="58"/>
    </row>
    <row r="141" spans="5:5" ht="14.25" customHeight="1">
      <c r="E141" s="58"/>
    </row>
    <row r="142" spans="5:5" ht="14.25" customHeight="1">
      <c r="E142" s="58"/>
    </row>
    <row r="143" spans="5:5" ht="14.25" customHeight="1">
      <c r="E143" s="58"/>
    </row>
    <row r="144" spans="5:5" ht="14.25" customHeight="1">
      <c r="E144" s="58"/>
    </row>
    <row r="145" spans="5:5" ht="14.25" customHeight="1">
      <c r="E145" s="58"/>
    </row>
    <row r="146" spans="5:5" ht="14.25" customHeight="1">
      <c r="E146" s="58"/>
    </row>
    <row r="147" spans="5:5" ht="14.25" customHeight="1">
      <c r="E147" s="58"/>
    </row>
    <row r="148" spans="5:5" ht="14.25" customHeight="1">
      <c r="E148" s="58"/>
    </row>
    <row r="149" spans="5:5" ht="14.25" customHeight="1">
      <c r="E149" s="58"/>
    </row>
    <row r="150" spans="5:5" ht="14.25" customHeight="1">
      <c r="E150" s="58"/>
    </row>
    <row r="151" spans="5:5" ht="14.25" customHeight="1">
      <c r="E151" s="58"/>
    </row>
    <row r="152" spans="5:5" ht="14.25" customHeight="1">
      <c r="E152" s="58"/>
    </row>
    <row r="153" spans="5:5" ht="14.25" customHeight="1">
      <c r="E153" s="58"/>
    </row>
    <row r="154" spans="5:5" ht="14.25" customHeight="1">
      <c r="E154" s="58"/>
    </row>
    <row r="155" spans="5:5" ht="14.25" customHeight="1">
      <c r="E155" s="58"/>
    </row>
    <row r="156" spans="5:5" ht="14.25" customHeight="1">
      <c r="E156" s="58"/>
    </row>
    <row r="157" spans="5:5" ht="14.25" customHeight="1">
      <c r="E157" s="58"/>
    </row>
    <row r="158" spans="5:5" ht="14.25" customHeight="1">
      <c r="E158" s="58"/>
    </row>
    <row r="159" spans="5:5" ht="14.25" customHeight="1">
      <c r="E159" s="58"/>
    </row>
    <row r="160" spans="5:5" ht="14.25" customHeight="1">
      <c r="E160" s="58"/>
    </row>
    <row r="161" spans="5:5" ht="14.25" customHeight="1">
      <c r="E161" s="58"/>
    </row>
    <row r="162" spans="5:5" ht="14.25" customHeight="1">
      <c r="E162" s="58"/>
    </row>
    <row r="163" spans="5:5" ht="14.25" customHeight="1">
      <c r="E163" s="58"/>
    </row>
    <row r="164" spans="5:5" ht="14.25" customHeight="1">
      <c r="E164" s="58"/>
    </row>
    <row r="165" spans="5:5" ht="14.25" customHeight="1">
      <c r="E165" s="58"/>
    </row>
    <row r="166" spans="5:5" ht="14.25" customHeight="1">
      <c r="E166" s="58"/>
    </row>
    <row r="167" spans="5:5" ht="14.25" customHeight="1">
      <c r="E167" s="58"/>
    </row>
    <row r="168" spans="5:5" ht="14.25" customHeight="1">
      <c r="E168" s="58"/>
    </row>
    <row r="169" spans="5:5" ht="14.25" customHeight="1">
      <c r="E169" s="58"/>
    </row>
    <row r="170" spans="5:5" ht="14.25" customHeight="1">
      <c r="E170" s="58"/>
    </row>
    <row r="171" spans="5:5" ht="14.25" customHeight="1">
      <c r="E171" s="58"/>
    </row>
    <row r="172" spans="5:5" ht="14.25" customHeight="1">
      <c r="E172" s="58"/>
    </row>
    <row r="173" spans="5:5" ht="14.25" customHeight="1">
      <c r="E173" s="58"/>
    </row>
    <row r="174" spans="5:5" ht="14.25" customHeight="1">
      <c r="E174" s="58"/>
    </row>
    <row r="175" spans="5:5" ht="14.25" customHeight="1">
      <c r="E175" s="58"/>
    </row>
    <row r="176" spans="5:5" ht="14.25" customHeight="1">
      <c r="E176" s="58"/>
    </row>
    <row r="177" spans="5:5" ht="14.25" customHeight="1">
      <c r="E177" s="58"/>
    </row>
    <row r="178" spans="5:5" ht="14.25" customHeight="1">
      <c r="E178" s="58"/>
    </row>
    <row r="179" spans="5:5" ht="14.25" customHeight="1">
      <c r="E179" s="58"/>
    </row>
    <row r="180" spans="5:5" ht="14.25" customHeight="1">
      <c r="E180" s="58"/>
    </row>
    <row r="181" spans="5:5" ht="14.25" customHeight="1">
      <c r="E181" s="58"/>
    </row>
    <row r="182" spans="5:5" ht="14.25" customHeight="1">
      <c r="E182" s="58"/>
    </row>
    <row r="183" spans="5:5" ht="14.25" customHeight="1">
      <c r="E183" s="58"/>
    </row>
    <row r="184" spans="5:5" ht="14.25" customHeight="1">
      <c r="E184" s="58"/>
    </row>
    <row r="185" spans="5:5" ht="14.25" customHeight="1">
      <c r="E185" s="58"/>
    </row>
    <row r="186" spans="5:5" ht="14.25" customHeight="1">
      <c r="E186" s="58"/>
    </row>
    <row r="187" spans="5:5" ht="14.25" customHeight="1">
      <c r="E187" s="58"/>
    </row>
    <row r="188" spans="5:5" ht="14.25" customHeight="1">
      <c r="E188" s="58"/>
    </row>
    <row r="189" spans="5:5" ht="14.25" customHeight="1">
      <c r="E189" s="58"/>
    </row>
    <row r="190" spans="5:5" ht="14.25" customHeight="1">
      <c r="E190" s="58"/>
    </row>
    <row r="191" spans="5:5" ht="14.25" customHeight="1">
      <c r="E191" s="58"/>
    </row>
    <row r="192" spans="5:5" ht="14.25" customHeight="1">
      <c r="E192" s="58"/>
    </row>
    <row r="193" spans="5:5" ht="14.25" customHeight="1">
      <c r="E193" s="58"/>
    </row>
    <row r="194" spans="5:5" ht="14.25" customHeight="1">
      <c r="E194" s="58"/>
    </row>
    <row r="195" spans="5:5" ht="14.25" customHeight="1">
      <c r="E195" s="58"/>
    </row>
    <row r="196" spans="5:5" ht="14.25" customHeight="1">
      <c r="E196" s="58"/>
    </row>
    <row r="197" spans="5:5" ht="14.25" customHeight="1">
      <c r="E197" s="58"/>
    </row>
    <row r="198" spans="5:5" ht="14.25" customHeight="1">
      <c r="E198" s="58"/>
    </row>
    <row r="199" spans="5:5" ht="14.25" customHeight="1">
      <c r="E199" s="58"/>
    </row>
    <row r="200" spans="5:5" ht="14.25" customHeight="1">
      <c r="E200" s="58"/>
    </row>
    <row r="201" spans="5:5" ht="14.25" customHeight="1">
      <c r="E201" s="58"/>
    </row>
    <row r="202" spans="5:5" ht="14.25" customHeight="1">
      <c r="E202" s="58"/>
    </row>
    <row r="203" spans="5:5" ht="14.25" customHeight="1">
      <c r="E203" s="58"/>
    </row>
    <row r="204" spans="5:5" ht="14.25" customHeight="1">
      <c r="E204" s="58"/>
    </row>
    <row r="205" spans="5:5" ht="14.25" customHeight="1">
      <c r="E205" s="58"/>
    </row>
    <row r="206" spans="5:5" ht="14.25" customHeight="1">
      <c r="E206" s="58"/>
    </row>
    <row r="207" spans="5:5" ht="14.25" customHeight="1">
      <c r="E207" s="58"/>
    </row>
    <row r="208" spans="5:5" ht="14.25" customHeight="1">
      <c r="E208" s="58"/>
    </row>
    <row r="209" spans="5:5" ht="14.25" customHeight="1">
      <c r="E209" s="58"/>
    </row>
    <row r="210" spans="5:5" ht="14.25" customHeight="1">
      <c r="E210" s="58"/>
    </row>
    <row r="211" spans="5:5" ht="14.25" customHeight="1">
      <c r="E211" s="58"/>
    </row>
    <row r="212" spans="5:5" ht="14.25" customHeight="1">
      <c r="E212" s="58"/>
    </row>
    <row r="213" spans="5:5" ht="14.25" customHeight="1">
      <c r="E213" s="58"/>
    </row>
    <row r="214" spans="5:5" ht="14.25" customHeight="1">
      <c r="E214" s="58"/>
    </row>
    <row r="215" spans="5:5" ht="14.25" customHeight="1">
      <c r="E215" s="58"/>
    </row>
    <row r="216" spans="5:5" ht="14.25" customHeight="1">
      <c r="E216" s="58"/>
    </row>
    <row r="217" spans="5:5" ht="14.25" customHeight="1">
      <c r="E217" s="58"/>
    </row>
    <row r="218" spans="5:5" ht="14.25" customHeight="1">
      <c r="E218" s="58"/>
    </row>
    <row r="219" spans="5:5" ht="14.25" customHeight="1">
      <c r="E219" s="58"/>
    </row>
    <row r="220" spans="5:5" ht="14.25" customHeight="1">
      <c r="E220" s="58"/>
    </row>
    <row r="221" spans="5:5" ht="14.25" customHeight="1">
      <c r="E221" s="58"/>
    </row>
    <row r="222" spans="5:5" ht="14.25" customHeight="1">
      <c r="E222" s="58"/>
    </row>
    <row r="223" spans="5:5" ht="14.25" customHeight="1">
      <c r="E223" s="58"/>
    </row>
    <row r="224" spans="5:5" ht="14.25" customHeight="1">
      <c r="E224" s="58"/>
    </row>
    <row r="225" spans="5:5" ht="14.25" customHeight="1">
      <c r="E225" s="58"/>
    </row>
    <row r="226" spans="5:5" ht="14.25" customHeight="1">
      <c r="E226" s="58"/>
    </row>
    <row r="227" spans="5:5" ht="14.25" customHeight="1">
      <c r="E227" s="58"/>
    </row>
    <row r="228" spans="5:5" ht="14.25" customHeight="1">
      <c r="E228" s="58"/>
    </row>
    <row r="229" spans="5:5" ht="14.25" customHeight="1">
      <c r="E229" s="58"/>
    </row>
    <row r="230" spans="5:5" ht="14.25" customHeight="1">
      <c r="E230" s="58"/>
    </row>
    <row r="231" spans="5:5" ht="14.25" customHeight="1">
      <c r="E231" s="58"/>
    </row>
    <row r="232" spans="5:5" ht="14.25" customHeight="1">
      <c r="E232" s="58"/>
    </row>
    <row r="233" spans="5:5" ht="14.25" customHeight="1">
      <c r="E233" s="58"/>
    </row>
    <row r="234" spans="5:5" ht="14.25" customHeight="1">
      <c r="E234" s="58"/>
    </row>
    <row r="235" spans="5:5" ht="14.25" customHeight="1">
      <c r="E235" s="58"/>
    </row>
    <row r="236" spans="5:5" ht="14.25" customHeight="1">
      <c r="E236" s="58"/>
    </row>
    <row r="237" spans="5:5" ht="14.25" customHeight="1">
      <c r="E237" s="58"/>
    </row>
    <row r="238" spans="5:5" ht="14.25" customHeight="1">
      <c r="E238" s="58"/>
    </row>
    <row r="239" spans="5:5" ht="14.25" customHeight="1">
      <c r="E239" s="58"/>
    </row>
    <row r="240" spans="5:5" ht="14.25" customHeight="1">
      <c r="E240" s="58"/>
    </row>
    <row r="241" spans="5:5" ht="14.25" customHeight="1">
      <c r="E241" s="58"/>
    </row>
    <row r="242" spans="5:5" ht="14.25" customHeight="1">
      <c r="E242" s="58"/>
    </row>
    <row r="243" spans="5:5" ht="14.25" customHeight="1">
      <c r="E243" s="58"/>
    </row>
    <row r="244" spans="5:5" ht="14.25" customHeight="1">
      <c r="E244" s="58"/>
    </row>
    <row r="245" spans="5:5" ht="14.25" customHeight="1">
      <c r="E245" s="58"/>
    </row>
    <row r="246" spans="5:5" ht="14.25" customHeight="1">
      <c r="E246" s="58"/>
    </row>
    <row r="247" spans="5:5" ht="14.25" customHeight="1">
      <c r="E247" s="58"/>
    </row>
    <row r="248" spans="5:5" ht="14.25" customHeight="1">
      <c r="E248" s="58"/>
    </row>
    <row r="249" spans="5:5" ht="14.25" customHeight="1">
      <c r="E249" s="58"/>
    </row>
    <row r="250" spans="5:5" ht="14.25" customHeight="1">
      <c r="E250" s="58"/>
    </row>
    <row r="251" spans="5:5" ht="14.25" customHeight="1">
      <c r="E251" s="58"/>
    </row>
    <row r="252" spans="5:5" ht="14.25" customHeight="1">
      <c r="E252" s="58"/>
    </row>
    <row r="253" spans="5:5" ht="14.25" customHeight="1">
      <c r="E253" s="58"/>
    </row>
    <row r="254" spans="5:5" ht="14.25" customHeight="1">
      <c r="E254" s="58"/>
    </row>
    <row r="255" spans="5:5" ht="14.25" customHeight="1">
      <c r="E255" s="58"/>
    </row>
    <row r="256" spans="5:5" ht="14.25" customHeight="1">
      <c r="E256" s="58"/>
    </row>
    <row r="257" spans="5:5" ht="14.25" customHeight="1">
      <c r="E257" s="58"/>
    </row>
    <row r="258" spans="5:5" ht="14.25" customHeight="1">
      <c r="E258" s="58"/>
    </row>
    <row r="259" spans="5:5" ht="14.25" customHeight="1">
      <c r="E259" s="58"/>
    </row>
    <row r="260" spans="5:5" ht="14.25" customHeight="1">
      <c r="E260" s="58"/>
    </row>
    <row r="261" spans="5:5" ht="14.25" customHeight="1">
      <c r="E261" s="58"/>
    </row>
    <row r="262" spans="5:5" ht="14.25" customHeight="1">
      <c r="E262" s="58"/>
    </row>
    <row r="263" spans="5:5" ht="14.25" customHeight="1">
      <c r="E263" s="58"/>
    </row>
    <row r="264" spans="5:5" ht="14.25" customHeight="1">
      <c r="E264" s="58"/>
    </row>
    <row r="265" spans="5:5" ht="14.25" customHeight="1">
      <c r="E265" s="58"/>
    </row>
    <row r="266" spans="5:5" ht="14.25" customHeight="1">
      <c r="E266" s="58"/>
    </row>
    <row r="267" spans="5:5" ht="14.25" customHeight="1">
      <c r="E267" s="58"/>
    </row>
    <row r="268" spans="5:5" ht="14.25" customHeight="1">
      <c r="E268" s="58"/>
    </row>
    <row r="269" spans="5:5" ht="14.25" customHeight="1">
      <c r="E269" s="58"/>
    </row>
    <row r="270" spans="5:5" ht="14.25" customHeight="1">
      <c r="E270" s="58"/>
    </row>
    <row r="271" spans="5:5" ht="14.25" customHeight="1">
      <c r="E271" s="58"/>
    </row>
    <row r="272" spans="5:5" ht="14.25" customHeight="1">
      <c r="E272" s="58"/>
    </row>
    <row r="273" spans="5:5" ht="14.25" customHeight="1">
      <c r="E273" s="58"/>
    </row>
    <row r="274" spans="5:5" ht="14.25" customHeight="1">
      <c r="E274" s="58"/>
    </row>
    <row r="275" spans="5:5" ht="14.25" customHeight="1">
      <c r="E275" s="58"/>
    </row>
    <row r="276" spans="5:5" ht="14.25" customHeight="1">
      <c r="E276" s="58"/>
    </row>
    <row r="277" spans="5:5" ht="14.25" customHeight="1">
      <c r="E277" s="58"/>
    </row>
    <row r="278" spans="5:5" ht="14.25" customHeight="1">
      <c r="E278" s="58"/>
    </row>
    <row r="279" spans="5:5" ht="14.25" customHeight="1">
      <c r="E279" s="58"/>
    </row>
    <row r="280" spans="5:5" ht="14.25" customHeight="1">
      <c r="E280" s="58"/>
    </row>
    <row r="281" spans="5:5" ht="14.25" customHeight="1">
      <c r="E281" s="58"/>
    </row>
    <row r="282" spans="5:5" ht="14.25" customHeight="1">
      <c r="E282" s="58"/>
    </row>
    <row r="283" spans="5:5" ht="14.25" customHeight="1">
      <c r="E283" s="58"/>
    </row>
    <row r="284" spans="5:5" ht="14.25" customHeight="1">
      <c r="E284" s="58"/>
    </row>
    <row r="285" spans="5:5" ht="14.25" customHeight="1">
      <c r="E285" s="58"/>
    </row>
    <row r="286" spans="5:5" ht="14.25" customHeight="1">
      <c r="E286" s="58"/>
    </row>
    <row r="287" spans="5:5" ht="14.25" customHeight="1">
      <c r="E287" s="58"/>
    </row>
    <row r="288" spans="5:5" ht="14.25" customHeight="1">
      <c r="E288" s="58"/>
    </row>
    <row r="289" spans="5:5" ht="14.25" customHeight="1">
      <c r="E289" s="58"/>
    </row>
    <row r="290" spans="5:5" ht="14.25" customHeight="1">
      <c r="E290" s="58"/>
    </row>
    <row r="291" spans="5:5" ht="14.25" customHeight="1">
      <c r="E291" s="58"/>
    </row>
    <row r="292" spans="5:5" ht="14.25" customHeight="1">
      <c r="E292" s="58"/>
    </row>
    <row r="293" spans="5:5" ht="14.25" customHeight="1">
      <c r="E293" s="58"/>
    </row>
    <row r="294" spans="5:5" ht="14.25" customHeight="1">
      <c r="E294" s="58"/>
    </row>
    <row r="295" spans="5:5" ht="14.25" customHeight="1">
      <c r="E295" s="58"/>
    </row>
    <row r="296" spans="5:5" ht="14.25" customHeight="1">
      <c r="E296" s="58"/>
    </row>
    <row r="297" spans="5:5" ht="14.25" customHeight="1">
      <c r="E297" s="58"/>
    </row>
    <row r="298" spans="5:5" ht="14.25" customHeight="1">
      <c r="E298" s="58"/>
    </row>
    <row r="299" spans="5:5" ht="14.25" customHeight="1">
      <c r="E299" s="58"/>
    </row>
    <row r="300" spans="5:5" ht="14.25" customHeight="1">
      <c r="E300" s="58"/>
    </row>
    <row r="301" spans="5:5" ht="14.25" customHeight="1">
      <c r="E301" s="58"/>
    </row>
    <row r="302" spans="5:5" ht="14.25" customHeight="1">
      <c r="E302" s="58"/>
    </row>
    <row r="303" spans="5:5" ht="14.25" customHeight="1">
      <c r="E303" s="58"/>
    </row>
    <row r="304" spans="5:5" ht="14.25" customHeight="1">
      <c r="E304" s="58"/>
    </row>
    <row r="305" spans="5:5" ht="14.25" customHeight="1">
      <c r="E305" s="58"/>
    </row>
    <row r="306" spans="5:5" ht="14.25" customHeight="1">
      <c r="E306" s="58"/>
    </row>
    <row r="307" spans="5:5" ht="14.25" customHeight="1">
      <c r="E307" s="58"/>
    </row>
    <row r="308" spans="5:5" ht="14.25" customHeight="1">
      <c r="E308" s="58"/>
    </row>
    <row r="309" spans="5:5" ht="14.25" customHeight="1">
      <c r="E309" s="58"/>
    </row>
    <row r="310" spans="5:5" ht="14.25" customHeight="1">
      <c r="E310" s="58"/>
    </row>
    <row r="311" spans="5:5" ht="14.25" customHeight="1">
      <c r="E311" s="58"/>
    </row>
    <row r="312" spans="5:5" ht="14.25" customHeight="1">
      <c r="E312" s="58"/>
    </row>
    <row r="313" spans="5:5" ht="14.25" customHeight="1">
      <c r="E313" s="58"/>
    </row>
    <row r="314" spans="5:5" ht="14.25" customHeight="1">
      <c r="E314" s="58"/>
    </row>
    <row r="315" spans="5:5" ht="14.25" customHeight="1">
      <c r="E315" s="58"/>
    </row>
    <row r="316" spans="5:5" ht="14.25" customHeight="1">
      <c r="E316" s="58"/>
    </row>
    <row r="317" spans="5:5" ht="14.25" customHeight="1">
      <c r="E317" s="58"/>
    </row>
    <row r="318" spans="5:5" ht="14.25" customHeight="1">
      <c r="E318" s="58"/>
    </row>
    <row r="319" spans="5:5" ht="14.25" customHeight="1">
      <c r="E319" s="58"/>
    </row>
    <row r="320" spans="5:5" ht="14.25" customHeight="1">
      <c r="E320" s="58"/>
    </row>
    <row r="321" spans="5:5" ht="14.25" customHeight="1">
      <c r="E321" s="58"/>
    </row>
    <row r="322" spans="5:5" ht="15.75" customHeight="1"/>
    <row r="323" spans="5:5" ht="15.75" customHeight="1"/>
    <row r="324" spans="5:5" ht="15.75" customHeight="1"/>
    <row r="325" spans="5:5" ht="15.75" customHeight="1"/>
    <row r="326" spans="5:5" ht="15.75" customHeight="1"/>
    <row r="327" spans="5:5" ht="15.75" customHeight="1"/>
    <row r="328" spans="5:5" ht="15.75" customHeight="1"/>
    <row r="329" spans="5:5" ht="15.75" customHeight="1"/>
    <row r="330" spans="5:5" ht="15.75" customHeight="1"/>
    <row r="331" spans="5:5" ht="15.75" customHeight="1"/>
    <row r="332" spans="5:5" ht="15.75" customHeight="1"/>
    <row r="333" spans="5:5" ht="15.75" customHeight="1"/>
    <row r="334" spans="5:5" ht="15.75" customHeight="1"/>
    <row r="335" spans="5:5" ht="15.75" customHeight="1"/>
    <row r="336" spans="5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</sheetData>
  <sortState xmlns:xlrd2="http://schemas.microsoft.com/office/spreadsheetml/2017/richdata2" ref="B86:N116">
    <sortCondition ref="C86:C116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67"/>
  <sheetViews>
    <sheetView tabSelected="1" workbookViewId="0">
      <pane ySplit="2" topLeftCell="A3" activePane="bottomLeft" state="frozen"/>
      <selection pane="bottomLeft" activeCell="G5" sqref="G5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style="122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6" ht="14.25" customHeight="1">
      <c r="A1" s="91" t="s">
        <v>715</v>
      </c>
      <c r="B1" s="92" t="s">
        <v>716</v>
      </c>
      <c r="C1" s="92" t="s">
        <v>717</v>
      </c>
      <c r="D1" s="93" t="s">
        <v>718</v>
      </c>
      <c r="E1" s="94"/>
      <c r="F1" s="170" t="s">
        <v>719</v>
      </c>
      <c r="N1" s="189" t="s">
        <v>720</v>
      </c>
      <c r="O1" s="190"/>
    </row>
    <row r="2" spans="1:16" ht="14.25" customHeight="1">
      <c r="A2" s="95" t="s">
        <v>721</v>
      </c>
      <c r="B2" s="96" t="s">
        <v>722</v>
      </c>
      <c r="C2" s="96" t="s">
        <v>723</v>
      </c>
      <c r="D2" s="96" t="s">
        <v>724</v>
      </c>
      <c r="E2" s="96"/>
      <c r="F2" s="170" t="s">
        <v>725</v>
      </c>
      <c r="G2" s="97" t="s">
        <v>1</v>
      </c>
      <c r="H2" s="97" t="s">
        <v>3</v>
      </c>
      <c r="I2" s="97" t="s">
        <v>678</v>
      </c>
      <c r="J2" s="97" t="s">
        <v>2</v>
      </c>
      <c r="K2" s="97" t="s">
        <v>5</v>
      </c>
      <c r="L2" s="97" t="s">
        <v>679</v>
      </c>
      <c r="M2" s="98" t="s">
        <v>680</v>
      </c>
      <c r="N2" s="99" t="s">
        <v>726</v>
      </c>
      <c r="O2" s="99" t="s">
        <v>727</v>
      </c>
    </row>
    <row r="3" spans="1:16" ht="14.25" customHeight="1">
      <c r="A3" s="100"/>
      <c r="B3" s="101"/>
      <c r="C3" s="101"/>
      <c r="D3" s="102"/>
      <c r="E3" s="102"/>
      <c r="F3" s="186">
        <v>1317</v>
      </c>
      <c r="G3" s="187" t="str">
        <f>+VLOOKUP(F3,Participants!$A$1:$F$802,2,FALSE)</f>
        <v>Danny McCabe</v>
      </c>
      <c r="H3" s="187" t="str">
        <f>+VLOOKUP(F3,Participants!$A$1:$F$802,4,FALSE)</f>
        <v>BFS</v>
      </c>
      <c r="I3" s="187" t="str">
        <f>+VLOOKUP(F3,Participants!$A$1:$F$802,5,FALSE)</f>
        <v>M</v>
      </c>
      <c r="J3" s="187">
        <f>+VLOOKUP(F3,Participants!$A$1:$F$802,3,FALSE)</f>
        <v>2</v>
      </c>
      <c r="K3" s="125" t="str">
        <f>+VLOOKUP(F3,Participants!$A$1:$G$802,7,FALSE)</f>
        <v>DEV BOYS</v>
      </c>
      <c r="L3" s="182">
        <v>7</v>
      </c>
      <c r="M3" s="187">
        <v>2</v>
      </c>
      <c r="N3" s="188">
        <v>50</v>
      </c>
      <c r="O3" s="184">
        <v>3</v>
      </c>
      <c r="P3">
        <v>1</v>
      </c>
    </row>
    <row r="4" spans="1:16" ht="14.25" customHeight="1">
      <c r="A4" s="104"/>
      <c r="B4" s="105"/>
      <c r="C4" s="105"/>
      <c r="D4" s="106"/>
      <c r="E4" s="106"/>
      <c r="F4" s="162">
        <v>583</v>
      </c>
      <c r="G4" s="159" t="str">
        <f>+VLOOKUP(F4,Participants!$A$1:$F$802,2,FALSE)</f>
        <v>Nat Lutz</v>
      </c>
      <c r="H4" s="159" t="str">
        <f>+VLOOKUP(F4,Participants!$A$1:$F$802,4,FALSE)</f>
        <v>BTA</v>
      </c>
      <c r="I4" s="159" t="str">
        <f>+VLOOKUP(F4,Participants!$A$1:$F$802,5,FALSE)</f>
        <v>M</v>
      </c>
      <c r="J4" s="159">
        <f>+VLOOKUP(F4,Participants!$A$1:$F$802,3,FALSE)</f>
        <v>2</v>
      </c>
      <c r="K4" s="147" t="str">
        <f>+VLOOKUP(F4,Participants!$A$1:$G$802,7,FALSE)</f>
        <v>DEV BOYS</v>
      </c>
      <c r="L4" s="169">
        <v>18</v>
      </c>
      <c r="M4" s="159"/>
      <c r="N4" s="151">
        <v>37</v>
      </c>
      <c r="O4" s="164">
        <v>8</v>
      </c>
      <c r="P4">
        <v>2</v>
      </c>
    </row>
    <row r="5" spans="1:16" ht="14.25" customHeight="1">
      <c r="A5" s="100"/>
      <c r="B5" s="101"/>
      <c r="C5" s="101"/>
      <c r="D5" s="102"/>
      <c r="E5" s="102"/>
      <c r="F5" s="165">
        <v>831</v>
      </c>
      <c r="G5" s="166" t="str">
        <f>+VLOOKUP(F5,Participants!$A$1:$F$802,2,FALSE)</f>
        <v>Luke Lariviere</v>
      </c>
      <c r="H5" s="166" t="str">
        <f>+VLOOKUP(F5,Participants!$A$1:$F$802,4,FALSE)</f>
        <v>GRE</v>
      </c>
      <c r="I5" s="166" t="str">
        <f>+VLOOKUP(F5,Participants!$A$1:$F$802,5,FALSE)</f>
        <v>M</v>
      </c>
      <c r="J5" s="166">
        <f>+VLOOKUP(F5,Participants!$A$1:$F$802,3,FALSE)</f>
        <v>2</v>
      </c>
      <c r="K5" s="147" t="str">
        <f>+VLOOKUP(F5,Participants!$A$1:$G$802,7,FALSE)</f>
        <v>DEV BOYS</v>
      </c>
      <c r="L5" s="168">
        <v>28</v>
      </c>
      <c r="M5" s="166"/>
      <c r="N5" s="167">
        <v>34</v>
      </c>
      <c r="O5" s="164">
        <v>1</v>
      </c>
      <c r="P5">
        <v>3</v>
      </c>
    </row>
    <row r="6" spans="1:16" ht="14.25" customHeight="1">
      <c r="A6" s="104"/>
      <c r="B6" s="105"/>
      <c r="C6" s="105"/>
      <c r="D6" s="106"/>
      <c r="E6" s="106"/>
      <c r="F6" s="165">
        <v>1461</v>
      </c>
      <c r="G6" s="166" t="str">
        <f>+VLOOKUP(F6,Participants!$A$1:$F$802,2,FALSE)</f>
        <v>Nathan Summers</v>
      </c>
      <c r="H6" s="166" t="str">
        <f>+VLOOKUP(F6,Participants!$A$1:$F$802,4,FALSE)</f>
        <v>SSPP</v>
      </c>
      <c r="I6" s="166" t="str">
        <f>+VLOOKUP(F6,Participants!$A$1:$F$802,5,FALSE)</f>
        <v>M</v>
      </c>
      <c r="J6" s="166">
        <f>+VLOOKUP(F6,Participants!$A$1:$F$802,3,FALSE)</f>
        <v>1</v>
      </c>
      <c r="K6" s="147" t="str">
        <f>+VLOOKUP(F6,Participants!$A$1:$G$802,7,FALSE)</f>
        <v>DEV BOYS</v>
      </c>
      <c r="L6" s="169">
        <v>31</v>
      </c>
      <c r="M6" s="166"/>
      <c r="N6" s="167">
        <v>31</v>
      </c>
      <c r="O6" s="164">
        <v>2</v>
      </c>
      <c r="P6">
        <v>4</v>
      </c>
    </row>
    <row r="7" spans="1:16" ht="14.25" customHeight="1">
      <c r="A7" s="100"/>
      <c r="B7" s="101"/>
      <c r="C7" s="101"/>
      <c r="D7" s="102"/>
      <c r="E7" s="102"/>
      <c r="F7" s="162">
        <v>1311</v>
      </c>
      <c r="G7" s="159" t="str">
        <f>+VLOOKUP(F7,Participants!$A$1:$F$802,2,FALSE)</f>
        <v>Caleb Radzvin</v>
      </c>
      <c r="H7" s="159" t="str">
        <f>+VLOOKUP(F7,Participants!$A$1:$F$802,4,FALSE)</f>
        <v>BFS</v>
      </c>
      <c r="I7" s="159" t="str">
        <f>+VLOOKUP(F7,Participants!$A$1:$F$802,5,FALSE)</f>
        <v>M</v>
      </c>
      <c r="J7" s="159">
        <f>+VLOOKUP(F7,Participants!$A$1:$F$802,3,FALSE)</f>
        <v>2</v>
      </c>
      <c r="K7" s="147" t="str">
        <f>+VLOOKUP(F7,Participants!$A$1:$G$802,7,FALSE)</f>
        <v>DEV BOYS</v>
      </c>
      <c r="L7" s="169">
        <v>32</v>
      </c>
      <c r="M7" s="159"/>
      <c r="N7" s="151">
        <v>30</v>
      </c>
      <c r="O7" s="164">
        <v>5</v>
      </c>
      <c r="P7">
        <v>5</v>
      </c>
    </row>
    <row r="8" spans="1:16" ht="14.25" customHeight="1">
      <c r="A8" s="104"/>
      <c r="B8" s="105"/>
      <c r="C8" s="105"/>
      <c r="D8" s="106"/>
      <c r="E8" s="106"/>
      <c r="F8" s="165">
        <v>153</v>
      </c>
      <c r="G8" s="166" t="str">
        <f>+VLOOKUP(F8,Participants!$A$1:$F$802,2,FALSE)</f>
        <v>Ethan Harper</v>
      </c>
      <c r="H8" s="166" t="str">
        <f>+VLOOKUP(F8,Participants!$A$1:$F$802,4,FALSE)</f>
        <v>NCA</v>
      </c>
      <c r="I8" s="166" t="str">
        <f>+VLOOKUP(F8,Participants!$A$1:$F$802,5,FALSE)</f>
        <v>M</v>
      </c>
      <c r="J8" s="166">
        <f>+VLOOKUP(F8,Participants!$A$1:$F$802,3,FALSE)</f>
        <v>2</v>
      </c>
      <c r="K8" s="147" t="str">
        <f>+VLOOKUP(F8,Participants!$A$1:$G$802,7,FALSE)</f>
        <v>DEV BOYS</v>
      </c>
      <c r="L8" s="169">
        <v>33</v>
      </c>
      <c r="M8" s="166"/>
      <c r="N8" s="167">
        <v>30</v>
      </c>
      <c r="O8" s="164">
        <v>4</v>
      </c>
      <c r="P8">
        <v>6</v>
      </c>
    </row>
    <row r="9" spans="1:16" ht="14.25" customHeight="1">
      <c r="A9" s="100"/>
      <c r="B9" s="101"/>
      <c r="C9" s="101"/>
      <c r="D9" s="102"/>
      <c r="E9" s="102"/>
      <c r="F9" s="162">
        <v>1446</v>
      </c>
      <c r="G9" s="159" t="str">
        <f>+VLOOKUP(F9,Participants!$A$1:$F$802,2,FALSE)</f>
        <v>Patrick Egan</v>
      </c>
      <c r="H9" s="159" t="str">
        <f>+VLOOKUP(F9,Participants!$A$1:$F$802,4,FALSE)</f>
        <v>SSPP</v>
      </c>
      <c r="I9" s="159" t="str">
        <f>+VLOOKUP(F9,Participants!$A$1:$F$802,5,FALSE)</f>
        <v>M</v>
      </c>
      <c r="J9" s="159">
        <v>0</v>
      </c>
      <c r="K9" s="147" t="str">
        <f>+VLOOKUP(F9,Participants!$A$1:$G$802,7,FALSE)</f>
        <v>DEV BOYS</v>
      </c>
      <c r="L9" s="169">
        <v>34</v>
      </c>
      <c r="M9" s="159"/>
      <c r="N9" s="151">
        <v>29</v>
      </c>
      <c r="O9" s="164">
        <v>2</v>
      </c>
      <c r="P9">
        <v>7</v>
      </c>
    </row>
    <row r="10" spans="1:16" ht="14.25" customHeight="1">
      <c r="A10" s="104"/>
      <c r="B10" s="105"/>
      <c r="C10" s="105"/>
      <c r="D10" s="106"/>
      <c r="E10" s="106"/>
      <c r="F10" s="165">
        <v>1314</v>
      </c>
      <c r="G10" s="166" t="str">
        <f>+VLOOKUP(F10,Participants!$A$1:$F$802,2,FALSE)</f>
        <v>Noah Sarich</v>
      </c>
      <c r="H10" s="166" t="str">
        <f>+VLOOKUP(F10,Participants!$A$1:$F$802,4,FALSE)</f>
        <v>BFS</v>
      </c>
      <c r="I10" s="166" t="str">
        <f>+VLOOKUP(F10,Participants!$A$1:$F$802,5,FALSE)</f>
        <v>M</v>
      </c>
      <c r="J10" s="166">
        <f>+VLOOKUP(F10,Participants!$A$1:$F$802,3,FALSE)</f>
        <v>2</v>
      </c>
      <c r="K10" s="147" t="str">
        <f>+VLOOKUP(F10,Participants!$A$1:$G$802,7,FALSE)</f>
        <v>DEV BOYS</v>
      </c>
      <c r="L10" s="169">
        <v>35</v>
      </c>
      <c r="M10" s="166"/>
      <c r="N10" s="167">
        <v>28</v>
      </c>
      <c r="O10" s="164">
        <v>10</v>
      </c>
      <c r="P10">
        <v>8</v>
      </c>
    </row>
    <row r="11" spans="1:16" ht="14.25" customHeight="1">
      <c r="A11" s="100"/>
      <c r="B11" s="101"/>
      <c r="C11" s="101"/>
      <c r="D11" s="102"/>
      <c r="E11" s="102"/>
      <c r="F11" s="162">
        <v>151</v>
      </c>
      <c r="G11" s="159" t="str">
        <f>+VLOOKUP(F11,Participants!$A$1:$F$802,2,FALSE)</f>
        <v>Emmett Clark</v>
      </c>
      <c r="H11" s="159" t="str">
        <f>+VLOOKUP(F11,Participants!$A$1:$F$802,4,FALSE)</f>
        <v>NCA</v>
      </c>
      <c r="I11" s="159" t="str">
        <f>+VLOOKUP(F11,Participants!$A$1:$F$802,5,FALSE)</f>
        <v>M</v>
      </c>
      <c r="J11" s="159">
        <f>+VLOOKUP(F11,Participants!$A$1:$F$802,3,FALSE)</f>
        <v>2</v>
      </c>
      <c r="K11" s="147" t="str">
        <f>+VLOOKUP(F11,Participants!$A$1:$G$802,7,FALSE)</f>
        <v>DEV BOYS</v>
      </c>
      <c r="L11" s="169">
        <v>36</v>
      </c>
      <c r="M11" s="159"/>
      <c r="N11" s="151">
        <v>28</v>
      </c>
      <c r="O11" s="164">
        <v>5</v>
      </c>
      <c r="P11">
        <v>9</v>
      </c>
    </row>
    <row r="12" spans="1:16" ht="14.25" customHeight="1">
      <c r="A12" s="104"/>
      <c r="B12" s="105"/>
      <c r="C12" s="105"/>
      <c r="D12" s="106"/>
      <c r="E12" s="106"/>
      <c r="F12" s="165">
        <v>636</v>
      </c>
      <c r="G12" s="166" t="str">
        <f>+VLOOKUP(F12,Participants!$A$1:$F$802,2,FALSE)</f>
        <v>Daniel Gauntner</v>
      </c>
      <c r="H12" s="166" t="str">
        <f>+VLOOKUP(F12,Participants!$A$1:$F$802,4,FALSE)</f>
        <v>SJS</v>
      </c>
      <c r="I12" s="166" t="str">
        <f>+VLOOKUP(F12,Participants!$A$1:$F$802,5,FALSE)</f>
        <v>M</v>
      </c>
      <c r="J12" s="166">
        <f>+VLOOKUP(F12,Participants!$A$1:$F$802,3,FALSE)</f>
        <v>2</v>
      </c>
      <c r="K12" s="147" t="str">
        <f>+VLOOKUP(F12,Participants!$A$1:$G$802,7,FALSE)</f>
        <v>DEV BOYS</v>
      </c>
      <c r="L12" s="169">
        <v>37</v>
      </c>
      <c r="M12" s="166"/>
      <c r="N12" s="167">
        <v>28</v>
      </c>
      <c r="O12" s="164">
        <v>5</v>
      </c>
      <c r="P12">
        <v>10</v>
      </c>
    </row>
    <row r="13" spans="1:16" ht="14.25" customHeight="1">
      <c r="A13" s="100"/>
      <c r="B13" s="101"/>
      <c r="C13" s="101"/>
      <c r="D13" s="102"/>
      <c r="E13" s="102"/>
      <c r="F13" s="165">
        <v>578</v>
      </c>
      <c r="G13" s="166" t="str">
        <f>+VLOOKUP(F13,Participants!$A$1:$F$802,2,FALSE)</f>
        <v>Jacob Goeller</v>
      </c>
      <c r="H13" s="166" t="str">
        <f>+VLOOKUP(F13,Participants!$A$1:$F$802,4,FALSE)</f>
        <v>BTA</v>
      </c>
      <c r="I13" s="166" t="str">
        <f>+VLOOKUP(F13,Participants!$A$1:$F$802,5,FALSE)</f>
        <v>M</v>
      </c>
      <c r="J13" s="166">
        <f>+VLOOKUP(F13,Participants!$A$1:$F$802,3,FALSE)</f>
        <v>2</v>
      </c>
      <c r="K13" s="147" t="str">
        <f>+VLOOKUP(F13,Participants!$A$1:$G$802,7,FALSE)</f>
        <v>DEV BOYS</v>
      </c>
      <c r="L13" s="169">
        <v>38</v>
      </c>
      <c r="M13" s="166"/>
      <c r="N13" s="167">
        <v>27</v>
      </c>
      <c r="O13" s="164">
        <v>8</v>
      </c>
      <c r="P13">
        <v>11</v>
      </c>
    </row>
    <row r="14" spans="1:16" ht="14.25" customHeight="1">
      <c r="A14" s="104"/>
      <c r="B14" s="105"/>
      <c r="C14" s="105"/>
      <c r="D14" s="106"/>
      <c r="E14" s="106"/>
      <c r="F14" s="162">
        <v>659</v>
      </c>
      <c r="G14" s="159" t="str">
        <f>+VLOOKUP(F14,Participants!$A$1:$F$802,2,FALSE)</f>
        <v>Max Smith</v>
      </c>
      <c r="H14" s="159" t="str">
        <f>+VLOOKUP(F14,Participants!$A$1:$F$802,4,FALSE)</f>
        <v>SJS</v>
      </c>
      <c r="I14" s="159" t="str">
        <f>+VLOOKUP(F14,Participants!$A$1:$F$802,5,FALSE)</f>
        <v>M</v>
      </c>
      <c r="J14" s="159">
        <f>+VLOOKUP(F14,Participants!$A$1:$F$802,3,FALSE)</f>
        <v>0</v>
      </c>
      <c r="K14" s="147" t="str">
        <f>+VLOOKUP(F14,Participants!$A$1:$G$802,7,FALSE)</f>
        <v>DEV BOYS</v>
      </c>
      <c r="L14" s="169">
        <v>41</v>
      </c>
      <c r="M14" s="159"/>
      <c r="N14" s="151">
        <v>26</v>
      </c>
      <c r="O14" s="164">
        <v>9</v>
      </c>
      <c r="P14">
        <v>12</v>
      </c>
    </row>
    <row r="15" spans="1:16" ht="14.25" customHeight="1">
      <c r="A15" s="100"/>
      <c r="B15" s="101"/>
      <c r="C15" s="101"/>
      <c r="D15" s="102"/>
      <c r="E15" s="102"/>
      <c r="F15" s="162">
        <v>1315</v>
      </c>
      <c r="G15" s="159" t="str">
        <f>+VLOOKUP(F15,Participants!$A$1:$F$802,2,FALSE)</f>
        <v>Isaac White</v>
      </c>
      <c r="H15" s="159" t="str">
        <f>+VLOOKUP(F15,Participants!$A$1:$F$802,4,FALSE)</f>
        <v>BFS</v>
      </c>
      <c r="I15" s="159" t="str">
        <f>+VLOOKUP(F15,Participants!$A$1:$F$802,5,FALSE)</f>
        <v>M</v>
      </c>
      <c r="J15" s="159">
        <f>+VLOOKUP(F15,Participants!$A$1:$F$802,3,FALSE)</f>
        <v>2</v>
      </c>
      <c r="K15" s="147" t="str">
        <f>+VLOOKUP(F15,Participants!$A$1:$G$802,7,FALSE)</f>
        <v>DEV BOYS</v>
      </c>
      <c r="L15" s="169">
        <v>42</v>
      </c>
      <c r="M15" s="159"/>
      <c r="N15" s="151">
        <v>26</v>
      </c>
      <c r="O15" s="164">
        <v>9</v>
      </c>
      <c r="P15">
        <v>13</v>
      </c>
    </row>
    <row r="16" spans="1:16" ht="14.25" customHeight="1">
      <c r="A16" s="104"/>
      <c r="B16" s="105"/>
      <c r="C16" s="105"/>
      <c r="D16" s="106"/>
      <c r="E16" s="106"/>
      <c r="F16" s="165">
        <v>830</v>
      </c>
      <c r="G16" s="166" t="str">
        <f>+VLOOKUP(F16,Participants!$A$1:$F$802,2,FALSE)</f>
        <v>Logan Jacobs</v>
      </c>
      <c r="H16" s="166" t="str">
        <f>+VLOOKUP(F16,Participants!$A$1:$F$802,4,FALSE)</f>
        <v>GRE</v>
      </c>
      <c r="I16" s="166" t="str">
        <f>+VLOOKUP(F16,Participants!$A$1:$F$802,5,FALSE)</f>
        <v>M</v>
      </c>
      <c r="J16" s="166">
        <f>+VLOOKUP(F16,Participants!$A$1:$F$802,3,FALSE)</f>
        <v>2</v>
      </c>
      <c r="K16" s="147" t="str">
        <f>+VLOOKUP(F16,Participants!$A$1:$G$802,7,FALSE)</f>
        <v>DEV BOYS</v>
      </c>
      <c r="L16" s="169">
        <v>47</v>
      </c>
      <c r="M16" s="166"/>
      <c r="N16" s="167">
        <v>25</v>
      </c>
      <c r="O16" s="164">
        <v>3</v>
      </c>
      <c r="P16">
        <v>14</v>
      </c>
    </row>
    <row r="17" spans="1:16" ht="14.25" customHeight="1">
      <c r="A17" s="100"/>
      <c r="B17" s="101"/>
      <c r="C17" s="101"/>
      <c r="D17" s="102"/>
      <c r="E17" s="102"/>
      <c r="F17" s="162">
        <v>839</v>
      </c>
      <c r="G17" s="159" t="str">
        <f>+VLOOKUP(F17,Participants!$A$1:$F$802,2,FALSE)</f>
        <v>Nico Sposito</v>
      </c>
      <c r="H17" s="159" t="str">
        <f>+VLOOKUP(F17,Participants!$A$1:$F$802,4,FALSE)</f>
        <v>GRE</v>
      </c>
      <c r="I17" s="159" t="str">
        <f>+VLOOKUP(F17,Participants!$A$1:$F$802,5,FALSE)</f>
        <v>M</v>
      </c>
      <c r="J17" s="159">
        <f>+VLOOKUP(F17,Participants!$A$1:$F$802,3,FALSE)</f>
        <v>2</v>
      </c>
      <c r="K17" s="147" t="str">
        <f>+VLOOKUP(F17,Participants!$A$1:$G$802,7,FALSE)</f>
        <v>DEV BOYS</v>
      </c>
      <c r="L17" s="169">
        <v>48</v>
      </c>
      <c r="M17" s="159"/>
      <c r="N17" s="151">
        <v>23</v>
      </c>
      <c r="O17" s="164">
        <v>7</v>
      </c>
      <c r="P17">
        <v>15</v>
      </c>
    </row>
    <row r="18" spans="1:16" ht="14.25" customHeight="1">
      <c r="A18" s="104"/>
      <c r="B18" s="105"/>
      <c r="C18" s="105"/>
      <c r="D18" s="106"/>
      <c r="E18" s="106"/>
      <c r="F18" s="165">
        <v>585</v>
      </c>
      <c r="G18" s="166" t="str">
        <f>+VLOOKUP(F18,Participants!$A$1:$F$802,2,FALSE)</f>
        <v>Logan Schaub</v>
      </c>
      <c r="H18" s="166" t="str">
        <f>+VLOOKUP(F18,Participants!$A$1:$F$802,4,FALSE)</f>
        <v>BTA</v>
      </c>
      <c r="I18" s="166" t="str">
        <f>+VLOOKUP(F18,Participants!$A$1:$F$802,5,FALSE)</f>
        <v>M</v>
      </c>
      <c r="J18" s="166">
        <f>+VLOOKUP(F18,Participants!$A$1:$F$802,3,FALSE)</f>
        <v>2</v>
      </c>
      <c r="K18" s="147" t="str">
        <f>+VLOOKUP(F18,Participants!$A$1:$G$802,7,FALSE)</f>
        <v>DEV BOYS</v>
      </c>
      <c r="L18" s="169">
        <v>49</v>
      </c>
      <c r="M18" s="166"/>
      <c r="N18" s="167">
        <v>22</v>
      </c>
      <c r="O18" s="164">
        <v>0</v>
      </c>
      <c r="P18">
        <v>16</v>
      </c>
    </row>
    <row r="19" spans="1:16" ht="14.25" customHeight="1">
      <c r="A19" s="100"/>
      <c r="B19" s="101"/>
      <c r="C19" s="101"/>
      <c r="D19" s="102"/>
      <c r="E19" s="102"/>
      <c r="F19" s="165">
        <v>1313</v>
      </c>
      <c r="G19" s="166" t="str">
        <f>+VLOOKUP(F19,Participants!$A$1:$F$802,2,FALSE)</f>
        <v>Luke Green</v>
      </c>
      <c r="H19" s="166" t="str">
        <f>+VLOOKUP(F19,Participants!$A$1:$F$802,4,FALSE)</f>
        <v>BFS</v>
      </c>
      <c r="I19" s="166" t="str">
        <f>+VLOOKUP(F19,Participants!$A$1:$F$802,5,FALSE)</f>
        <v>M</v>
      </c>
      <c r="J19" s="166">
        <f>+VLOOKUP(F19,Participants!$A$1:$F$802,3,FALSE)</f>
        <v>2</v>
      </c>
      <c r="K19" s="147" t="str">
        <f>+VLOOKUP(F19,Participants!$A$1:$G$802,7,FALSE)</f>
        <v>DEV BOYS</v>
      </c>
      <c r="L19" s="169">
        <v>51</v>
      </c>
      <c r="M19" s="166"/>
      <c r="N19" s="167">
        <v>21</v>
      </c>
      <c r="O19" s="164">
        <v>5</v>
      </c>
      <c r="P19">
        <v>17</v>
      </c>
    </row>
    <row r="20" spans="1:16" ht="14.25" customHeight="1">
      <c r="A20" s="104"/>
      <c r="B20" s="105"/>
      <c r="C20" s="105"/>
      <c r="D20" s="106"/>
      <c r="E20" s="106"/>
      <c r="F20" s="165">
        <v>1312</v>
      </c>
      <c r="G20" s="166" t="str">
        <f>+VLOOKUP(F20,Participants!$A$1:$F$802,2,FALSE)</f>
        <v>Bennett Solarczyk</v>
      </c>
      <c r="H20" s="166" t="str">
        <f>+VLOOKUP(F20,Participants!$A$1:$F$802,4,FALSE)</f>
        <v>BFS</v>
      </c>
      <c r="I20" s="166" t="str">
        <f>+VLOOKUP(F20,Participants!$A$1:$F$802,5,FALSE)</f>
        <v>M</v>
      </c>
      <c r="J20" s="166">
        <f>+VLOOKUP(F20,Participants!$A$1:$F$802,3,FALSE)</f>
        <v>2</v>
      </c>
      <c r="K20" s="147" t="str">
        <f>+VLOOKUP(F20,Participants!$A$1:$G$802,7,FALSE)</f>
        <v>DEV BOYS</v>
      </c>
      <c r="L20" s="169">
        <v>52</v>
      </c>
      <c r="M20" s="166"/>
      <c r="N20" s="167">
        <v>20</v>
      </c>
      <c r="O20" s="164">
        <v>0</v>
      </c>
      <c r="P20">
        <v>18</v>
      </c>
    </row>
    <row r="21" spans="1:16" ht="14.25" customHeight="1">
      <c r="A21" s="104"/>
      <c r="B21" s="105"/>
      <c r="C21" s="105"/>
      <c r="D21" s="106"/>
      <c r="E21" s="106"/>
      <c r="F21" s="165"/>
      <c r="G21" s="166"/>
      <c r="H21" s="166"/>
      <c r="I21" s="166"/>
      <c r="J21" s="166"/>
      <c r="K21" s="147"/>
      <c r="L21" s="168"/>
      <c r="M21" s="166"/>
      <c r="N21" s="167"/>
      <c r="O21" s="164"/>
    </row>
    <row r="22" spans="1:16" ht="14.25" customHeight="1">
      <c r="A22" s="104"/>
      <c r="B22" s="105"/>
      <c r="C22" s="105"/>
      <c r="D22" s="106"/>
      <c r="E22" s="106"/>
      <c r="F22" s="102">
        <v>478</v>
      </c>
      <c r="G22" s="103" t="str">
        <f>+VLOOKUP(F22,Participants!$A$1:$F$802,2,FALSE)</f>
        <v>Anthony Edwards</v>
      </c>
      <c r="H22" s="103" t="str">
        <f>+VLOOKUP(F22,Participants!$A$1:$F$802,4,FALSE)</f>
        <v>BCS</v>
      </c>
      <c r="I22" s="103" t="str">
        <f>+VLOOKUP(F22,Participants!$A$1:$F$802,5,FALSE)</f>
        <v>M</v>
      </c>
      <c r="J22" s="103">
        <f>+VLOOKUP(F22,Participants!$A$1:$F$802,3,FALSE)</f>
        <v>4</v>
      </c>
      <c r="K22" s="54" t="str">
        <f>+VLOOKUP(F22,Participants!$A$1:$G$802,7,FALSE)</f>
        <v>DEV BOYS</v>
      </c>
      <c r="L22" s="168">
        <v>1</v>
      </c>
      <c r="M22" s="103">
        <v>10</v>
      </c>
      <c r="N22" s="54">
        <v>66</v>
      </c>
      <c r="O22" s="54">
        <v>9</v>
      </c>
    </row>
    <row r="23" spans="1:16" ht="14.25" customHeight="1">
      <c r="A23" s="100"/>
      <c r="B23" s="101"/>
      <c r="C23" s="101"/>
      <c r="D23" s="102"/>
      <c r="E23" s="102"/>
      <c r="F23" s="102">
        <v>1325</v>
      </c>
      <c r="G23" s="103" t="str">
        <f>+VLOOKUP(F23,Participants!$A$1:$F$802,2,FALSE)</f>
        <v>Jacob Feigel</v>
      </c>
      <c r="H23" s="103" t="str">
        <f>+VLOOKUP(F23,Participants!$A$1:$F$802,4,FALSE)</f>
        <v>BFS</v>
      </c>
      <c r="I23" s="103" t="str">
        <f>+VLOOKUP(F23,Participants!$A$1:$F$802,5,FALSE)</f>
        <v>M</v>
      </c>
      <c r="J23" s="103">
        <f>+VLOOKUP(F23,Participants!$A$1:$F$802,3,FALSE)</f>
        <v>4</v>
      </c>
      <c r="K23" s="54" t="str">
        <f>+VLOOKUP(F23,Participants!$A$1:$G$802,7,FALSE)</f>
        <v>DEV BOYS</v>
      </c>
      <c r="L23" s="169">
        <v>2</v>
      </c>
      <c r="M23" s="103">
        <v>8</v>
      </c>
      <c r="N23" s="54">
        <v>66</v>
      </c>
      <c r="O23" s="54">
        <v>3</v>
      </c>
    </row>
    <row r="24" spans="1:16" ht="14.25" customHeight="1">
      <c r="A24" s="104"/>
      <c r="B24" s="105"/>
      <c r="C24" s="105"/>
      <c r="D24" s="106"/>
      <c r="E24" s="106"/>
      <c r="F24" s="181">
        <v>1452</v>
      </c>
      <c r="G24" s="179" t="str">
        <f>+VLOOKUP(F24,[1]Participants!$A$1:$F$798,2,FALSE)</f>
        <v>Emerson Ochtun</v>
      </c>
      <c r="H24" s="179" t="str">
        <f>+VLOOKUP(F24,[1]Participants!$A$1:$F$798,4,FALSE)</f>
        <v>SSPP</v>
      </c>
      <c r="I24" s="179" t="str">
        <f>+VLOOKUP(F24,[1]Participants!$A$1:$F$798,5,FALSE)</f>
        <v>M</v>
      </c>
      <c r="J24" s="179">
        <f>+VLOOKUP(F24,[1]Participants!$A$1:$F$798,3,FALSE)</f>
        <v>4</v>
      </c>
      <c r="K24" s="125" t="str">
        <f>+VLOOKUP(F24,[1]Participants!$A$1:$G$798,7,FALSE)</f>
        <v>DEV BOYS</v>
      </c>
      <c r="L24" s="185">
        <v>3</v>
      </c>
      <c r="M24" s="179">
        <v>6</v>
      </c>
      <c r="N24" s="183">
        <v>58</v>
      </c>
      <c r="O24" s="184">
        <v>1</v>
      </c>
    </row>
    <row r="25" spans="1:16" ht="14.25" customHeight="1">
      <c r="A25" s="100"/>
      <c r="B25" s="101"/>
      <c r="C25" s="101"/>
      <c r="D25" s="102"/>
      <c r="E25" s="102"/>
      <c r="F25" s="181">
        <v>861</v>
      </c>
      <c r="G25" s="179" t="str">
        <f>+VLOOKUP(F25,Participants!$A$1:$F$802,2,FALSE)</f>
        <v>Levi Buchanan</v>
      </c>
      <c r="H25" s="179" t="str">
        <f>+VLOOKUP(F25,Participants!$A$1:$F$802,4,FALSE)</f>
        <v>GRE</v>
      </c>
      <c r="I25" s="179" t="str">
        <f>+VLOOKUP(F25,Participants!$A$1:$F$802,5,FALSE)</f>
        <v>M</v>
      </c>
      <c r="J25" s="179">
        <f>+VLOOKUP(F25,Participants!$A$1:$F$802,3,FALSE)</f>
        <v>3</v>
      </c>
      <c r="K25" s="125" t="str">
        <f>+VLOOKUP(F25,Participants!$A$1:$G$802,7,FALSE)</f>
        <v>DEV BOYS</v>
      </c>
      <c r="L25" s="185">
        <v>4</v>
      </c>
      <c r="M25" s="179">
        <v>5</v>
      </c>
      <c r="N25" s="125">
        <v>54</v>
      </c>
      <c r="O25" s="125">
        <v>5</v>
      </c>
    </row>
    <row r="26" spans="1:16" ht="14.25" customHeight="1">
      <c r="A26" s="104"/>
      <c r="B26" s="105"/>
      <c r="C26" s="105"/>
      <c r="D26" s="106"/>
      <c r="E26" s="106"/>
      <c r="F26" s="181">
        <v>711</v>
      </c>
      <c r="G26" s="179" t="str">
        <f>+VLOOKUP(F26,Participants!$A$1:$F$802,2,FALSE)</f>
        <v>Christopher Braun</v>
      </c>
      <c r="H26" s="179" t="str">
        <f>+VLOOKUP(F26,Participants!$A$1:$F$802,4,FALSE)</f>
        <v>KIL</v>
      </c>
      <c r="I26" s="179" t="str">
        <f>+VLOOKUP(F26,Participants!$A$1:$F$802,5,FALSE)</f>
        <v>M</v>
      </c>
      <c r="J26" s="179">
        <f>+VLOOKUP(F26,Participants!$A$1:$F$802,3,FALSE)</f>
        <v>4</v>
      </c>
      <c r="K26" s="125" t="str">
        <f>+VLOOKUP(F26,Participants!$A$1:$G$802,7,FALSE)</f>
        <v>DEV BOYS</v>
      </c>
      <c r="L26" s="185">
        <v>5</v>
      </c>
      <c r="M26" s="179">
        <v>4</v>
      </c>
      <c r="N26" s="125">
        <v>53</v>
      </c>
      <c r="O26" s="125">
        <v>4</v>
      </c>
    </row>
    <row r="27" spans="1:16" ht="14.25" customHeight="1">
      <c r="A27" s="100"/>
      <c r="B27" s="101"/>
      <c r="C27" s="101"/>
      <c r="D27" s="102"/>
      <c r="E27" s="102"/>
      <c r="F27" s="181">
        <v>639</v>
      </c>
      <c r="G27" s="179" t="str">
        <f>+VLOOKUP(F27,Participants!$A$1:$F$802,2,FALSE)</f>
        <v>Dominic Gauntner</v>
      </c>
      <c r="H27" s="179" t="str">
        <f>+VLOOKUP(F27,Participants!$A$1:$F$802,4,FALSE)</f>
        <v>SJS</v>
      </c>
      <c r="I27" s="179" t="str">
        <f>+VLOOKUP(F27,Participants!$A$1:$F$802,5,FALSE)</f>
        <v>M</v>
      </c>
      <c r="J27" s="179">
        <f>+VLOOKUP(F27,Participants!$A$1:$F$802,3,FALSE)</f>
        <v>4</v>
      </c>
      <c r="K27" s="125" t="str">
        <f>+VLOOKUP(F27,Participants!$A$1:$G$802,7,FALSE)</f>
        <v>DEV BOYS</v>
      </c>
      <c r="L27" s="185">
        <v>6</v>
      </c>
      <c r="M27" s="179">
        <v>3</v>
      </c>
      <c r="N27" s="125">
        <v>53</v>
      </c>
      <c r="O27" s="125">
        <v>2</v>
      </c>
    </row>
    <row r="28" spans="1:16" ht="14.25" customHeight="1">
      <c r="A28" s="104"/>
      <c r="B28" s="105"/>
      <c r="C28" s="105"/>
      <c r="D28" s="106"/>
      <c r="E28" s="106"/>
      <c r="F28" s="181">
        <v>730</v>
      </c>
      <c r="G28" s="179" t="str">
        <f>+VLOOKUP(F28,Participants!$A$1:$F$802,2,FALSE)</f>
        <v>Thad Pawlowicz</v>
      </c>
      <c r="H28" s="179" t="str">
        <f>+VLOOKUP(F28,Participants!$A$1:$F$802,4,FALSE)</f>
        <v>KIL</v>
      </c>
      <c r="I28" s="179" t="str">
        <f>+VLOOKUP(F28,Participants!$A$1:$F$802,5,FALSE)</f>
        <v>M</v>
      </c>
      <c r="J28" s="179">
        <f>+VLOOKUP(F28,Participants!$A$1:$F$802,3,FALSE)</f>
        <v>4</v>
      </c>
      <c r="K28" s="125" t="str">
        <f>+VLOOKUP(F28,Participants!$A$1:$G$802,7,FALSE)</f>
        <v>DEV BOYS</v>
      </c>
      <c r="L28" s="185">
        <v>8</v>
      </c>
      <c r="M28" s="179">
        <v>1</v>
      </c>
      <c r="N28" s="125">
        <v>49</v>
      </c>
      <c r="O28" s="125">
        <v>11</v>
      </c>
    </row>
    <row r="29" spans="1:16" ht="14.25" customHeight="1">
      <c r="A29" s="100"/>
      <c r="B29" s="101"/>
      <c r="C29" s="101"/>
      <c r="D29" s="102"/>
      <c r="E29" s="102"/>
      <c r="F29" s="102">
        <v>829</v>
      </c>
      <c r="G29" s="103" t="str">
        <f>+VLOOKUP(F29,Participants!$A$1:$F$802,2,FALSE)</f>
        <v>Thomas Heisel</v>
      </c>
      <c r="H29" s="103" t="str">
        <f>+VLOOKUP(F29,Participants!$A$1:$F$802,4,FALSE)</f>
        <v>GRE</v>
      </c>
      <c r="I29" s="103" t="str">
        <f>+VLOOKUP(F29,Participants!$A$1:$F$802,5,FALSE)</f>
        <v>M</v>
      </c>
      <c r="J29" s="103">
        <f>+VLOOKUP(F29,Participants!$A$1:$F$802,3,FALSE)</f>
        <v>4</v>
      </c>
      <c r="K29" s="54" t="str">
        <f>+VLOOKUP(F29,Participants!$A$1:$G$802,7,FALSE)</f>
        <v>DEV BOYS</v>
      </c>
      <c r="L29" s="169">
        <v>9</v>
      </c>
      <c r="M29" s="103"/>
      <c r="N29" s="54">
        <v>46</v>
      </c>
      <c r="O29" s="54">
        <v>11</v>
      </c>
    </row>
    <row r="30" spans="1:16" ht="14.25" customHeight="1">
      <c r="A30" s="104"/>
      <c r="B30" s="105"/>
      <c r="C30" s="105"/>
      <c r="D30" s="106"/>
      <c r="E30" s="106"/>
      <c r="F30" s="102">
        <v>157</v>
      </c>
      <c r="G30" s="103" t="str">
        <f>+VLOOKUP(F30,Participants!$A$1:$F$802,2,FALSE)</f>
        <v>Brayden Harper</v>
      </c>
      <c r="H30" s="103" t="str">
        <f>+VLOOKUP(F30,Participants!$A$1:$F$802,4,FALSE)</f>
        <v>NCA</v>
      </c>
      <c r="I30" s="103" t="str">
        <f>+VLOOKUP(F30,Participants!$A$1:$F$802,5,FALSE)</f>
        <v>M</v>
      </c>
      <c r="J30" s="103">
        <f>+VLOOKUP(F30,Participants!$A$1:$F$802,3,FALSE)</f>
        <v>3</v>
      </c>
      <c r="K30" s="54" t="str">
        <f>+VLOOKUP(F30,Participants!$A$1:$G$802,7,FALSE)</f>
        <v>DEV BOYS</v>
      </c>
      <c r="L30" s="169">
        <v>10</v>
      </c>
      <c r="M30" s="103"/>
      <c r="N30" s="54">
        <v>45</v>
      </c>
      <c r="O30" s="54">
        <v>8</v>
      </c>
    </row>
    <row r="31" spans="1:16" ht="14.25" customHeight="1">
      <c r="A31" s="100"/>
      <c r="B31" s="101"/>
      <c r="C31" s="101"/>
      <c r="D31" s="102"/>
      <c r="E31" s="102"/>
      <c r="F31" s="102">
        <v>479</v>
      </c>
      <c r="G31" s="103" t="str">
        <f>+VLOOKUP(F31,Participants!$A$1:$F$802,2,FALSE)</f>
        <v>Gavin Graff</v>
      </c>
      <c r="H31" s="103" t="str">
        <f>+VLOOKUP(F31,Participants!$A$1:$F$802,4,FALSE)</f>
        <v>BCS</v>
      </c>
      <c r="I31" s="103" t="str">
        <f>+VLOOKUP(F31,Participants!$A$1:$F$802,5,FALSE)</f>
        <v>M</v>
      </c>
      <c r="J31" s="103">
        <f>+VLOOKUP(F31,Participants!$A$1:$F$802,3,FALSE)</f>
        <v>4</v>
      </c>
      <c r="K31" s="54" t="str">
        <f>+VLOOKUP(F31,Participants!$A$1:$G$802,7,FALSE)</f>
        <v>DEV BOYS</v>
      </c>
      <c r="L31" s="169">
        <v>11</v>
      </c>
      <c r="M31" s="103"/>
      <c r="N31" s="54">
        <v>43</v>
      </c>
      <c r="O31" s="54">
        <v>9</v>
      </c>
    </row>
    <row r="32" spans="1:16" ht="14.25" customHeight="1">
      <c r="A32" s="104"/>
      <c r="B32" s="105"/>
      <c r="C32" s="105"/>
      <c r="D32" s="106"/>
      <c r="E32" s="106"/>
      <c r="F32" s="102">
        <v>1324</v>
      </c>
      <c r="G32" s="103" t="str">
        <f>+VLOOKUP(F32,Participants!$A$1:$F$802,2,FALSE)</f>
        <v>Liam Greene</v>
      </c>
      <c r="H32" s="103" t="str">
        <f>+VLOOKUP(F32,Participants!$A$1:$F$802,4,FALSE)</f>
        <v>BFS</v>
      </c>
      <c r="I32" s="103" t="str">
        <f>+VLOOKUP(F32,Participants!$A$1:$F$802,5,FALSE)</f>
        <v>M</v>
      </c>
      <c r="J32" s="103">
        <f>+VLOOKUP(F32,Participants!$A$1:$F$802,3,FALSE)</f>
        <v>4</v>
      </c>
      <c r="K32" s="54" t="str">
        <f>+VLOOKUP(F32,Participants!$A$1:$G$802,7,FALSE)</f>
        <v>DEV BOYS</v>
      </c>
      <c r="L32" s="169">
        <v>12</v>
      </c>
      <c r="M32" s="103"/>
      <c r="N32" s="54">
        <v>43</v>
      </c>
      <c r="O32" s="54">
        <v>8</v>
      </c>
    </row>
    <row r="33" spans="1:15" ht="14.25" customHeight="1">
      <c r="A33" s="100"/>
      <c r="B33" s="101"/>
      <c r="C33" s="101"/>
      <c r="D33" s="102"/>
      <c r="E33" s="102"/>
      <c r="F33" s="102">
        <v>591</v>
      </c>
      <c r="G33" s="103" t="str">
        <f>+VLOOKUP(F33,Participants!$A$1:$F$802,2,FALSE)</f>
        <v>Lucas Goeller</v>
      </c>
      <c r="H33" s="103" t="str">
        <f>+VLOOKUP(F33,Participants!$A$1:$F$802,4,FALSE)</f>
        <v>BTA</v>
      </c>
      <c r="I33" s="103" t="str">
        <f>+VLOOKUP(F33,Participants!$A$1:$F$802,5,FALSE)</f>
        <v>M</v>
      </c>
      <c r="J33" s="103">
        <f>+VLOOKUP(F33,Participants!$A$1:$F$802,3,FALSE)</f>
        <v>3</v>
      </c>
      <c r="K33" s="54" t="str">
        <f>+VLOOKUP(F33,Participants!$A$1:$G$802,7,FALSE)</f>
        <v>DEV BOYS</v>
      </c>
      <c r="L33" s="169">
        <v>13</v>
      </c>
      <c r="M33" s="103"/>
      <c r="N33" s="54">
        <v>43</v>
      </c>
      <c r="O33" s="54">
        <v>7</v>
      </c>
    </row>
    <row r="34" spans="1:15" ht="14.25" customHeight="1">
      <c r="A34" s="104"/>
      <c r="B34" s="105"/>
      <c r="C34" s="105"/>
      <c r="D34" s="106"/>
      <c r="E34" s="106"/>
      <c r="F34" s="102">
        <v>704</v>
      </c>
      <c r="G34" s="103" t="str">
        <f>+VLOOKUP(F34,Participants!$A$1:$F$802,2,FALSE)</f>
        <v>Sam DiChiazza</v>
      </c>
      <c r="H34" s="103" t="str">
        <f>+VLOOKUP(F34,Participants!$A$1:$F$802,4,FALSE)</f>
        <v>KIL</v>
      </c>
      <c r="I34" s="103" t="str">
        <f>+VLOOKUP(F34,Participants!$A$1:$F$802,5,FALSE)</f>
        <v>M</v>
      </c>
      <c r="J34" s="103">
        <f>+VLOOKUP(F34,Participants!$A$1:$F$802,3,FALSE)</f>
        <v>3</v>
      </c>
      <c r="K34" s="54" t="str">
        <f>+VLOOKUP(F34,Participants!$A$1:$G$802,7,FALSE)</f>
        <v>DEV BOYS</v>
      </c>
      <c r="L34" s="169">
        <v>14</v>
      </c>
      <c r="M34" s="103"/>
      <c r="N34" s="54">
        <v>43</v>
      </c>
      <c r="O34" s="54">
        <v>5</v>
      </c>
    </row>
    <row r="35" spans="1:15" ht="14.25" customHeight="1">
      <c r="A35" s="100"/>
      <c r="B35" s="101"/>
      <c r="C35" s="101"/>
      <c r="D35" s="102"/>
      <c r="E35" s="102"/>
      <c r="F35" s="106">
        <v>1434</v>
      </c>
      <c r="G35" s="107" t="str">
        <f>+VLOOKUP(F35,[1]Participants!$A$1:$F$798,2,FALSE)</f>
        <v>Giovanni Bianco</v>
      </c>
      <c r="H35" s="107" t="str">
        <f>+VLOOKUP(F35,[1]Participants!$A$1:$F$798,4,FALSE)</f>
        <v>SSPP</v>
      </c>
      <c r="I35" s="107" t="str">
        <f>+VLOOKUP(F35,[1]Participants!$A$1:$F$798,5,FALSE)</f>
        <v>M</v>
      </c>
      <c r="J35" s="107">
        <f>+VLOOKUP(F35,[1]Participants!$A$1:$F$798,3,FALSE)</f>
        <v>4</v>
      </c>
      <c r="K35" s="54" t="str">
        <f>+VLOOKUP(F35,[1]Participants!$A$1:$G$798,7,FALSE)</f>
        <v>DEV BOYS</v>
      </c>
      <c r="L35" s="169">
        <v>15</v>
      </c>
      <c r="M35" s="107"/>
      <c r="N35" s="52">
        <v>42</v>
      </c>
      <c r="O35" s="180">
        <v>1</v>
      </c>
    </row>
    <row r="36" spans="1:15" ht="14.25" customHeight="1">
      <c r="A36" s="104"/>
      <c r="B36" s="105"/>
      <c r="C36" s="105"/>
      <c r="D36" s="106"/>
      <c r="E36" s="106"/>
      <c r="F36" s="102">
        <v>1205</v>
      </c>
      <c r="G36" s="103" t="str">
        <f>+VLOOKUP(F36,Participants!$A$1:$F$802,2,FALSE)</f>
        <v>Teddy Burchill</v>
      </c>
      <c r="H36" s="103" t="str">
        <f>+VLOOKUP(F36,Participants!$A$1:$F$802,4,FALSE)</f>
        <v>AAC</v>
      </c>
      <c r="I36" s="103" t="str">
        <f>+VLOOKUP(F36,Participants!$A$1:$F$802,5,FALSE)</f>
        <v>M</v>
      </c>
      <c r="J36" s="103">
        <f>+VLOOKUP(F36,Participants!$A$1:$F$802,3,FALSE)</f>
        <v>4</v>
      </c>
      <c r="K36" s="54" t="str">
        <f>+VLOOKUP(F36,Participants!$A$1:$G$802,7,FALSE)</f>
        <v>DEV BOYS</v>
      </c>
      <c r="L36" s="169">
        <v>16</v>
      </c>
      <c r="M36" s="103"/>
      <c r="N36" s="54">
        <v>41</v>
      </c>
      <c r="O36" s="54">
        <v>6</v>
      </c>
    </row>
    <row r="37" spans="1:15" ht="14.25" customHeight="1">
      <c r="A37" s="100"/>
      <c r="B37" s="101"/>
      <c r="C37" s="101"/>
      <c r="D37" s="102"/>
      <c r="E37" s="102"/>
      <c r="F37" s="102">
        <v>640</v>
      </c>
      <c r="G37" s="103" t="str">
        <f>+VLOOKUP(F37,Participants!$A$1:$F$802,2,FALSE)</f>
        <v>Ian Hamilton</v>
      </c>
      <c r="H37" s="103" t="str">
        <f>+VLOOKUP(F37,Participants!$A$1:$F$802,4,FALSE)</f>
        <v>SJS</v>
      </c>
      <c r="I37" s="103" t="str">
        <f>+VLOOKUP(F37,Participants!$A$1:$F$802,5,FALSE)</f>
        <v>M</v>
      </c>
      <c r="J37" s="103">
        <f>+VLOOKUP(F37,Participants!$A$1:$F$802,3,FALSE)</f>
        <v>4</v>
      </c>
      <c r="K37" s="54" t="str">
        <f>+VLOOKUP(F37,Participants!$A$1:$G$802,7,FALSE)</f>
        <v>DEV BOYS</v>
      </c>
      <c r="L37" s="169">
        <v>17</v>
      </c>
      <c r="M37" s="103"/>
      <c r="N37" s="54">
        <v>40</v>
      </c>
      <c r="O37" s="54">
        <v>2</v>
      </c>
    </row>
    <row r="38" spans="1:15" ht="14.25" customHeight="1">
      <c r="A38" s="104"/>
      <c r="B38" s="105"/>
      <c r="C38" s="105"/>
      <c r="D38" s="106"/>
      <c r="E38" s="106"/>
      <c r="F38" s="102">
        <v>1453</v>
      </c>
      <c r="G38" s="103" t="str">
        <f>+VLOOKUP(F38,Participants!$A$1:$F$802,2,FALSE)</f>
        <v>Benny Votilla</v>
      </c>
      <c r="H38" s="103" t="str">
        <f>+VLOOKUP(F38,Participants!$A$1:$F$802,4,FALSE)</f>
        <v>SSPP</v>
      </c>
      <c r="I38" s="103" t="str">
        <f>+VLOOKUP(F38,Participants!$A$1:$F$802,5,FALSE)</f>
        <v>M</v>
      </c>
      <c r="J38" s="103">
        <f>+VLOOKUP(F38,Participants!$A$1:$F$802,3,FALSE)</f>
        <v>4</v>
      </c>
      <c r="K38" s="54" t="str">
        <f>+VLOOKUP(F38,Participants!$A$1:$G$802,7,FALSE)</f>
        <v>DEV BOYS</v>
      </c>
      <c r="L38" s="169">
        <v>18</v>
      </c>
      <c r="M38" s="103"/>
      <c r="N38" s="54">
        <v>39</v>
      </c>
      <c r="O38" s="54">
        <v>11</v>
      </c>
    </row>
    <row r="39" spans="1:15" ht="14.25" customHeight="1">
      <c r="A39" s="100"/>
      <c r="B39" s="101"/>
      <c r="C39" s="101"/>
      <c r="D39" s="102"/>
      <c r="E39" s="102"/>
      <c r="F39" s="102">
        <v>715</v>
      </c>
      <c r="G39" s="103" t="str">
        <f>+VLOOKUP(F39,Participants!$A$1:$F$802,2,FALSE)</f>
        <v>Grant Rosenow</v>
      </c>
      <c r="H39" s="103" t="str">
        <f>+VLOOKUP(F39,Participants!$A$1:$F$802,4,FALSE)</f>
        <v>KIL</v>
      </c>
      <c r="I39" s="103" t="str">
        <f>+VLOOKUP(F39,Participants!$A$1:$F$802,5,FALSE)</f>
        <v>M</v>
      </c>
      <c r="J39" s="103">
        <f>+VLOOKUP(F39,Participants!$A$1:$F$802,3,FALSE)</f>
        <v>4</v>
      </c>
      <c r="K39" s="54" t="str">
        <f>+VLOOKUP(F39,Participants!$A$1:$G$802,7,FALSE)</f>
        <v>DEV BOYS</v>
      </c>
      <c r="L39" s="169">
        <v>19</v>
      </c>
      <c r="M39" s="103"/>
      <c r="N39" s="54">
        <v>39</v>
      </c>
      <c r="O39" s="54">
        <v>6</v>
      </c>
    </row>
    <row r="40" spans="1:15" ht="14.25" customHeight="1">
      <c r="A40" s="104"/>
      <c r="B40" s="105"/>
      <c r="C40" s="105"/>
      <c r="D40" s="106"/>
      <c r="E40" s="106"/>
      <c r="F40" s="102">
        <v>638</v>
      </c>
      <c r="G40" s="103" t="str">
        <f>+VLOOKUP(F40,Participants!$A$1:$F$802,2,FALSE)</f>
        <v>Thomas Feczko</v>
      </c>
      <c r="H40" s="103" t="str">
        <f>+VLOOKUP(F40,Participants!$A$1:$F$802,4,FALSE)</f>
        <v>SJS</v>
      </c>
      <c r="I40" s="103" t="str">
        <f>+VLOOKUP(F40,Participants!$A$1:$F$802,5,FALSE)</f>
        <v>M</v>
      </c>
      <c r="J40" s="103">
        <f>+VLOOKUP(F40,Participants!$A$1:$F$802,3,FALSE)</f>
        <v>4</v>
      </c>
      <c r="K40" s="54" t="str">
        <f>+VLOOKUP(F40,Participants!$A$1:$G$802,7,FALSE)</f>
        <v>DEV BOYS</v>
      </c>
      <c r="L40" s="169">
        <v>19</v>
      </c>
      <c r="M40" s="103"/>
      <c r="N40" s="54">
        <v>37</v>
      </c>
      <c r="O40" s="54">
        <v>3</v>
      </c>
    </row>
    <row r="41" spans="1:15" ht="14.25" customHeight="1">
      <c r="A41" s="100"/>
      <c r="B41" s="101"/>
      <c r="C41" s="101"/>
      <c r="D41" s="102"/>
      <c r="E41" s="102"/>
      <c r="F41" s="102">
        <v>1321</v>
      </c>
      <c r="G41" s="103" t="str">
        <f>+VLOOKUP(F41,Participants!$A$1:$F$802,2,FALSE)</f>
        <v>Michael Ramaley</v>
      </c>
      <c r="H41" s="103" t="str">
        <f>+VLOOKUP(F41,Participants!$A$1:$F$802,4,FALSE)</f>
        <v>BFS</v>
      </c>
      <c r="I41" s="103" t="str">
        <f>+VLOOKUP(F41,Participants!$A$1:$F$802,5,FALSE)</f>
        <v>M</v>
      </c>
      <c r="J41" s="103">
        <f>+VLOOKUP(F41,Participants!$A$1:$F$802,3,FALSE)</f>
        <v>3</v>
      </c>
      <c r="K41" s="54" t="str">
        <f>+VLOOKUP(F41,Participants!$A$1:$G$802,7,FALSE)</f>
        <v>DEV BOYS</v>
      </c>
      <c r="L41" s="169">
        <v>20</v>
      </c>
      <c r="M41" s="103"/>
      <c r="N41" s="54">
        <v>37</v>
      </c>
      <c r="O41" s="54">
        <v>2</v>
      </c>
    </row>
    <row r="42" spans="1:15" ht="14.25" customHeight="1">
      <c r="A42" s="104"/>
      <c r="B42" s="105"/>
      <c r="C42" s="105"/>
      <c r="D42" s="106"/>
      <c r="E42" s="106"/>
      <c r="F42" s="102">
        <v>1215</v>
      </c>
      <c r="G42" s="103" t="str">
        <f>+VLOOKUP(F42,Participants!$A$1:$F$802,2,FALSE)</f>
        <v>Eamonn Erdely</v>
      </c>
      <c r="H42" s="103" t="str">
        <f>+VLOOKUP(F42,Participants!$A$1:$F$802,4,FALSE)</f>
        <v>AAC</v>
      </c>
      <c r="I42" s="103" t="str">
        <f>+VLOOKUP(F42,Participants!$A$1:$F$802,5,FALSE)</f>
        <v>M</v>
      </c>
      <c r="J42" s="103">
        <f>+VLOOKUP(F42,Participants!$A$1:$F$802,3,FALSE)</f>
        <v>3</v>
      </c>
      <c r="K42" s="54" t="str">
        <f>+VLOOKUP(F42,Participants!$A$1:$G$802,7,FALSE)</f>
        <v>DEV BOYS</v>
      </c>
      <c r="L42" s="169">
        <v>21</v>
      </c>
      <c r="M42" s="103"/>
      <c r="N42" s="54">
        <v>37</v>
      </c>
      <c r="O42" s="54">
        <v>0</v>
      </c>
    </row>
    <row r="43" spans="1:15" ht="14.25" customHeight="1">
      <c r="A43" s="100"/>
      <c r="B43" s="101"/>
      <c r="C43" s="101"/>
      <c r="D43" s="102"/>
      <c r="E43" s="102"/>
      <c r="F43" s="102">
        <v>588</v>
      </c>
      <c r="G43" s="103" t="str">
        <f>+VLOOKUP(F43,Participants!$A$1:$F$802,2,FALSE)</f>
        <v>Finn Alder</v>
      </c>
      <c r="H43" s="103" t="str">
        <f>+VLOOKUP(F43,Participants!$A$1:$F$802,4,FALSE)</f>
        <v>BTA</v>
      </c>
      <c r="I43" s="103" t="str">
        <f>+VLOOKUP(F43,Participants!$A$1:$F$802,5,FALSE)</f>
        <v>M</v>
      </c>
      <c r="J43" s="103">
        <f>+VLOOKUP(F43,Participants!$A$1:$F$802,3,FALSE)</f>
        <v>3</v>
      </c>
      <c r="K43" s="54" t="str">
        <f>+VLOOKUP(F43,Participants!$A$1:$G$802,7,FALSE)</f>
        <v>DEV BOYS</v>
      </c>
      <c r="L43" s="169">
        <v>22</v>
      </c>
      <c r="M43" s="103"/>
      <c r="N43" s="54">
        <v>36</v>
      </c>
      <c r="O43" s="54">
        <v>5</v>
      </c>
    </row>
    <row r="44" spans="1:15" ht="14.25" customHeight="1">
      <c r="A44" s="104"/>
      <c r="B44" s="105"/>
      <c r="C44" s="105"/>
      <c r="D44" s="106"/>
      <c r="E44" s="106"/>
      <c r="F44" s="102">
        <v>835</v>
      </c>
      <c r="G44" s="103" t="str">
        <f>+VLOOKUP(F44,Participants!$A$1:$F$802,2,FALSE)</f>
        <v>Jerry Porter</v>
      </c>
      <c r="H44" s="103" t="str">
        <f>+VLOOKUP(F44,Participants!$A$1:$F$802,4,FALSE)</f>
        <v>GRE</v>
      </c>
      <c r="I44" s="103" t="str">
        <f>+VLOOKUP(F44,Participants!$A$1:$F$802,5,FALSE)</f>
        <v>M</v>
      </c>
      <c r="J44" s="103">
        <f>+VLOOKUP(F44,Participants!$A$1:$F$802,3,FALSE)</f>
        <v>3</v>
      </c>
      <c r="K44" s="54" t="str">
        <f>+VLOOKUP(F44,Participants!$A$1:$G$802,7,FALSE)</f>
        <v>DEV BOYS</v>
      </c>
      <c r="L44" s="169">
        <v>23</v>
      </c>
      <c r="M44" s="103"/>
      <c r="N44" s="54">
        <v>36</v>
      </c>
      <c r="O44" s="54">
        <v>3</v>
      </c>
    </row>
    <row r="45" spans="1:15" ht="14.25" customHeight="1">
      <c r="A45" s="100"/>
      <c r="B45" s="101"/>
      <c r="C45" s="101"/>
      <c r="D45" s="102"/>
      <c r="E45" s="102"/>
      <c r="F45" s="102">
        <v>719</v>
      </c>
      <c r="G45" s="103" t="str">
        <f>+VLOOKUP(F45,Participants!$A$1:$F$802,2,FALSE)</f>
        <v>Henry Stall</v>
      </c>
      <c r="H45" s="103" t="str">
        <f>+VLOOKUP(F45,Participants!$A$1:$F$802,4,FALSE)</f>
        <v>KIL</v>
      </c>
      <c r="I45" s="103" t="str">
        <f>+VLOOKUP(F45,Participants!$A$1:$F$802,5,FALSE)</f>
        <v>M</v>
      </c>
      <c r="J45" s="103">
        <f>+VLOOKUP(F45,Participants!$A$1:$F$802,3,FALSE)</f>
        <v>3</v>
      </c>
      <c r="K45" s="54" t="str">
        <f>+VLOOKUP(F45,Participants!$A$1:$G$802,7,FALSE)</f>
        <v>DEV BOYS</v>
      </c>
      <c r="L45" s="169">
        <v>24</v>
      </c>
      <c r="M45" s="103"/>
      <c r="N45" s="54">
        <v>35</v>
      </c>
      <c r="O45" s="54">
        <v>8</v>
      </c>
    </row>
    <row r="46" spans="1:15" ht="14.25" customHeight="1">
      <c r="A46" s="104"/>
      <c r="B46" s="105"/>
      <c r="C46" s="105"/>
      <c r="D46" s="106"/>
      <c r="E46" s="106"/>
      <c r="F46" s="102">
        <v>923</v>
      </c>
      <c r="G46" s="103" t="str">
        <f>+VLOOKUP(F46,Participants!$A$1:$F$802,2,FALSE)</f>
        <v>Luke Staudenmeier</v>
      </c>
      <c r="H46" s="103" t="str">
        <f>+VLOOKUP(F46,Participants!$A$1:$F$802,4,FALSE)</f>
        <v>AGS</v>
      </c>
      <c r="I46" s="103" t="str">
        <f>+VLOOKUP(F46,Participants!$A$1:$F$802,5,FALSE)</f>
        <v>M</v>
      </c>
      <c r="J46" s="103">
        <f>+VLOOKUP(F46,Participants!$A$1:$F$802,3,FALSE)</f>
        <v>4</v>
      </c>
      <c r="K46" s="54" t="str">
        <f>+VLOOKUP(F46,Participants!$A$1:$G$802,7,FALSE)</f>
        <v>DEV BOYS</v>
      </c>
      <c r="L46" s="169">
        <v>25</v>
      </c>
      <c r="M46" s="103"/>
      <c r="N46" s="54">
        <v>35</v>
      </c>
      <c r="O46" s="54">
        <v>6</v>
      </c>
    </row>
    <row r="47" spans="1:15" ht="14.25" customHeight="1">
      <c r="A47" s="100"/>
      <c r="B47" s="101"/>
      <c r="C47" s="101"/>
      <c r="D47" s="102"/>
      <c r="E47" s="102"/>
      <c r="F47" s="102">
        <v>834</v>
      </c>
      <c r="G47" s="103" t="str">
        <f>+VLOOKUP(F47,Participants!$A$1:$F$802,2,FALSE)</f>
        <v>Lucas Porter</v>
      </c>
      <c r="H47" s="103" t="str">
        <f>+VLOOKUP(F47,Participants!$A$1:$F$802,4,FALSE)</f>
        <v>GRE</v>
      </c>
      <c r="I47" s="103" t="str">
        <f>+VLOOKUP(F47,Participants!$A$1:$F$802,5,FALSE)</f>
        <v>M</v>
      </c>
      <c r="J47" s="103">
        <f>+VLOOKUP(F47,Participants!$A$1:$F$802,3,FALSE)</f>
        <v>4</v>
      </c>
      <c r="K47" s="54" t="str">
        <f>+VLOOKUP(F47,Participants!$A$1:$G$802,7,FALSE)</f>
        <v>DEV BOYS</v>
      </c>
      <c r="L47" s="169">
        <v>26</v>
      </c>
      <c r="M47" s="103"/>
      <c r="N47" s="54">
        <v>35</v>
      </c>
      <c r="O47" s="54">
        <v>1</v>
      </c>
    </row>
    <row r="48" spans="1:15" ht="14.25" customHeight="1">
      <c r="A48" s="104"/>
      <c r="B48" s="105"/>
      <c r="C48" s="105"/>
      <c r="D48" s="106"/>
      <c r="E48" s="106"/>
      <c r="F48" s="102">
        <v>727</v>
      </c>
      <c r="G48" s="103" t="str">
        <f>+VLOOKUP(F48,Participants!$A$1:$F$802,2,FALSE)</f>
        <v>Edward Plastino</v>
      </c>
      <c r="H48" s="103" t="str">
        <f>+VLOOKUP(F48,Participants!$A$1:$F$802,4,FALSE)</f>
        <v>KIL</v>
      </c>
      <c r="I48" s="103" t="str">
        <f>+VLOOKUP(F48,Participants!$A$1:$F$802,5,FALSE)</f>
        <v>M</v>
      </c>
      <c r="J48" s="103">
        <f>+VLOOKUP(F48,Participants!$A$1:$F$802,3,FALSE)</f>
        <v>4</v>
      </c>
      <c r="K48" s="54" t="str">
        <f>+VLOOKUP(F48,Participants!$A$1:$G$802,7,FALSE)</f>
        <v>DEV BOYS</v>
      </c>
      <c r="L48" s="169">
        <v>27</v>
      </c>
      <c r="M48" s="103"/>
      <c r="N48" s="54">
        <v>34</v>
      </c>
      <c r="O48" s="54">
        <v>5</v>
      </c>
    </row>
    <row r="49" spans="1:17" ht="14.25" customHeight="1">
      <c r="A49" s="100"/>
      <c r="B49" s="101"/>
      <c r="C49" s="101"/>
      <c r="D49" s="102"/>
      <c r="E49" s="102"/>
      <c r="F49" s="102">
        <v>726</v>
      </c>
      <c r="G49" s="103" t="str">
        <f>+VLOOKUP(F49,Participants!$A$1:$F$802,2,FALSE)</f>
        <v>Anthony Sisto</v>
      </c>
      <c r="H49" s="103" t="str">
        <f>+VLOOKUP(F49,Participants!$A$1:$F$802,4,FALSE)</f>
        <v>KIL</v>
      </c>
      <c r="I49" s="103" t="str">
        <f>+VLOOKUP(F49,Participants!$A$1:$F$802,5,FALSE)</f>
        <v>M</v>
      </c>
      <c r="J49" s="103">
        <f>+VLOOKUP(F49,Participants!$A$1:$F$802,3,FALSE)</f>
        <v>3</v>
      </c>
      <c r="K49" s="54" t="str">
        <f>+VLOOKUP(F49,Participants!$A$1:$G$802,7,FALSE)</f>
        <v>DEV BOYS</v>
      </c>
      <c r="L49" s="169">
        <v>29</v>
      </c>
      <c r="M49" s="103"/>
      <c r="N49" s="54">
        <v>33</v>
      </c>
      <c r="O49" s="54">
        <v>9</v>
      </c>
    </row>
    <row r="50" spans="1:17" ht="14.25" customHeight="1">
      <c r="A50" s="104"/>
      <c r="B50" s="105"/>
      <c r="C50" s="105"/>
      <c r="D50" s="106"/>
      <c r="E50" s="106"/>
      <c r="F50" s="102">
        <v>717</v>
      </c>
      <c r="G50" s="103" t="str">
        <f>+VLOOKUP(F50,Participants!$A$1:$F$802,2,FALSE)</f>
        <v>Robbie Singer</v>
      </c>
      <c r="H50" s="103" t="str">
        <f>+VLOOKUP(F50,Participants!$A$1:$F$802,4,FALSE)</f>
        <v>KIL</v>
      </c>
      <c r="I50" s="103" t="str">
        <f>+VLOOKUP(F50,Participants!$A$1:$F$802,5,FALSE)</f>
        <v>M</v>
      </c>
      <c r="J50" s="103">
        <f>+VLOOKUP(F50,Participants!$A$1:$F$802,3,FALSE)</f>
        <v>4</v>
      </c>
      <c r="K50" s="54" t="str">
        <f>+VLOOKUP(F50,Participants!$A$1:$G$802,7,FALSE)</f>
        <v>DEV BOYS</v>
      </c>
      <c r="L50" s="169">
        <v>30</v>
      </c>
      <c r="M50" s="103"/>
      <c r="N50" s="54">
        <v>32</v>
      </c>
      <c r="O50" s="54">
        <v>8</v>
      </c>
    </row>
    <row r="51" spans="1:17" ht="14.25" customHeight="1">
      <c r="A51" s="100"/>
      <c r="B51" s="101"/>
      <c r="C51" s="101"/>
      <c r="D51" s="102"/>
      <c r="E51" s="102"/>
      <c r="F51" s="102">
        <v>924</v>
      </c>
      <c r="G51" s="103" t="str">
        <f>+VLOOKUP(F51,Participants!$A$1:$F$802,2,FALSE)</f>
        <v>Zayden Trump</v>
      </c>
      <c r="H51" s="103" t="str">
        <f>+VLOOKUP(F51,Participants!$A$1:$F$802,4,FALSE)</f>
        <v>AGS</v>
      </c>
      <c r="I51" s="103" t="str">
        <f>+VLOOKUP(F51,Participants!$A$1:$F$802,5,FALSE)</f>
        <v>M</v>
      </c>
      <c r="J51" s="103">
        <f>+VLOOKUP(F51,Participants!$A$1:$F$802,3,FALSE)</f>
        <v>3</v>
      </c>
      <c r="K51" s="54" t="str">
        <f>+VLOOKUP(F51,Participants!$A$1:$G$802,7,FALSE)</f>
        <v>DEV BOYS</v>
      </c>
      <c r="L51" s="169">
        <v>39</v>
      </c>
      <c r="M51" s="103"/>
      <c r="N51" s="54">
        <v>27</v>
      </c>
      <c r="O51" s="54">
        <v>2</v>
      </c>
    </row>
    <row r="52" spans="1:17" ht="14.25" customHeight="1">
      <c r="A52" s="104"/>
      <c r="B52" s="105"/>
      <c r="C52" s="105"/>
      <c r="D52" s="106"/>
      <c r="E52" s="106"/>
      <c r="F52" s="102">
        <v>718</v>
      </c>
      <c r="G52" s="103" t="str">
        <f>+VLOOKUP(F52,Participants!$A$1:$F$802,2,FALSE)</f>
        <v>Liam Straub</v>
      </c>
      <c r="H52" s="103" t="str">
        <f>+VLOOKUP(F52,Participants!$A$1:$F$802,4,FALSE)</f>
        <v>KIL</v>
      </c>
      <c r="I52" s="103" t="str">
        <f>+VLOOKUP(F52,Participants!$A$1:$F$802,5,FALSE)</f>
        <v>M</v>
      </c>
      <c r="J52" s="103">
        <f>+VLOOKUP(F52,Participants!$A$1:$F$802,3,FALSE)</f>
        <v>4</v>
      </c>
      <c r="K52" s="54" t="str">
        <f>+VLOOKUP(F52,Participants!$A$1:$G$802,7,FALSE)</f>
        <v>DEV BOYS</v>
      </c>
      <c r="L52" s="169">
        <v>40</v>
      </c>
      <c r="M52" s="103"/>
      <c r="N52" s="54">
        <v>27</v>
      </c>
      <c r="O52" s="54">
        <v>0</v>
      </c>
    </row>
    <row r="53" spans="1:17" ht="14.25" customHeight="1">
      <c r="A53" s="100"/>
      <c r="B53" s="101"/>
      <c r="C53" s="101"/>
      <c r="D53" s="102"/>
      <c r="E53" s="102"/>
      <c r="F53" s="102">
        <v>703</v>
      </c>
      <c r="G53" s="103" t="str">
        <f>+VLOOKUP(F53,Participants!$A$1:$F$802,2,FALSE)</f>
        <v>Brendan Menz</v>
      </c>
      <c r="H53" s="103" t="str">
        <f>+VLOOKUP(F53,Participants!$A$1:$F$802,4,FALSE)</f>
        <v>KIL</v>
      </c>
      <c r="I53" s="103" t="str">
        <f>+VLOOKUP(F53,Participants!$A$1:$F$802,5,FALSE)</f>
        <v>M</v>
      </c>
      <c r="J53" s="103">
        <f>+VLOOKUP(F53,Participants!$A$1:$F$802,3,FALSE)</f>
        <v>3</v>
      </c>
      <c r="K53" s="54" t="str">
        <f>+VLOOKUP(F53,Participants!$A$1:$G$802,7,FALSE)</f>
        <v>DEV BOYS</v>
      </c>
      <c r="L53" s="169">
        <v>43</v>
      </c>
      <c r="M53" s="103"/>
      <c r="N53" s="54">
        <v>26</v>
      </c>
      <c r="O53" s="54">
        <v>7</v>
      </c>
    </row>
    <row r="54" spans="1:17" ht="14.25" customHeight="1">
      <c r="A54" s="104"/>
      <c r="B54" s="105"/>
      <c r="C54" s="105"/>
      <c r="D54" s="106"/>
      <c r="E54" s="106"/>
      <c r="F54" s="102">
        <v>587</v>
      </c>
      <c r="G54" s="103" t="str">
        <f>+VLOOKUP(F54,Participants!$A$1:$F$802,2,FALSE)</f>
        <v>Ryan Chase</v>
      </c>
      <c r="H54" s="103" t="str">
        <f>+VLOOKUP(F54,Participants!$A$1:$F$802,4,FALSE)</f>
        <v>BTA</v>
      </c>
      <c r="I54" s="103" t="str">
        <f>+VLOOKUP(F54,Participants!$A$1:$F$802,5,FALSE)</f>
        <v>M</v>
      </c>
      <c r="J54" s="103">
        <f>+VLOOKUP(F54,Participants!$A$1:$F$802,3,FALSE)</f>
        <v>3</v>
      </c>
      <c r="K54" s="54" t="str">
        <f>+VLOOKUP(F54,Participants!$A$1:$G$802,7,FALSE)</f>
        <v>DEV BOYS</v>
      </c>
      <c r="L54" s="169">
        <v>44</v>
      </c>
      <c r="M54" s="103"/>
      <c r="N54" s="54">
        <v>26</v>
      </c>
      <c r="O54" s="54">
        <v>5</v>
      </c>
    </row>
    <row r="55" spans="1:17" ht="14.25" customHeight="1">
      <c r="A55" s="100"/>
      <c r="B55" s="101"/>
      <c r="C55" s="101"/>
      <c r="D55" s="102"/>
      <c r="E55" s="102"/>
      <c r="F55" s="103">
        <v>158</v>
      </c>
      <c r="G55" s="103" t="str">
        <f>+VLOOKUP(F55,Participants!$A$1:$F$802,2,FALSE)</f>
        <v>Edward Jaworski</v>
      </c>
      <c r="H55" s="103" t="str">
        <f>+VLOOKUP(F55,Participants!$A$1:$F$802,4,FALSE)</f>
        <v>NCA</v>
      </c>
      <c r="I55" s="103" t="str">
        <f>+VLOOKUP(F55,Participants!$A$1:$F$802,5,FALSE)</f>
        <v>M</v>
      </c>
      <c r="J55" s="103">
        <f>+VLOOKUP(F55,Participants!$A$1:$F$802,3,FALSE)</f>
        <v>3</v>
      </c>
      <c r="K55" s="54" t="str">
        <f>+VLOOKUP(F55,Participants!$A$1:$G$802,7,FALSE)</f>
        <v>DEV BOYS</v>
      </c>
      <c r="L55" s="169">
        <v>45</v>
      </c>
      <c r="M55" s="103"/>
      <c r="N55" s="54">
        <v>25</v>
      </c>
      <c r="O55" s="54">
        <v>10</v>
      </c>
    </row>
    <row r="56" spans="1:17" ht="14.25" customHeight="1">
      <c r="A56" s="104"/>
      <c r="B56" s="105"/>
      <c r="C56" s="105"/>
      <c r="D56" s="106"/>
      <c r="E56" s="106"/>
      <c r="F56" s="102">
        <v>724</v>
      </c>
      <c r="G56" s="103" t="str">
        <f>+VLOOKUP(F56,Participants!$A$1:$F$802,2,FALSE)</f>
        <v>Blake DiLoreto</v>
      </c>
      <c r="H56" s="103" t="str">
        <f>+VLOOKUP(F56,Participants!$A$1:$F$802,4,FALSE)</f>
        <v>KIL</v>
      </c>
      <c r="I56" s="103" t="str">
        <f>+VLOOKUP(F56,Participants!$A$1:$F$802,5,FALSE)</f>
        <v>M</v>
      </c>
      <c r="J56" s="103">
        <f>+VLOOKUP(F56,Participants!$A$1:$F$802,3,FALSE)</f>
        <v>4</v>
      </c>
      <c r="K56" s="54" t="str">
        <f>+VLOOKUP(F56,Participants!$A$1:$G$802,7,FALSE)</f>
        <v>DEV BOYS</v>
      </c>
      <c r="L56" s="169">
        <v>46</v>
      </c>
      <c r="M56" s="103"/>
      <c r="N56" s="54">
        <v>25</v>
      </c>
      <c r="O56" s="54">
        <v>4</v>
      </c>
    </row>
    <row r="57" spans="1:17" ht="14.25" customHeight="1">
      <c r="A57" s="104"/>
      <c r="B57" s="105"/>
      <c r="C57" s="105"/>
      <c r="D57" s="106"/>
      <c r="E57" s="106"/>
      <c r="F57" s="102">
        <v>721</v>
      </c>
      <c r="G57" s="103" t="str">
        <f>+VLOOKUP(F57,Participants!$A$1:$F$802,2,FALSE)</f>
        <v>Rowan Lacina</v>
      </c>
      <c r="H57" s="103" t="str">
        <f>+VLOOKUP(F57,Participants!$A$1:$F$802,4,FALSE)</f>
        <v>KIL</v>
      </c>
      <c r="I57" s="103" t="str">
        <f>+VLOOKUP(F57,Participants!$A$1:$F$802,5,FALSE)</f>
        <v>M</v>
      </c>
      <c r="J57" s="103">
        <f>+VLOOKUP(F57,Participants!$A$1:$F$802,3,FALSE)</f>
        <v>4</v>
      </c>
      <c r="K57" s="54" t="str">
        <f>+VLOOKUP(F57,Participants!$A$1:$G$802,7,FALSE)</f>
        <v>DEV BOYS</v>
      </c>
      <c r="L57" s="169">
        <v>50</v>
      </c>
      <c r="M57" s="103"/>
      <c r="N57" s="54">
        <v>21</v>
      </c>
      <c r="O57" s="54">
        <v>8</v>
      </c>
      <c r="Q57" t="s">
        <v>937</v>
      </c>
    </row>
    <row r="58" spans="1:17" ht="14.25" customHeight="1">
      <c r="A58" s="104"/>
      <c r="B58" s="105"/>
      <c r="C58" s="105"/>
      <c r="D58" s="106"/>
      <c r="E58" s="106"/>
      <c r="F58" s="102"/>
      <c r="G58" s="103"/>
      <c r="H58" s="103"/>
      <c r="I58" s="103"/>
      <c r="J58" s="103"/>
      <c r="K58" s="54"/>
      <c r="L58" s="169"/>
      <c r="M58" s="103"/>
      <c r="N58" s="54"/>
      <c r="O58" s="54"/>
    </row>
    <row r="59" spans="1:17" ht="14.25" customHeight="1">
      <c r="A59" s="104"/>
      <c r="B59" s="105"/>
      <c r="C59" s="105"/>
      <c r="D59" s="106"/>
      <c r="E59" s="106"/>
      <c r="F59" s="102"/>
      <c r="G59" s="103"/>
      <c r="H59" s="103"/>
      <c r="I59" s="103"/>
      <c r="J59" s="103"/>
      <c r="K59" s="54"/>
      <c r="L59" s="168"/>
      <c r="M59" s="103"/>
      <c r="N59" s="54"/>
      <c r="O59" s="54"/>
    </row>
    <row r="60" spans="1:17" ht="14.25" customHeight="1">
      <c r="A60" s="104"/>
      <c r="B60" s="105"/>
      <c r="C60" s="105"/>
      <c r="D60" s="106"/>
      <c r="E60" s="106"/>
      <c r="F60" s="102"/>
      <c r="G60" s="103"/>
      <c r="H60" s="103"/>
      <c r="I60" s="103"/>
      <c r="J60" s="103"/>
      <c r="K60" s="54"/>
      <c r="L60" s="168"/>
      <c r="M60" s="103"/>
      <c r="N60" s="54"/>
      <c r="O60" s="54"/>
    </row>
    <row r="61" spans="1:17" ht="14.25" customHeight="1">
      <c r="A61" s="104"/>
      <c r="B61" s="105"/>
      <c r="C61" s="105"/>
      <c r="D61" s="106"/>
      <c r="E61" s="106"/>
      <c r="F61" s="102"/>
      <c r="G61" s="103"/>
      <c r="H61" s="103"/>
      <c r="I61" s="103"/>
      <c r="J61" s="103"/>
      <c r="K61" s="54"/>
      <c r="L61" s="168"/>
      <c r="M61" s="103"/>
      <c r="N61" s="54"/>
      <c r="O61" s="54"/>
    </row>
    <row r="62" spans="1:17" ht="14.25" customHeight="1">
      <c r="A62" s="100"/>
      <c r="B62" s="101"/>
      <c r="C62" s="101"/>
      <c r="D62" s="102"/>
      <c r="E62" s="102"/>
      <c r="F62" s="165">
        <v>581</v>
      </c>
      <c r="G62" s="166" t="str">
        <f>+VLOOKUP(F62,Participants!$A$1:$F$802,2,FALSE)</f>
        <v>Grace Bandurski</v>
      </c>
      <c r="H62" s="166" t="str">
        <f>+VLOOKUP(F62,Participants!$A$1:$F$802,4,FALSE)</f>
        <v>BTA</v>
      </c>
      <c r="I62" s="166" t="str">
        <f>+VLOOKUP(F62,Participants!$A$1:$F$802,5,FALSE)</f>
        <v>F</v>
      </c>
      <c r="J62" s="166">
        <f>+VLOOKUP(F62,Participants!$A$1:$F$802,3,FALSE)</f>
        <v>2</v>
      </c>
      <c r="K62" s="147" t="str">
        <f>+VLOOKUP(F62,Participants!$A$1:$G$802,7,FALSE)</f>
        <v>DEV GIRLS</v>
      </c>
      <c r="L62" s="168">
        <v>18</v>
      </c>
      <c r="M62" s="166"/>
      <c r="N62" s="167">
        <v>28</v>
      </c>
      <c r="O62" s="164">
        <v>3</v>
      </c>
      <c r="P62">
        <v>1</v>
      </c>
    </row>
    <row r="63" spans="1:17" ht="14.25" customHeight="1">
      <c r="A63" s="104"/>
      <c r="B63" s="105"/>
      <c r="C63" s="105"/>
      <c r="D63" s="106"/>
      <c r="E63" s="106"/>
      <c r="F63" s="165">
        <v>633</v>
      </c>
      <c r="G63" s="166" t="str">
        <f>+VLOOKUP(F63,Participants!$A$1:$F$802,2,FALSE)</f>
        <v>Alexis Smith</v>
      </c>
      <c r="H63" s="166" t="str">
        <f>+VLOOKUP(F63,Participants!$A$1:$F$802,4,FALSE)</f>
        <v>SJS</v>
      </c>
      <c r="I63" s="166" t="str">
        <f>+VLOOKUP(F63,Participants!$A$1:$F$802,5,FALSE)</f>
        <v>F</v>
      </c>
      <c r="J63" s="166">
        <f>+VLOOKUP(F63,Participants!$A$1:$F$802,3,FALSE)</f>
        <v>2</v>
      </c>
      <c r="K63" s="147" t="str">
        <f>+VLOOKUP(F63,Participants!$A$1:$G$802,7,FALSE)</f>
        <v>DEV GIRLS</v>
      </c>
      <c r="L63" s="169">
        <v>20</v>
      </c>
      <c r="M63" s="166"/>
      <c r="N63" s="167">
        <v>27</v>
      </c>
      <c r="O63" s="164">
        <v>10</v>
      </c>
      <c r="P63">
        <v>2</v>
      </c>
    </row>
    <row r="64" spans="1:17" ht="14.25" customHeight="1">
      <c r="A64" s="100"/>
      <c r="B64" s="101"/>
      <c r="C64" s="101"/>
      <c r="D64" s="102"/>
      <c r="E64" s="102"/>
      <c r="F64" s="165">
        <v>1330</v>
      </c>
      <c r="G64" s="166" t="str">
        <f>+VLOOKUP(F64,Participants!$A$1:$F$802,2,FALSE)</f>
        <v>Kelsey Cole</v>
      </c>
      <c r="H64" s="166" t="str">
        <f>+VLOOKUP(F64,Participants!$A$1:$F$802,4,FALSE)</f>
        <v>BFS</v>
      </c>
      <c r="I64" s="166" t="str">
        <f>+VLOOKUP(F64,Participants!$A$1:$F$802,5,FALSE)</f>
        <v>F</v>
      </c>
      <c r="J64" s="166">
        <f>+VLOOKUP(F64,Participants!$A$1:$F$802,3,FALSE)</f>
        <v>2</v>
      </c>
      <c r="K64" s="147" t="str">
        <f>+VLOOKUP(F64,Participants!$A$1:$G$802,7,FALSE)</f>
        <v>DEV GIRLS</v>
      </c>
      <c r="L64" s="169">
        <v>24</v>
      </c>
      <c r="M64" s="166"/>
      <c r="N64" s="167">
        <v>24</v>
      </c>
      <c r="O64" s="164">
        <v>0</v>
      </c>
      <c r="P64">
        <v>3</v>
      </c>
    </row>
    <row r="65" spans="1:16" ht="14.25" customHeight="1">
      <c r="A65" s="104"/>
      <c r="B65" s="105"/>
      <c r="C65" s="105"/>
      <c r="D65" s="106"/>
      <c r="E65" s="106"/>
      <c r="F65" s="162">
        <v>632</v>
      </c>
      <c r="G65" s="159" t="str">
        <f>+VLOOKUP(F65,Participants!$A$1:$F$802,2,FALSE)</f>
        <v>Giada Morrida</v>
      </c>
      <c r="H65" s="159" t="str">
        <f>+VLOOKUP(F65,Participants!$A$1:$F$802,4,FALSE)</f>
        <v>SJS</v>
      </c>
      <c r="I65" s="159" t="str">
        <f>+VLOOKUP(F65,Participants!$A$1:$F$802,5,FALSE)</f>
        <v>F</v>
      </c>
      <c r="J65" s="159">
        <f>+VLOOKUP(F65,Participants!$A$1:$F$802,3,FALSE)</f>
        <v>2</v>
      </c>
      <c r="K65" s="147" t="str">
        <f>+VLOOKUP(F65,Participants!$A$1:$G$802,7,FALSE)</f>
        <v>DEV GIRLS</v>
      </c>
      <c r="L65" s="169">
        <v>26</v>
      </c>
      <c r="M65" s="159"/>
      <c r="N65" s="151">
        <v>22</v>
      </c>
      <c r="O65" s="164">
        <v>7</v>
      </c>
      <c r="P65">
        <v>4</v>
      </c>
    </row>
    <row r="66" spans="1:16" ht="14.25" customHeight="1">
      <c r="A66" s="100"/>
      <c r="B66" s="101"/>
      <c r="C66" s="101"/>
      <c r="D66" s="102"/>
      <c r="E66" s="102"/>
      <c r="F66" s="165">
        <v>634</v>
      </c>
      <c r="G66" s="166" t="str">
        <f>+VLOOKUP(F66,Participants!$A$1:$F$802,2,FALSE)</f>
        <v>Grace Turner</v>
      </c>
      <c r="H66" s="166" t="str">
        <f>+VLOOKUP(F66,Participants!$A$1:$F$802,4,FALSE)</f>
        <v>SJS</v>
      </c>
      <c r="I66" s="166" t="str">
        <f>+VLOOKUP(F66,Participants!$A$1:$F$802,5,FALSE)</f>
        <v>F</v>
      </c>
      <c r="J66" s="166">
        <f>+VLOOKUP(F66,Participants!$A$1:$F$802,3,FALSE)</f>
        <v>2</v>
      </c>
      <c r="K66" s="147" t="str">
        <f>+VLOOKUP(F66,Participants!$A$1:$G$802,7,FALSE)</f>
        <v>DEV GIRLS</v>
      </c>
      <c r="L66" s="169">
        <v>28</v>
      </c>
      <c r="M66" s="166"/>
      <c r="N66" s="167">
        <v>21</v>
      </c>
      <c r="O66" s="164">
        <v>5</v>
      </c>
      <c r="P66">
        <v>5</v>
      </c>
    </row>
    <row r="67" spans="1:16" ht="14.25" customHeight="1">
      <c r="A67" s="104"/>
      <c r="B67" s="105"/>
      <c r="C67" s="105"/>
      <c r="D67" s="106"/>
      <c r="E67" s="106"/>
      <c r="F67" s="162">
        <v>584</v>
      </c>
      <c r="G67" s="159" t="str">
        <f>+VLOOKUP(F67,Participants!$A$1:$F$802,2,FALSE)</f>
        <v>Brooklynn Hamilton</v>
      </c>
      <c r="H67" s="159" t="str">
        <f>+VLOOKUP(F67,Participants!$A$1:$F$802,4,FALSE)</f>
        <v>BTA</v>
      </c>
      <c r="I67" s="159" t="str">
        <f>+VLOOKUP(F67,Participants!$A$1:$F$802,5,FALSE)</f>
        <v>F</v>
      </c>
      <c r="J67" s="159">
        <f>+VLOOKUP(F67,Participants!$A$1:$F$802,3,FALSE)</f>
        <v>2</v>
      </c>
      <c r="K67" s="147" t="str">
        <f>+VLOOKUP(F67,Participants!$A$1:$G$802,7,FALSE)</f>
        <v>DEV GIRLS</v>
      </c>
      <c r="L67" s="169">
        <v>34</v>
      </c>
      <c r="M67" s="159"/>
      <c r="N67" s="151">
        <v>16</v>
      </c>
      <c r="O67" s="164">
        <v>11</v>
      </c>
      <c r="P67">
        <v>6</v>
      </c>
    </row>
    <row r="68" spans="1:16" ht="14.25" customHeight="1">
      <c r="A68" s="100"/>
      <c r="B68" s="101"/>
      <c r="C68" s="101"/>
      <c r="D68" s="102"/>
      <c r="E68" s="102"/>
      <c r="F68" s="162">
        <v>1331</v>
      </c>
      <c r="G68" s="159" t="str">
        <f>+VLOOKUP(F68,Participants!$A$1:$F$802,2,FALSE)</f>
        <v>Victoria Romanow</v>
      </c>
      <c r="H68" s="159" t="str">
        <f>+VLOOKUP(F68,Participants!$A$1:$F$802,4,FALSE)</f>
        <v>BFS</v>
      </c>
      <c r="I68" s="159" t="str">
        <f>+VLOOKUP(F68,Participants!$A$1:$F$802,5,FALSE)</f>
        <v>F</v>
      </c>
      <c r="J68" s="159">
        <f>+VLOOKUP(F68,Participants!$A$1:$F$802,3,FALSE)</f>
        <v>2</v>
      </c>
      <c r="K68" s="147" t="str">
        <f>+VLOOKUP(F68,Participants!$A$1:$G$802,7,FALSE)</f>
        <v>DEV GIRLS</v>
      </c>
      <c r="L68" s="169">
        <v>35</v>
      </c>
      <c r="M68" s="159"/>
      <c r="N68" s="151">
        <v>16</v>
      </c>
      <c r="O68" s="164">
        <v>3</v>
      </c>
      <c r="P68">
        <v>7</v>
      </c>
    </row>
    <row r="69" spans="1:16" ht="14.25" customHeight="1">
      <c r="A69" s="100"/>
      <c r="B69" s="101"/>
      <c r="C69" s="101"/>
      <c r="D69" s="102"/>
      <c r="E69" s="102"/>
      <c r="F69" s="102"/>
      <c r="G69" s="103"/>
      <c r="H69" s="103"/>
      <c r="I69" s="103"/>
      <c r="J69" s="103"/>
      <c r="K69" s="54"/>
      <c r="L69" s="168"/>
      <c r="M69" s="103"/>
      <c r="N69" s="54"/>
      <c r="O69" s="54"/>
    </row>
    <row r="70" spans="1:16" ht="14.25" customHeight="1">
      <c r="A70" s="100"/>
      <c r="B70" s="101"/>
      <c r="C70" s="101"/>
      <c r="D70" s="102"/>
      <c r="E70" s="102"/>
      <c r="F70" s="102">
        <v>723</v>
      </c>
      <c r="G70" s="103" t="str">
        <f>+VLOOKUP(F70,Participants!$A$1:$F$802,2,FALSE)</f>
        <v>Bridie Straub</v>
      </c>
      <c r="H70" s="103" t="str">
        <f>+VLOOKUP(F70,Participants!$A$1:$F$802,4,FALSE)</f>
        <v>KIL</v>
      </c>
      <c r="I70" s="103" t="str">
        <f>+VLOOKUP(F70,Participants!$A$1:$F$802,5,FALSE)</f>
        <v>F</v>
      </c>
      <c r="J70" s="103">
        <f>+VLOOKUP(F70,Participants!$A$1:$F$802,3,FALSE)</f>
        <v>4</v>
      </c>
      <c r="K70" s="54" t="str">
        <f>+VLOOKUP(F70,Participants!$A$1:$G$802,7,FALSE)</f>
        <v>DEV GIRLS</v>
      </c>
      <c r="L70" s="169">
        <v>1</v>
      </c>
      <c r="M70" s="103">
        <v>10</v>
      </c>
      <c r="N70" s="54">
        <v>43</v>
      </c>
      <c r="O70" s="54">
        <v>0</v>
      </c>
      <c r="P70" t="s">
        <v>929</v>
      </c>
    </row>
    <row r="71" spans="1:16" ht="14.25" customHeight="1">
      <c r="A71" s="104"/>
      <c r="B71" s="105"/>
      <c r="C71" s="105"/>
      <c r="D71" s="106"/>
      <c r="E71" s="106"/>
      <c r="F71" s="102">
        <v>908</v>
      </c>
      <c r="G71" s="103" t="str">
        <f>+VLOOKUP(F71,Participants!$A$1:$F$802,2,FALSE)</f>
        <v>Michaela Lucas</v>
      </c>
      <c r="H71" s="103" t="str">
        <f>+VLOOKUP(F71,Participants!$A$1:$F$802,4,FALSE)</f>
        <v>AGS</v>
      </c>
      <c r="I71" s="103" t="str">
        <f>+VLOOKUP(F71,Participants!$A$1:$F$802,5,FALSE)</f>
        <v>F</v>
      </c>
      <c r="J71" s="103">
        <f>+VLOOKUP(F71,Participants!$A$1:$F$802,3,FALSE)</f>
        <v>4</v>
      </c>
      <c r="K71" s="54" t="str">
        <f>+VLOOKUP(F71,Participants!$A$1:$G$802,7,FALSE)</f>
        <v>DEV GIRLS</v>
      </c>
      <c r="L71" s="169">
        <v>2</v>
      </c>
      <c r="M71" s="103">
        <v>8</v>
      </c>
      <c r="N71" s="54">
        <v>43</v>
      </c>
      <c r="O71" s="54">
        <v>0</v>
      </c>
    </row>
    <row r="72" spans="1:16" ht="14.25" customHeight="1">
      <c r="A72" s="100"/>
      <c r="B72" s="101"/>
      <c r="C72" s="101"/>
      <c r="D72" s="102"/>
      <c r="E72" s="102"/>
      <c r="F72" s="102">
        <v>1338</v>
      </c>
      <c r="G72" s="103" t="str">
        <f>+VLOOKUP(F72,Participants!$A$1:$F$802,2,FALSE)</f>
        <v>Mirabella Davison</v>
      </c>
      <c r="H72" s="103" t="str">
        <f>+VLOOKUP(F72,Participants!$A$1:$F$802,4,FALSE)</f>
        <v>BFS</v>
      </c>
      <c r="I72" s="103" t="str">
        <f>+VLOOKUP(F72,Participants!$A$1:$F$802,5,FALSE)</f>
        <v>F</v>
      </c>
      <c r="J72" s="103">
        <f>+VLOOKUP(F72,Participants!$A$1:$F$802,3,FALSE)</f>
        <v>3</v>
      </c>
      <c r="K72" s="54" t="str">
        <f>+VLOOKUP(F72,Participants!$A$1:$G$802,7,FALSE)</f>
        <v>DEV GIRLS</v>
      </c>
      <c r="L72" s="169">
        <v>3</v>
      </c>
      <c r="M72" s="103">
        <v>6</v>
      </c>
      <c r="N72" s="54">
        <v>42</v>
      </c>
      <c r="O72" s="54">
        <v>7</v>
      </c>
    </row>
    <row r="73" spans="1:16" ht="14.25" customHeight="1">
      <c r="A73" s="104"/>
      <c r="B73" s="105"/>
      <c r="C73" s="105"/>
      <c r="D73" s="106"/>
      <c r="E73" s="106"/>
      <c r="F73" s="102">
        <v>706</v>
      </c>
      <c r="G73" s="103" t="str">
        <f>+VLOOKUP(F73,Participants!$A$1:$F$802,2,FALSE)</f>
        <v>Brigid Baker</v>
      </c>
      <c r="H73" s="103" t="str">
        <f>+VLOOKUP(F73,Participants!$A$1:$F$802,4,FALSE)</f>
        <v>KIL</v>
      </c>
      <c r="I73" s="103" t="str">
        <f>+VLOOKUP(F73,Participants!$A$1:$F$802,5,FALSE)</f>
        <v>F</v>
      </c>
      <c r="J73" s="103">
        <f>+VLOOKUP(F73,Participants!$A$1:$F$802,3,FALSE)</f>
        <v>4</v>
      </c>
      <c r="K73" s="54" t="str">
        <f>+VLOOKUP(F73,Participants!$A$1:$G$802,7,FALSE)</f>
        <v>DEV GIRLS</v>
      </c>
      <c r="L73" s="169">
        <v>4</v>
      </c>
      <c r="M73" s="103">
        <v>5</v>
      </c>
      <c r="N73" s="54">
        <v>38</v>
      </c>
      <c r="O73" s="54">
        <v>3</v>
      </c>
    </row>
    <row r="74" spans="1:16" ht="14.25" customHeight="1">
      <c r="A74" s="100"/>
      <c r="B74" s="101"/>
      <c r="C74" s="101"/>
      <c r="D74" s="102"/>
      <c r="E74" s="102"/>
      <c r="F74" s="102">
        <v>909</v>
      </c>
      <c r="G74" s="103" t="str">
        <f>+VLOOKUP(F74,Participants!$A$1:$F$802,2,FALSE)</f>
        <v>Violet McGovern</v>
      </c>
      <c r="H74" s="103" t="str">
        <f>+VLOOKUP(F74,Participants!$A$1:$F$802,4,FALSE)</f>
        <v>AGS</v>
      </c>
      <c r="I74" s="103" t="str">
        <f>+VLOOKUP(F74,Participants!$A$1:$F$802,5,FALSE)</f>
        <v>F</v>
      </c>
      <c r="J74" s="103">
        <f>+VLOOKUP(F74,Participants!$A$1:$F$802,3,FALSE)</f>
        <v>3</v>
      </c>
      <c r="K74" s="54" t="str">
        <f>+VLOOKUP(F74,Participants!$A$1:$G$802,7,FALSE)</f>
        <v>DEV GIRLS</v>
      </c>
      <c r="L74" s="169">
        <v>5</v>
      </c>
      <c r="M74" s="103">
        <v>4</v>
      </c>
      <c r="N74" s="54">
        <v>37</v>
      </c>
      <c r="O74" s="54">
        <v>10</v>
      </c>
    </row>
    <row r="75" spans="1:16" ht="14.25" customHeight="1">
      <c r="A75" s="104"/>
      <c r="B75" s="105"/>
      <c r="C75" s="105"/>
      <c r="D75" s="106"/>
      <c r="E75" s="106"/>
      <c r="F75" s="102">
        <v>705</v>
      </c>
      <c r="G75" s="103" t="str">
        <f>+VLOOKUP(F75,Participants!$A$1:$F$802,2,FALSE)</f>
        <v>Ella Scaltz</v>
      </c>
      <c r="H75" s="103" t="str">
        <f>+VLOOKUP(F75,Participants!$A$1:$F$802,4,FALSE)</f>
        <v>KIL</v>
      </c>
      <c r="I75" s="103" t="str">
        <f>+VLOOKUP(F75,Participants!$A$1:$F$802,5,FALSE)</f>
        <v>F</v>
      </c>
      <c r="J75" s="103">
        <f>+VLOOKUP(F75,Participants!$A$1:$F$802,3,FALSE)</f>
        <v>4</v>
      </c>
      <c r="K75" s="54" t="str">
        <f>+VLOOKUP(F75,Participants!$A$1:$G$802,7,FALSE)</f>
        <v>DEV GIRLS</v>
      </c>
      <c r="L75" s="169">
        <v>6</v>
      </c>
      <c r="M75" s="103">
        <v>3</v>
      </c>
      <c r="N75" s="54">
        <v>35</v>
      </c>
      <c r="O75" s="54">
        <v>6</v>
      </c>
    </row>
    <row r="76" spans="1:16" ht="14.25" customHeight="1">
      <c r="A76" s="100"/>
      <c r="B76" s="101"/>
      <c r="C76" s="101"/>
      <c r="D76" s="102"/>
      <c r="E76" s="102"/>
      <c r="F76" s="102">
        <v>919</v>
      </c>
      <c r="G76" s="103" t="str">
        <f>+VLOOKUP(F76,Participants!$A$1:$F$802,2,FALSE)</f>
        <v>Natalie Yurchak</v>
      </c>
      <c r="H76" s="103" t="str">
        <f>+VLOOKUP(F76,Participants!$A$1:$F$802,4,FALSE)</f>
        <v>AGS</v>
      </c>
      <c r="I76" s="103" t="str">
        <f>+VLOOKUP(F76,Participants!$A$1:$F$802,5,FALSE)</f>
        <v>F</v>
      </c>
      <c r="J76" s="103">
        <f>+VLOOKUP(F76,Participants!$A$1:$F$802,3,FALSE)</f>
        <v>4</v>
      </c>
      <c r="K76" s="54" t="str">
        <f>+VLOOKUP(F76,Participants!$A$1:$G$802,7,FALSE)</f>
        <v>DEV GIRLS</v>
      </c>
      <c r="L76" s="169">
        <v>7</v>
      </c>
      <c r="M76" s="103">
        <v>2</v>
      </c>
      <c r="N76" s="54">
        <v>35</v>
      </c>
      <c r="O76" s="54">
        <v>5</v>
      </c>
    </row>
    <row r="77" spans="1:16" ht="14.25" customHeight="1">
      <c r="A77" s="104"/>
      <c r="B77" s="105"/>
      <c r="C77" s="105"/>
      <c r="D77" s="106"/>
      <c r="E77" s="106"/>
      <c r="F77" s="102">
        <v>1336</v>
      </c>
      <c r="G77" s="103" t="str">
        <f>+VLOOKUP(F77,Participants!$A$1:$F$802,2,FALSE)</f>
        <v>Hannah Snee</v>
      </c>
      <c r="H77" s="103" t="str">
        <f>+VLOOKUP(F77,Participants!$A$1:$F$802,4,FALSE)</f>
        <v>BFS</v>
      </c>
      <c r="I77" s="103" t="str">
        <f>+VLOOKUP(F77,Participants!$A$1:$F$802,5,FALSE)</f>
        <v>F</v>
      </c>
      <c r="J77" s="103">
        <f>+VLOOKUP(F77,Participants!$A$1:$F$802,3,FALSE)</f>
        <v>3</v>
      </c>
      <c r="K77" s="54" t="str">
        <f>+VLOOKUP(F77,Participants!$A$1:$G$802,7,FALSE)</f>
        <v>DEV GIRLS</v>
      </c>
      <c r="L77" s="169">
        <v>8</v>
      </c>
      <c r="M77" s="103">
        <v>1</v>
      </c>
      <c r="N77" s="54">
        <v>33</v>
      </c>
      <c r="O77" s="54">
        <v>1</v>
      </c>
    </row>
    <row r="78" spans="1:16" ht="14.25" customHeight="1">
      <c r="A78" s="100"/>
      <c r="B78" s="101"/>
      <c r="C78" s="101"/>
      <c r="D78" s="102"/>
      <c r="E78" s="102"/>
      <c r="F78" s="102">
        <v>713</v>
      </c>
      <c r="G78" s="103" t="str">
        <f>+VLOOKUP(F78,Participants!$A$1:$F$802,2,FALSE)</f>
        <v>Aralia DePaoli</v>
      </c>
      <c r="H78" s="103" t="str">
        <f>+VLOOKUP(F78,Participants!$A$1:$F$802,4,FALSE)</f>
        <v>KIL</v>
      </c>
      <c r="I78" s="103" t="str">
        <f>+VLOOKUP(F78,Participants!$A$1:$F$802,5,FALSE)</f>
        <v>F</v>
      </c>
      <c r="J78" s="103">
        <f>+VLOOKUP(F78,Participants!$A$1:$F$802,3,FALSE)</f>
        <v>3</v>
      </c>
      <c r="K78" s="54" t="str">
        <f>+VLOOKUP(F78,Participants!$A$1:$G$802,7,FALSE)</f>
        <v>DEV GIRLS</v>
      </c>
      <c r="L78" s="169">
        <v>9</v>
      </c>
      <c r="M78" s="103"/>
      <c r="N78" s="54">
        <v>32</v>
      </c>
      <c r="O78" s="54">
        <v>8</v>
      </c>
    </row>
    <row r="79" spans="1:16" ht="14.25" customHeight="1">
      <c r="A79" s="104"/>
      <c r="B79" s="105"/>
      <c r="C79" s="105"/>
      <c r="D79" s="106"/>
      <c r="E79" s="106"/>
      <c r="F79" s="102">
        <v>641</v>
      </c>
      <c r="G79" s="103" t="str">
        <f>+VLOOKUP(F79,Participants!$A$1:$F$802,2,FALSE)</f>
        <v>Violet Price</v>
      </c>
      <c r="H79" s="103" t="str">
        <f>+VLOOKUP(F79,Participants!$A$1:$F$802,4,FALSE)</f>
        <v>SJS</v>
      </c>
      <c r="I79" s="103" t="str">
        <f>+VLOOKUP(F79,Participants!$A$1:$F$802,5,FALSE)</f>
        <v>F</v>
      </c>
      <c r="J79" s="103">
        <f>+VLOOKUP(F79,Participants!$A$1:$F$802,3,FALSE)</f>
        <v>4</v>
      </c>
      <c r="K79" s="54" t="str">
        <f>+VLOOKUP(F79,Participants!$A$1:$G$802,7,FALSE)</f>
        <v>DEV GIRLS</v>
      </c>
      <c r="L79" s="169">
        <v>10</v>
      </c>
      <c r="M79" s="103"/>
      <c r="N79" s="54">
        <v>29</v>
      </c>
      <c r="O79" s="54">
        <v>9</v>
      </c>
    </row>
    <row r="80" spans="1:16" ht="14.25" customHeight="1">
      <c r="A80" s="100"/>
      <c r="B80" s="101"/>
      <c r="C80" s="101"/>
      <c r="D80" s="102"/>
      <c r="E80" s="102"/>
      <c r="F80" s="102">
        <v>586</v>
      </c>
      <c r="G80" s="103" t="str">
        <f>+VLOOKUP(F80,Participants!$A$1:$F$802,2,FALSE)</f>
        <v>Kat Barnett</v>
      </c>
      <c r="H80" s="103" t="str">
        <f>+VLOOKUP(F80,Participants!$A$1:$F$802,4,FALSE)</f>
        <v>BTA</v>
      </c>
      <c r="I80" s="103" t="str">
        <f>+VLOOKUP(F80,Participants!$A$1:$F$802,5,FALSE)</f>
        <v>F</v>
      </c>
      <c r="J80" s="103">
        <f>+VLOOKUP(F80,Participants!$A$1:$F$802,3,FALSE)</f>
        <v>3</v>
      </c>
      <c r="K80" s="54" t="str">
        <f>+VLOOKUP(F80,Participants!$A$1:$G$802,7,FALSE)</f>
        <v>DEV GIRLS</v>
      </c>
      <c r="L80" s="169">
        <v>11</v>
      </c>
      <c r="M80" s="103"/>
      <c r="N80" s="54">
        <v>29</v>
      </c>
      <c r="O80" s="54">
        <v>8</v>
      </c>
    </row>
    <row r="81" spans="1:15" ht="14.25" customHeight="1">
      <c r="A81" s="104"/>
      <c r="B81" s="105"/>
      <c r="C81" s="105"/>
      <c r="D81" s="106"/>
      <c r="E81" s="106"/>
      <c r="F81" s="102">
        <v>1340</v>
      </c>
      <c r="G81" s="103" t="str">
        <f>+VLOOKUP(F81,Participants!$A$1:$F$802,2,FALSE)</f>
        <v>Charlie Kane</v>
      </c>
      <c r="H81" s="103" t="str">
        <f>+VLOOKUP(F81,Participants!$A$1:$F$802,4,FALSE)</f>
        <v>BFS</v>
      </c>
      <c r="I81" s="103" t="str">
        <f>+VLOOKUP(F81,Participants!$A$1:$F$802,5,FALSE)</f>
        <v>F</v>
      </c>
      <c r="J81" s="103">
        <f>+VLOOKUP(F81,Participants!$A$1:$F$802,3,FALSE)</f>
        <v>3</v>
      </c>
      <c r="K81" s="54" t="str">
        <f>+VLOOKUP(F81,Participants!$A$1:$G$802,7,FALSE)</f>
        <v>DEV GIRLS</v>
      </c>
      <c r="L81" s="169">
        <v>12</v>
      </c>
      <c r="M81" s="103"/>
      <c r="N81" s="54">
        <v>29</v>
      </c>
      <c r="O81" s="54">
        <v>7</v>
      </c>
    </row>
    <row r="82" spans="1:15" ht="14.25" customHeight="1">
      <c r="A82" s="100"/>
      <c r="B82" s="101"/>
      <c r="C82" s="101"/>
      <c r="D82" s="102"/>
      <c r="E82" s="102"/>
      <c r="F82" s="102">
        <v>959</v>
      </c>
      <c r="G82" s="103" t="str">
        <f>+VLOOKUP(F82,Participants!$A$1:$F$802,2,FALSE)</f>
        <v>Dieffenbach Lillian</v>
      </c>
      <c r="H82" s="103" t="str">
        <f>+VLOOKUP(F82,Participants!$A$1:$F$802,4,FALSE)</f>
        <v>CDT</v>
      </c>
      <c r="I82" s="103" t="str">
        <f>+VLOOKUP(F82,Participants!$A$1:$F$802,5,FALSE)</f>
        <v>F</v>
      </c>
      <c r="J82" s="103">
        <f>+VLOOKUP(F82,Participants!$A$1:$F$802,3,FALSE)</f>
        <v>3</v>
      </c>
      <c r="K82" s="54" t="str">
        <f>+VLOOKUP(F82,Participants!$A$1:$G$802,7,FALSE)</f>
        <v>DEV GIRLS</v>
      </c>
      <c r="L82" s="169">
        <v>13</v>
      </c>
      <c r="M82" s="103"/>
      <c r="N82" s="54">
        <v>29</v>
      </c>
      <c r="O82" s="54">
        <v>5</v>
      </c>
    </row>
    <row r="83" spans="1:15" ht="14.25" customHeight="1">
      <c r="A83" s="104"/>
      <c r="B83" s="105"/>
      <c r="C83" s="105"/>
      <c r="D83" s="106"/>
      <c r="E83" s="106"/>
      <c r="F83" s="102">
        <v>473</v>
      </c>
      <c r="G83" s="103" t="str">
        <f>+VLOOKUP(F83,Participants!$A$1:$F$802,2,FALSE)</f>
        <v>Taetum Dougherty</v>
      </c>
      <c r="H83" s="103" t="str">
        <f>+VLOOKUP(F83,Participants!$A$1:$F$802,4,FALSE)</f>
        <v>BCS</v>
      </c>
      <c r="I83" s="103" t="str">
        <f>+VLOOKUP(F83,Participants!$A$1:$F$802,5,FALSE)</f>
        <v>F</v>
      </c>
      <c r="J83" s="103">
        <f>+VLOOKUP(F83,Participants!$A$1:$F$802,3,FALSE)</f>
        <v>4</v>
      </c>
      <c r="K83" s="54" t="str">
        <f>+VLOOKUP(F83,Participants!$A$1:$G$802,7,FALSE)</f>
        <v>DEV GIRLS</v>
      </c>
      <c r="L83" s="169">
        <v>14</v>
      </c>
      <c r="M83" s="103"/>
      <c r="N83" s="54">
        <v>29</v>
      </c>
      <c r="O83" s="54">
        <v>4</v>
      </c>
    </row>
    <row r="84" spans="1:15" ht="14.25" customHeight="1">
      <c r="A84" s="100"/>
      <c r="B84" s="101"/>
      <c r="C84" s="101"/>
      <c r="D84" s="102"/>
      <c r="E84" s="102"/>
      <c r="F84" s="102">
        <v>707</v>
      </c>
      <c r="G84" s="103" t="str">
        <f>+VLOOKUP(F84,Participants!$A$1:$F$802,2,FALSE)</f>
        <v>Cora Cole</v>
      </c>
      <c r="H84" s="103" t="str">
        <f>+VLOOKUP(F84,Participants!$A$1:$F$802,4,FALSE)</f>
        <v>KIL</v>
      </c>
      <c r="I84" s="103" t="str">
        <f>+VLOOKUP(F84,Participants!$A$1:$F$802,5,FALSE)</f>
        <v>F</v>
      </c>
      <c r="J84" s="103">
        <f>+VLOOKUP(F84,Participants!$A$1:$F$802,3,FALSE)</f>
        <v>4</v>
      </c>
      <c r="K84" s="54" t="str">
        <f>+VLOOKUP(F84,Participants!$A$1:$G$802,7,FALSE)</f>
        <v>DEV GIRLS</v>
      </c>
      <c r="L84" s="169">
        <v>15</v>
      </c>
      <c r="M84" s="103"/>
      <c r="N84" s="54">
        <v>29</v>
      </c>
      <c r="O84" s="54">
        <v>3</v>
      </c>
    </row>
    <row r="85" spans="1:15" ht="14.25" customHeight="1">
      <c r="A85" s="104"/>
      <c r="B85" s="105"/>
      <c r="C85" s="105"/>
      <c r="D85" s="106"/>
      <c r="E85" s="106"/>
      <c r="F85" s="102">
        <v>600</v>
      </c>
      <c r="G85" s="103" t="str">
        <f>+VLOOKUP(F85,Participants!$A$1:$F$802,2,FALSE)</f>
        <v>Caroline Lutz</v>
      </c>
      <c r="H85" s="103" t="str">
        <f>+VLOOKUP(F85,Participants!$A$1:$F$802,4,FALSE)</f>
        <v>BTA</v>
      </c>
      <c r="I85" s="103" t="str">
        <f>+VLOOKUP(F85,Participants!$A$1:$F$802,5,FALSE)</f>
        <v>F</v>
      </c>
      <c r="J85" s="103">
        <f>+VLOOKUP(F85,Participants!$A$1:$F$802,3,FALSE)</f>
        <v>4</v>
      </c>
      <c r="K85" s="54" t="str">
        <f>+VLOOKUP(F85,Participants!$A$1:$G$802,7,FALSE)</f>
        <v>DEV GIRLS</v>
      </c>
      <c r="L85" s="169">
        <v>16</v>
      </c>
      <c r="M85" s="103"/>
      <c r="N85" s="54">
        <v>28</v>
      </c>
      <c r="O85" s="54">
        <v>9</v>
      </c>
    </row>
    <row r="86" spans="1:15" ht="14.25" customHeight="1">
      <c r="A86" s="100"/>
      <c r="B86" s="101"/>
      <c r="C86" s="101"/>
      <c r="D86" s="102"/>
      <c r="E86" s="102"/>
      <c r="F86" s="103">
        <v>160</v>
      </c>
      <c r="G86" s="103" t="str">
        <f>+VLOOKUP(F86,Participants!$A$1:$F$802,2,FALSE)</f>
        <v>Chloe Light</v>
      </c>
      <c r="H86" s="103" t="str">
        <f>+VLOOKUP(F86,Participants!$A$1:$F$802,4,FALSE)</f>
        <v>NCA</v>
      </c>
      <c r="I86" s="103" t="str">
        <f>+VLOOKUP(F86,Participants!$A$1:$F$802,5,FALSE)</f>
        <v>F</v>
      </c>
      <c r="J86" s="103">
        <f>+VLOOKUP(F86,Participants!$A$1:$F$802,3,FALSE)</f>
        <v>3</v>
      </c>
      <c r="K86" s="54" t="str">
        <f>+VLOOKUP(F86,Participants!$A$1:$G$802,7,FALSE)</f>
        <v>DEV GIRLS</v>
      </c>
      <c r="L86" s="169">
        <v>17</v>
      </c>
      <c r="M86" s="103"/>
      <c r="N86" s="54">
        <v>28</v>
      </c>
      <c r="O86" s="54">
        <v>4</v>
      </c>
    </row>
    <row r="87" spans="1:15" ht="14.25" customHeight="1">
      <c r="A87" s="104"/>
      <c r="B87" s="105"/>
      <c r="C87" s="105"/>
      <c r="D87" s="106"/>
      <c r="E87" s="106"/>
      <c r="F87" s="103">
        <v>166</v>
      </c>
      <c r="G87" s="103" t="str">
        <f>+VLOOKUP(F87,Participants!$A$1:$F$802,2,FALSE)</f>
        <v>Maggie Pyle</v>
      </c>
      <c r="H87" s="103" t="str">
        <f>+VLOOKUP(F87,Participants!$A$1:$F$802,4,FALSE)</f>
        <v>NCA</v>
      </c>
      <c r="I87" s="103" t="str">
        <f>+VLOOKUP(F87,Participants!$A$1:$F$802,5,FALSE)</f>
        <v>F</v>
      </c>
      <c r="J87" s="103">
        <f>+VLOOKUP(F87,Participants!$A$1:$F$802,3,FALSE)</f>
        <v>4</v>
      </c>
      <c r="K87" s="54" t="str">
        <f>+VLOOKUP(F87,Participants!$A$1:$G$802,7,FALSE)</f>
        <v>DEV GIRLS</v>
      </c>
      <c r="L87" s="169">
        <v>19</v>
      </c>
      <c r="M87" s="103"/>
      <c r="N87" s="54">
        <v>28</v>
      </c>
      <c r="O87" s="54">
        <v>2</v>
      </c>
    </row>
    <row r="88" spans="1:15" ht="14.25" customHeight="1">
      <c r="A88" s="100"/>
      <c r="B88" s="101"/>
      <c r="C88" s="101"/>
      <c r="D88" s="102"/>
      <c r="E88" s="102"/>
      <c r="F88" s="102">
        <v>912</v>
      </c>
      <c r="G88" s="103" t="str">
        <f>+VLOOKUP(F88,Participants!$A$1:$F$802,2,FALSE)</f>
        <v>Amalia Roehn</v>
      </c>
      <c r="H88" s="103" t="str">
        <f>+VLOOKUP(F88,Participants!$A$1:$F$802,4,FALSE)</f>
        <v>AGS</v>
      </c>
      <c r="I88" s="103" t="str">
        <f>+VLOOKUP(F88,Participants!$A$1:$F$802,5,FALSE)</f>
        <v>F</v>
      </c>
      <c r="J88" s="103">
        <f>+VLOOKUP(F88,Participants!$A$1:$F$802,3,FALSE)</f>
        <v>4</v>
      </c>
      <c r="K88" s="54" t="str">
        <f>+VLOOKUP(F88,Participants!$A$1:$G$802,7,FALSE)</f>
        <v>DEV GIRLS</v>
      </c>
      <c r="L88" s="169">
        <v>21</v>
      </c>
      <c r="M88" s="103"/>
      <c r="N88" s="54">
        <v>26</v>
      </c>
      <c r="O88" s="54">
        <v>2</v>
      </c>
    </row>
    <row r="89" spans="1:15" ht="14.25" customHeight="1">
      <c r="A89" s="104"/>
      <c r="B89" s="105"/>
      <c r="C89" s="105"/>
      <c r="D89" s="106"/>
      <c r="E89" s="106"/>
      <c r="F89" s="102">
        <v>590</v>
      </c>
      <c r="G89" s="103" t="str">
        <f>+VLOOKUP(F89,Participants!$A$1:$F$802,2,FALSE)</f>
        <v>JJ Megill</v>
      </c>
      <c r="H89" s="103" t="str">
        <f>+VLOOKUP(F89,Participants!$A$1:$F$802,4,FALSE)</f>
        <v>BTA</v>
      </c>
      <c r="I89" s="103" t="str">
        <f>+VLOOKUP(F89,Participants!$A$1:$F$802,5,FALSE)</f>
        <v>F</v>
      </c>
      <c r="J89" s="103">
        <f>+VLOOKUP(F89,Participants!$A$1:$F$802,3,FALSE)</f>
        <v>3</v>
      </c>
      <c r="K89" s="54" t="str">
        <f>+VLOOKUP(F89,Participants!$A$1:$G$802,7,FALSE)</f>
        <v>DEV GIRLS</v>
      </c>
      <c r="L89" s="169">
        <v>22</v>
      </c>
      <c r="M89" s="103"/>
      <c r="N89" s="54">
        <v>25</v>
      </c>
      <c r="O89" s="54">
        <v>2</v>
      </c>
    </row>
    <row r="90" spans="1:15" ht="14.25" customHeight="1">
      <c r="A90" s="100"/>
      <c r="B90" s="101"/>
      <c r="C90" s="101"/>
      <c r="D90" s="102"/>
      <c r="E90" s="102"/>
      <c r="F90" s="102">
        <v>600</v>
      </c>
      <c r="G90" s="103" t="str">
        <f>+VLOOKUP(F90,Participants!$A$1:$F$802,2,FALSE)</f>
        <v>Caroline Lutz</v>
      </c>
      <c r="H90" s="103" t="str">
        <f>+VLOOKUP(F90,Participants!$A$1:$F$802,4,FALSE)</f>
        <v>BTA</v>
      </c>
      <c r="I90" s="103" t="str">
        <f>+VLOOKUP(F90,Participants!$A$1:$F$802,5,FALSE)</f>
        <v>F</v>
      </c>
      <c r="J90" s="103">
        <f>+VLOOKUP(F90,Participants!$A$1:$F$802,3,FALSE)</f>
        <v>4</v>
      </c>
      <c r="K90" s="54" t="str">
        <f>+VLOOKUP(F90,Participants!$A$1:$G$802,7,FALSE)</f>
        <v>DEV GIRLS</v>
      </c>
      <c r="L90" s="169">
        <v>23</v>
      </c>
      <c r="M90" s="103"/>
      <c r="N90" s="54">
        <v>24</v>
      </c>
      <c r="O90" s="54">
        <v>6</v>
      </c>
    </row>
    <row r="91" spans="1:15" ht="14.25" customHeight="1">
      <c r="A91" s="104"/>
      <c r="B91" s="105"/>
      <c r="C91" s="105"/>
      <c r="D91" s="106"/>
      <c r="E91" s="106"/>
      <c r="F91" s="102">
        <v>708</v>
      </c>
      <c r="G91" s="103" t="str">
        <f>+VLOOKUP(F91,Participants!$A$1:$F$802,2,FALSE)</f>
        <v>Anna Narwold</v>
      </c>
      <c r="H91" s="103" t="str">
        <f>+VLOOKUP(F91,Participants!$A$1:$F$802,4,FALSE)</f>
        <v>KIL</v>
      </c>
      <c r="I91" s="103" t="str">
        <f>+VLOOKUP(F91,Participants!$A$1:$F$802,5,FALSE)</f>
        <v>F</v>
      </c>
      <c r="J91" s="103">
        <f>+VLOOKUP(F91,Participants!$A$1:$F$802,3,FALSE)</f>
        <v>3</v>
      </c>
      <c r="K91" s="54" t="str">
        <f>+VLOOKUP(F91,Participants!$A$1:$G$802,7,FALSE)</f>
        <v>DEV GIRLS</v>
      </c>
      <c r="L91" s="169">
        <v>25</v>
      </c>
      <c r="M91" s="103"/>
      <c r="N91" s="54">
        <v>23</v>
      </c>
      <c r="O91" s="54">
        <v>5</v>
      </c>
    </row>
    <row r="92" spans="1:15" ht="14.25" customHeight="1">
      <c r="A92" s="100"/>
      <c r="B92" s="101"/>
      <c r="C92" s="101"/>
      <c r="D92" s="102"/>
      <c r="E92" s="102"/>
      <c r="F92" s="103">
        <v>156</v>
      </c>
      <c r="G92" s="103" t="str">
        <f>+VLOOKUP(F92,Participants!$A$1:$F$802,2,FALSE)</f>
        <v>Lily Derkach</v>
      </c>
      <c r="H92" s="103" t="str">
        <f>+VLOOKUP(F92,Participants!$A$1:$F$802,4,FALSE)</f>
        <v>NCA</v>
      </c>
      <c r="I92" s="103" t="str">
        <f>+VLOOKUP(F92,Participants!$A$1:$F$802,5,FALSE)</f>
        <v>F</v>
      </c>
      <c r="J92" s="103">
        <f>+VLOOKUP(F92,Participants!$A$1:$F$802,3,FALSE)</f>
        <v>3</v>
      </c>
      <c r="K92" s="54" t="str">
        <f>+VLOOKUP(F92,Participants!$A$1:$G$802,7,FALSE)</f>
        <v>DEV GIRLS</v>
      </c>
      <c r="L92" s="169">
        <v>27</v>
      </c>
      <c r="M92" s="103"/>
      <c r="N92" s="54">
        <v>22</v>
      </c>
      <c r="O92" s="54">
        <v>7</v>
      </c>
    </row>
    <row r="93" spans="1:15" ht="14.25" customHeight="1">
      <c r="A93" s="104"/>
      <c r="B93" s="105"/>
      <c r="C93" s="105"/>
      <c r="D93" s="106"/>
      <c r="E93" s="106"/>
      <c r="F93" s="102">
        <v>477</v>
      </c>
      <c r="G93" s="103" t="str">
        <f>+VLOOKUP(F93,Participants!$A$1:$F$802,2,FALSE)</f>
        <v>Madelyn Miklavic</v>
      </c>
      <c r="H93" s="103" t="str">
        <f>+VLOOKUP(F93,Participants!$A$1:$F$802,4,FALSE)</f>
        <v>BCS</v>
      </c>
      <c r="I93" s="103" t="str">
        <f>+VLOOKUP(F93,Participants!$A$1:$F$802,5,FALSE)</f>
        <v>F</v>
      </c>
      <c r="J93" s="103">
        <f>+VLOOKUP(F93,Participants!$A$1:$F$802,3,FALSE)</f>
        <v>4</v>
      </c>
      <c r="K93" s="54" t="str">
        <f>+VLOOKUP(F93,Participants!$A$1:$G$802,7,FALSE)</f>
        <v>DEV GIRLS</v>
      </c>
      <c r="L93" s="169">
        <v>29</v>
      </c>
      <c r="M93" s="103"/>
      <c r="N93" s="54">
        <v>20</v>
      </c>
      <c r="O93" s="54">
        <v>11</v>
      </c>
    </row>
    <row r="94" spans="1:15" ht="14.25" customHeight="1">
      <c r="A94" s="100"/>
      <c r="B94" s="101"/>
      <c r="C94" s="101"/>
      <c r="D94" s="102"/>
      <c r="E94" s="102"/>
      <c r="F94" s="102">
        <v>637</v>
      </c>
      <c r="G94" s="103" t="str">
        <f>+VLOOKUP(F94,Participants!$A$1:$F$802,2,FALSE)</f>
        <v>Eloisa Raymund</v>
      </c>
      <c r="H94" s="103" t="str">
        <f>+VLOOKUP(F94,Participants!$A$1:$F$802,4,FALSE)</f>
        <v>SJS</v>
      </c>
      <c r="I94" s="103" t="str">
        <f>+VLOOKUP(F94,Participants!$A$1:$F$802,5,FALSE)</f>
        <v>F</v>
      </c>
      <c r="J94" s="103">
        <f>+VLOOKUP(F94,Participants!$A$1:$F$802,3,FALSE)</f>
        <v>3</v>
      </c>
      <c r="K94" s="54" t="str">
        <f>+VLOOKUP(F94,Participants!$A$1:$G$802,7,FALSE)</f>
        <v>DEV GIRLS</v>
      </c>
      <c r="L94" s="169">
        <v>30</v>
      </c>
      <c r="M94" s="103"/>
      <c r="N94" s="54">
        <v>19</v>
      </c>
      <c r="O94" s="54">
        <v>9</v>
      </c>
    </row>
    <row r="95" spans="1:15" ht="14.25" customHeight="1">
      <c r="A95" s="104"/>
      <c r="B95" s="105"/>
      <c r="C95" s="105"/>
      <c r="D95" s="106"/>
      <c r="E95" s="106"/>
      <c r="F95" s="102">
        <v>710</v>
      </c>
      <c r="G95" s="103" t="str">
        <f>+VLOOKUP(F95,Participants!$A$1:$F$802,2,FALSE)</f>
        <v>Aria Galus</v>
      </c>
      <c r="H95" s="103" t="str">
        <f>+VLOOKUP(F95,Participants!$A$1:$F$802,4,FALSE)</f>
        <v>KIL</v>
      </c>
      <c r="I95" s="103" t="str">
        <f>+VLOOKUP(F95,Participants!$A$1:$F$802,5,FALSE)</f>
        <v>F</v>
      </c>
      <c r="J95" s="103">
        <f>+VLOOKUP(F95,Participants!$A$1:$F$802,3,FALSE)</f>
        <v>3</v>
      </c>
      <c r="K95" s="54" t="str">
        <f>+VLOOKUP(F95,Participants!$A$1:$G$802,7,FALSE)</f>
        <v>DEV GIRLS</v>
      </c>
      <c r="L95" s="169">
        <v>31</v>
      </c>
      <c r="M95" s="103"/>
      <c r="N95" s="54">
        <v>17</v>
      </c>
      <c r="O95" s="54">
        <v>10</v>
      </c>
    </row>
    <row r="96" spans="1:15" ht="14.25" customHeight="1">
      <c r="A96" s="100"/>
      <c r="B96" s="101"/>
      <c r="C96" s="101"/>
      <c r="D96" s="102"/>
      <c r="E96" s="102"/>
      <c r="F96" s="102">
        <v>1460</v>
      </c>
      <c r="G96" s="103" t="str">
        <f>+VLOOKUP(F96,Participants!$A$1:$F$802,2,FALSE)</f>
        <v>Lauren Summers</v>
      </c>
      <c r="H96" s="103" t="str">
        <f>+VLOOKUP(F96,Participants!$A$1:$F$802,4,FALSE)</f>
        <v>SSPP</v>
      </c>
      <c r="I96" s="103" t="str">
        <f>+VLOOKUP(F96,Participants!$A$1:$F$802,5,FALSE)</f>
        <v>F</v>
      </c>
      <c r="J96" s="103">
        <f>+VLOOKUP(F96,Participants!$A$1:$F$802,3,FALSE)</f>
        <v>3</v>
      </c>
      <c r="K96" s="54" t="str">
        <f>+VLOOKUP(F96,Participants!$A$1:$G$802,7,FALSE)</f>
        <v>DEV GIRLS</v>
      </c>
      <c r="L96" s="169">
        <v>32</v>
      </c>
      <c r="M96" s="103"/>
      <c r="N96" s="54">
        <v>17</v>
      </c>
      <c r="O96" s="54">
        <v>7</v>
      </c>
    </row>
    <row r="97" spans="1:24" ht="14.25" customHeight="1">
      <c r="A97" s="104"/>
      <c r="B97" s="105"/>
      <c r="C97" s="105"/>
      <c r="D97" s="106"/>
      <c r="E97" s="106"/>
      <c r="F97" s="102">
        <v>816</v>
      </c>
      <c r="G97" s="103" t="str">
        <f>+VLOOKUP(F97,Participants!$A$1:$F$802,2,FALSE)</f>
        <v>Brigid Boosel</v>
      </c>
      <c r="H97" s="103" t="str">
        <f>+VLOOKUP(F97,Participants!$A$1:$F$802,4,FALSE)</f>
        <v>GRE</v>
      </c>
      <c r="I97" s="103" t="str">
        <f>+VLOOKUP(F97,Participants!$A$1:$F$802,5,FALSE)</f>
        <v>F</v>
      </c>
      <c r="J97" s="103">
        <f>+VLOOKUP(F97,Participants!$A$1:$F$802,3,FALSE)</f>
        <v>3</v>
      </c>
      <c r="K97" s="54" t="str">
        <f>+VLOOKUP(F97,Participants!$A$1:$G$802,7,FALSE)</f>
        <v>DEV GIRLS</v>
      </c>
      <c r="L97" s="169">
        <v>33</v>
      </c>
      <c r="M97" s="103"/>
      <c r="N97" s="54">
        <v>17</v>
      </c>
      <c r="O97" s="54">
        <v>2</v>
      </c>
    </row>
    <row r="98" spans="1:24" ht="14.25" customHeight="1">
      <c r="A98" s="100"/>
      <c r="B98" s="101"/>
      <c r="C98" s="101"/>
      <c r="D98" s="102"/>
      <c r="E98" s="102"/>
      <c r="F98" s="102">
        <v>824</v>
      </c>
      <c r="G98" s="103" t="str">
        <f>+VLOOKUP(F98,Participants!$A$1:$F$802,2,FALSE)</f>
        <v>Elizabeth Moulton</v>
      </c>
      <c r="H98" s="103" t="str">
        <f>+VLOOKUP(F98,Participants!$A$1:$F$802,4,FALSE)</f>
        <v>GRE</v>
      </c>
      <c r="I98" s="103" t="str">
        <f>+VLOOKUP(F98,Participants!$A$1:$F$802,5,FALSE)</f>
        <v>F</v>
      </c>
      <c r="J98" s="103">
        <f>+VLOOKUP(F98,Participants!$A$1:$F$802,3,FALSE)</f>
        <v>3</v>
      </c>
      <c r="K98" s="54" t="str">
        <f>+VLOOKUP(F98,Participants!$A$1:$G$802,7,FALSE)</f>
        <v>DEV GIRLS</v>
      </c>
      <c r="L98" s="169">
        <v>36</v>
      </c>
      <c r="M98" s="103"/>
      <c r="N98" s="54">
        <v>15</v>
      </c>
      <c r="O98" s="54">
        <v>10</v>
      </c>
    </row>
    <row r="99" spans="1:24" ht="14.25" customHeight="1">
      <c r="A99" s="58"/>
      <c r="B99" s="108"/>
      <c r="C99" s="108"/>
      <c r="D99" s="58"/>
      <c r="E99" s="58"/>
      <c r="F99" s="87"/>
      <c r="N99" s="87"/>
      <c r="O99" s="87"/>
    </row>
    <row r="100" spans="1:24" ht="14.25" customHeight="1">
      <c r="N100" s="87"/>
      <c r="O100" s="87"/>
    </row>
    <row r="101" spans="1:24" ht="14.25" customHeight="1">
      <c r="B101" s="60" t="s">
        <v>8</v>
      </c>
      <c r="C101" s="60" t="s">
        <v>16</v>
      </c>
      <c r="D101" s="60" t="s">
        <v>19</v>
      </c>
      <c r="E101" s="61" t="s">
        <v>24</v>
      </c>
      <c r="F101" s="171" t="s">
        <v>27</v>
      </c>
      <c r="G101" s="60" t="s">
        <v>30</v>
      </c>
      <c r="H101" s="60" t="s">
        <v>33</v>
      </c>
      <c r="I101" s="60" t="s">
        <v>36</v>
      </c>
      <c r="J101" s="60" t="s">
        <v>42</v>
      </c>
      <c r="K101" s="60" t="s">
        <v>45</v>
      </c>
      <c r="L101" s="60" t="s">
        <v>48</v>
      </c>
      <c r="M101" s="60" t="s">
        <v>51</v>
      </c>
      <c r="N101" s="60" t="s">
        <v>54</v>
      </c>
      <c r="O101" s="60" t="s">
        <v>57</v>
      </c>
      <c r="P101" s="60" t="s">
        <v>60</v>
      </c>
      <c r="Q101" s="60" t="s">
        <v>66</v>
      </c>
      <c r="R101" s="60" t="s">
        <v>11</v>
      </c>
      <c r="S101" s="60" t="s">
        <v>71</v>
      </c>
      <c r="T101" s="60" t="s">
        <v>74</v>
      </c>
      <c r="U101" s="60" t="s">
        <v>77</v>
      </c>
      <c r="V101" s="60" t="s">
        <v>80</v>
      </c>
      <c r="W101" s="60" t="s">
        <v>83</v>
      </c>
      <c r="X101" s="60" t="s">
        <v>682</v>
      </c>
    </row>
    <row r="102" spans="1:24" ht="14.25" customHeight="1">
      <c r="A102" s="62" t="s">
        <v>14</v>
      </c>
      <c r="B102" s="62">
        <f t="shared" ref="B102:K103" si="0">+SUMIFS($M$2:$M$98,$K$2:$K$98,$A102,$H$2:$H$98,B$101)</f>
        <v>0</v>
      </c>
      <c r="C102" s="62">
        <f t="shared" si="0"/>
        <v>14</v>
      </c>
      <c r="D102" s="62">
        <f t="shared" si="0"/>
        <v>0</v>
      </c>
      <c r="E102" s="62">
        <f t="shared" si="0"/>
        <v>0</v>
      </c>
      <c r="F102" s="87">
        <f t="shared" si="0"/>
        <v>7</v>
      </c>
      <c r="G102" s="62">
        <f t="shared" si="0"/>
        <v>0</v>
      </c>
      <c r="H102" s="62">
        <f t="shared" si="0"/>
        <v>0</v>
      </c>
      <c r="I102" s="62">
        <f t="shared" si="0"/>
        <v>0</v>
      </c>
      <c r="J102" s="62">
        <f t="shared" si="0"/>
        <v>0</v>
      </c>
      <c r="K102" s="62">
        <f t="shared" si="0"/>
        <v>0</v>
      </c>
      <c r="L102" s="62">
        <v>0</v>
      </c>
      <c r="M102" s="62">
        <f t="shared" ref="M102:O103" si="1">+SUMIFS($M$2:$M$98,$K$2:$K$98,$A102,$H$2:$H$98,M$101)</f>
        <v>0</v>
      </c>
      <c r="N102" s="62">
        <f t="shared" si="1"/>
        <v>18</v>
      </c>
      <c r="O102" s="62">
        <f t="shared" si="1"/>
        <v>0</v>
      </c>
      <c r="P102" s="62">
        <v>0</v>
      </c>
      <c r="Q102" s="62">
        <f t="shared" ref="Q102:W103" si="2">+SUMIFS($M$2:$M$98,$K$2:$K$98,$A102,$H$2:$H$98,Q$101)</f>
        <v>0</v>
      </c>
      <c r="R102" s="62">
        <f t="shared" si="2"/>
        <v>0</v>
      </c>
      <c r="S102" s="62">
        <f t="shared" si="2"/>
        <v>0</v>
      </c>
      <c r="T102" s="62">
        <f t="shared" si="2"/>
        <v>0</v>
      </c>
      <c r="U102" s="62">
        <f t="shared" si="2"/>
        <v>0</v>
      </c>
      <c r="V102" s="62">
        <f t="shared" si="2"/>
        <v>0</v>
      </c>
      <c r="W102" s="62">
        <f t="shared" si="2"/>
        <v>0</v>
      </c>
      <c r="X102" s="62">
        <f t="shared" ref="X102:X103" si="3">SUM(B102:W102)</f>
        <v>39</v>
      </c>
    </row>
    <row r="103" spans="1:24" ht="14.25" customHeight="1">
      <c r="A103" s="62" t="s">
        <v>22</v>
      </c>
      <c r="B103" s="62">
        <f t="shared" si="0"/>
        <v>0</v>
      </c>
      <c r="C103" s="62">
        <f t="shared" si="0"/>
        <v>0</v>
      </c>
      <c r="D103" s="62">
        <f t="shared" si="0"/>
        <v>0</v>
      </c>
      <c r="E103" s="62">
        <f t="shared" si="0"/>
        <v>10</v>
      </c>
      <c r="F103" s="87">
        <f t="shared" si="0"/>
        <v>10</v>
      </c>
      <c r="G103" s="62">
        <f t="shared" si="0"/>
        <v>0</v>
      </c>
      <c r="H103" s="62">
        <f t="shared" si="0"/>
        <v>0</v>
      </c>
      <c r="I103" s="62">
        <f t="shared" si="0"/>
        <v>0</v>
      </c>
      <c r="J103" s="62">
        <f t="shared" si="0"/>
        <v>5</v>
      </c>
      <c r="K103" s="62">
        <f t="shared" si="0"/>
        <v>0</v>
      </c>
      <c r="L103" s="62">
        <v>4</v>
      </c>
      <c r="M103" s="62">
        <f t="shared" si="1"/>
        <v>0</v>
      </c>
      <c r="N103" s="62">
        <f t="shared" si="1"/>
        <v>5</v>
      </c>
      <c r="O103" s="62">
        <f t="shared" si="1"/>
        <v>0</v>
      </c>
      <c r="P103" s="62">
        <v>0</v>
      </c>
      <c r="Q103" s="62">
        <f t="shared" si="2"/>
        <v>0</v>
      </c>
      <c r="R103" s="62">
        <f t="shared" si="2"/>
        <v>0</v>
      </c>
      <c r="S103" s="62">
        <f t="shared" si="2"/>
        <v>0</v>
      </c>
      <c r="T103" s="62">
        <f t="shared" si="2"/>
        <v>0</v>
      </c>
      <c r="U103" s="62">
        <f t="shared" si="2"/>
        <v>6</v>
      </c>
      <c r="V103" s="62">
        <f t="shared" si="2"/>
        <v>0</v>
      </c>
      <c r="W103" s="62">
        <f t="shared" si="2"/>
        <v>0</v>
      </c>
      <c r="X103" s="62">
        <f t="shared" si="3"/>
        <v>40</v>
      </c>
    </row>
    <row r="104" spans="1:24" ht="14.25" customHeight="1">
      <c r="N104" s="87"/>
      <c r="O104" s="87"/>
    </row>
    <row r="105" spans="1:24" ht="14.25" customHeight="1">
      <c r="N105" s="87"/>
      <c r="O105" s="87"/>
    </row>
    <row r="106" spans="1:24" ht="14.25" customHeight="1">
      <c r="N106" s="87"/>
      <c r="O106" s="87"/>
    </row>
    <row r="107" spans="1:24" ht="14.25" customHeight="1">
      <c r="N107" s="87"/>
      <c r="O107" s="87"/>
    </row>
    <row r="108" spans="1:24" ht="14.25" customHeight="1">
      <c r="N108" s="87"/>
      <c r="O108" s="87"/>
    </row>
    <row r="109" spans="1:24" ht="14.25" customHeight="1">
      <c r="N109" s="87"/>
      <c r="O109" s="87"/>
    </row>
    <row r="110" spans="1:24" ht="14.25" customHeight="1">
      <c r="N110" s="87"/>
      <c r="O110" s="87"/>
    </row>
    <row r="111" spans="1:24" ht="14.25" customHeight="1">
      <c r="N111" s="87"/>
      <c r="O111" s="87"/>
    </row>
    <row r="112" spans="1:24" ht="14.25" customHeight="1">
      <c r="N112" s="87"/>
      <c r="O112" s="87"/>
    </row>
    <row r="113" spans="14:15" ht="14.25" customHeight="1">
      <c r="N113" s="87"/>
      <c r="O113" s="87"/>
    </row>
    <row r="114" spans="14:15" ht="14.25" customHeight="1">
      <c r="N114" s="87"/>
      <c r="O114" s="87"/>
    </row>
    <row r="115" spans="14:15" ht="14.25" customHeight="1">
      <c r="N115" s="87"/>
      <c r="O115" s="87"/>
    </row>
    <row r="116" spans="14:15" ht="14.25" customHeight="1">
      <c r="N116" s="87"/>
      <c r="O116" s="87"/>
    </row>
    <row r="117" spans="14:15" ht="14.25" customHeight="1">
      <c r="N117" s="87"/>
      <c r="O117" s="87"/>
    </row>
    <row r="118" spans="14:15" ht="14.25" customHeight="1">
      <c r="N118" s="87"/>
      <c r="O118" s="87"/>
    </row>
    <row r="119" spans="14:15" ht="14.25" customHeight="1">
      <c r="N119" s="87"/>
      <c r="O119" s="87"/>
    </row>
    <row r="120" spans="14:15" ht="14.25" customHeight="1">
      <c r="N120" s="87"/>
      <c r="O120" s="87"/>
    </row>
    <row r="121" spans="14:15" ht="14.25" customHeight="1">
      <c r="N121" s="87"/>
      <c r="O121" s="87"/>
    </row>
    <row r="122" spans="14:15" ht="14.25" customHeight="1">
      <c r="N122" s="87"/>
      <c r="O122" s="87"/>
    </row>
    <row r="123" spans="14:15" ht="14.25" customHeight="1">
      <c r="N123" s="87"/>
      <c r="O123" s="87"/>
    </row>
    <row r="124" spans="14:15" ht="14.25" customHeight="1">
      <c r="N124" s="87"/>
      <c r="O124" s="87"/>
    </row>
    <row r="125" spans="14:15" ht="14.25" customHeight="1">
      <c r="N125" s="87"/>
      <c r="O125" s="87"/>
    </row>
    <row r="126" spans="14:15" ht="14.25" customHeight="1">
      <c r="N126" s="87"/>
      <c r="O126" s="87"/>
    </row>
    <row r="127" spans="14:15" ht="14.25" customHeight="1">
      <c r="N127" s="87"/>
      <c r="O127" s="87"/>
    </row>
    <row r="128" spans="14:15" ht="14.25" customHeight="1">
      <c r="N128" s="87"/>
      <c r="O128" s="87"/>
    </row>
    <row r="129" spans="14:15" ht="14.25" customHeight="1">
      <c r="N129" s="87"/>
      <c r="O129" s="87"/>
    </row>
    <row r="130" spans="14:15" ht="14.25" customHeight="1">
      <c r="N130" s="87"/>
      <c r="O130" s="87"/>
    </row>
    <row r="131" spans="14:15" ht="14.25" customHeight="1">
      <c r="N131" s="87"/>
      <c r="O131" s="87"/>
    </row>
    <row r="132" spans="14:15" ht="14.25" customHeight="1">
      <c r="N132" s="87"/>
      <c r="O132" s="87"/>
    </row>
    <row r="133" spans="14:15" ht="14.25" customHeight="1">
      <c r="N133" s="87"/>
      <c r="O133" s="87"/>
    </row>
    <row r="134" spans="14:15" ht="14.25" customHeight="1">
      <c r="N134" s="87"/>
      <c r="O134" s="87"/>
    </row>
    <row r="135" spans="14:15" ht="14.25" customHeight="1">
      <c r="N135" s="87"/>
      <c r="O135" s="87"/>
    </row>
    <row r="136" spans="14:15" ht="14.25" customHeight="1">
      <c r="N136" s="87"/>
      <c r="O136" s="87"/>
    </row>
    <row r="137" spans="14:15" ht="14.25" customHeight="1">
      <c r="N137" s="87"/>
      <c r="O137" s="87"/>
    </row>
    <row r="138" spans="14:15" ht="14.25" customHeight="1">
      <c r="N138" s="87"/>
      <c r="O138" s="87"/>
    </row>
    <row r="139" spans="14:15" ht="14.25" customHeight="1">
      <c r="N139" s="87"/>
      <c r="O139" s="87"/>
    </row>
    <row r="140" spans="14:15" ht="14.25" customHeight="1">
      <c r="N140" s="87"/>
      <c r="O140" s="87"/>
    </row>
    <row r="141" spans="14:15" ht="14.25" customHeight="1">
      <c r="N141" s="87"/>
      <c r="O141" s="87"/>
    </row>
    <row r="142" spans="14:15" ht="14.25" customHeight="1">
      <c r="N142" s="87"/>
      <c r="O142" s="87"/>
    </row>
    <row r="143" spans="14:15" ht="14.25" customHeight="1">
      <c r="N143" s="87"/>
      <c r="O143" s="87"/>
    </row>
    <row r="144" spans="14:15" ht="14.25" customHeight="1">
      <c r="N144" s="87"/>
      <c r="O144" s="87"/>
    </row>
    <row r="145" spans="14:15" ht="14.25" customHeight="1">
      <c r="N145" s="87"/>
      <c r="O145" s="87"/>
    </row>
    <row r="146" spans="14:15" ht="14.25" customHeight="1">
      <c r="N146" s="87"/>
      <c r="O146" s="87"/>
    </row>
    <row r="147" spans="14:15" ht="14.25" customHeight="1">
      <c r="N147" s="87"/>
      <c r="O147" s="87"/>
    </row>
    <row r="148" spans="14:15" ht="14.25" customHeight="1">
      <c r="N148" s="87"/>
      <c r="O148" s="87"/>
    </row>
    <row r="149" spans="14:15" ht="14.25" customHeight="1">
      <c r="N149" s="87"/>
      <c r="O149" s="87"/>
    </row>
    <row r="150" spans="14:15" ht="14.25" customHeight="1">
      <c r="N150" s="87"/>
      <c r="O150" s="87"/>
    </row>
    <row r="151" spans="14:15" ht="14.25" customHeight="1">
      <c r="N151" s="87"/>
      <c r="O151" s="87"/>
    </row>
    <row r="152" spans="14:15" ht="14.25" customHeight="1">
      <c r="N152" s="87"/>
      <c r="O152" s="87"/>
    </row>
    <row r="153" spans="14:15" ht="14.25" customHeight="1">
      <c r="N153" s="87"/>
      <c r="O153" s="87"/>
    </row>
    <row r="154" spans="14:15" ht="14.25" customHeight="1">
      <c r="N154" s="87"/>
      <c r="O154" s="87"/>
    </row>
    <row r="155" spans="14:15" ht="14.25" customHeight="1">
      <c r="N155" s="87"/>
      <c r="O155" s="87"/>
    </row>
    <row r="156" spans="14:15" ht="14.25" customHeight="1">
      <c r="N156" s="87"/>
      <c r="O156" s="87"/>
    </row>
    <row r="157" spans="14:15" ht="14.25" customHeight="1">
      <c r="N157" s="87"/>
      <c r="O157" s="87"/>
    </row>
    <row r="158" spans="14:15" ht="14.25" customHeight="1">
      <c r="N158" s="87"/>
      <c r="O158" s="87"/>
    </row>
    <row r="159" spans="14:15" ht="14.25" customHeight="1">
      <c r="N159" s="87"/>
      <c r="O159" s="87"/>
    </row>
    <row r="160" spans="14:15" ht="14.25" customHeight="1">
      <c r="N160" s="87"/>
      <c r="O160" s="87"/>
    </row>
    <row r="161" spans="14:15" ht="14.25" customHeight="1">
      <c r="N161" s="87"/>
      <c r="O161" s="87"/>
    </row>
    <row r="162" spans="14:15" ht="14.25" customHeight="1">
      <c r="N162" s="87"/>
      <c r="O162" s="87"/>
    </row>
    <row r="163" spans="14:15" ht="14.25" customHeight="1">
      <c r="N163" s="87"/>
      <c r="O163" s="87"/>
    </row>
    <row r="164" spans="14:15" ht="14.25" customHeight="1">
      <c r="N164" s="87"/>
      <c r="O164" s="87"/>
    </row>
    <row r="165" spans="14:15" ht="14.25" customHeight="1">
      <c r="N165" s="87"/>
      <c r="O165" s="87"/>
    </row>
    <row r="166" spans="14:15" ht="14.25" customHeight="1">
      <c r="N166" s="87"/>
      <c r="O166" s="87"/>
    </row>
    <row r="167" spans="14:15" ht="14.25" customHeight="1">
      <c r="N167" s="87"/>
      <c r="O167" s="87"/>
    </row>
    <row r="168" spans="14:15" ht="14.25" customHeight="1">
      <c r="N168" s="87"/>
      <c r="O168" s="87"/>
    </row>
    <row r="169" spans="14:15" ht="14.25" customHeight="1">
      <c r="N169" s="87"/>
      <c r="O169" s="87"/>
    </row>
    <row r="170" spans="14:15" ht="14.25" customHeight="1">
      <c r="N170" s="87"/>
      <c r="O170" s="87"/>
    </row>
    <row r="171" spans="14:15" ht="14.25" customHeight="1">
      <c r="N171" s="87"/>
      <c r="O171" s="87"/>
    </row>
    <row r="172" spans="14:15" ht="14.25" customHeight="1">
      <c r="N172" s="87"/>
      <c r="O172" s="87"/>
    </row>
    <row r="173" spans="14:15" ht="14.25" customHeight="1">
      <c r="N173" s="87"/>
      <c r="O173" s="87"/>
    </row>
    <row r="174" spans="14:15" ht="14.25" customHeight="1">
      <c r="N174" s="87"/>
      <c r="O174" s="87"/>
    </row>
    <row r="175" spans="14:15" ht="14.25" customHeight="1">
      <c r="N175" s="87"/>
      <c r="O175" s="87"/>
    </row>
    <row r="176" spans="14:15" ht="14.25" customHeight="1">
      <c r="N176" s="87"/>
      <c r="O176" s="87"/>
    </row>
    <row r="177" spans="1:23" ht="14.25" customHeight="1">
      <c r="N177" s="87"/>
      <c r="O177" s="87"/>
    </row>
    <row r="178" spans="1:23" ht="14.25" customHeight="1">
      <c r="N178" s="87"/>
      <c r="O178" s="87"/>
    </row>
    <row r="179" spans="1:23" ht="14.25" customHeight="1">
      <c r="N179" s="87"/>
      <c r="O179" s="87"/>
    </row>
    <row r="180" spans="1:23" ht="14.25" customHeight="1">
      <c r="N180" s="87"/>
      <c r="O180" s="87"/>
    </row>
    <row r="181" spans="1:23" ht="14.25" customHeight="1">
      <c r="N181" s="87"/>
      <c r="O181" s="87"/>
    </row>
    <row r="182" spans="1:23" ht="14.25" customHeight="1">
      <c r="N182" s="87"/>
      <c r="O182" s="87"/>
    </row>
    <row r="183" spans="1:23" ht="14.25" customHeight="1">
      <c r="N183" s="87"/>
      <c r="O183" s="87"/>
    </row>
    <row r="184" spans="1:23" ht="14.25" customHeight="1">
      <c r="N184" s="87"/>
      <c r="O184" s="87"/>
    </row>
    <row r="185" spans="1:23" ht="14.25" customHeight="1">
      <c r="B185" s="60" t="s">
        <v>8</v>
      </c>
      <c r="C185" s="60" t="s">
        <v>684</v>
      </c>
      <c r="D185" s="60" t="s">
        <v>51</v>
      </c>
      <c r="E185" s="61" t="s">
        <v>63</v>
      </c>
      <c r="F185" s="171" t="s">
        <v>685</v>
      </c>
      <c r="G185" s="60" t="s">
        <v>686</v>
      </c>
      <c r="H185" s="60" t="s">
        <v>687</v>
      </c>
      <c r="I185" s="60" t="s">
        <v>688</v>
      </c>
      <c r="J185" s="60" t="s">
        <v>689</v>
      </c>
      <c r="K185" s="60" t="s">
        <v>690</v>
      </c>
      <c r="L185" s="60" t="s">
        <v>691</v>
      </c>
      <c r="M185" s="60" t="s">
        <v>692</v>
      </c>
      <c r="N185" s="109" t="s">
        <v>693</v>
      </c>
      <c r="O185" s="109" t="s">
        <v>42</v>
      </c>
      <c r="P185" s="60" t="s">
        <v>694</v>
      </c>
      <c r="Q185" s="60" t="s">
        <v>54</v>
      </c>
      <c r="R185" s="60" t="s">
        <v>80</v>
      </c>
      <c r="S185" s="60" t="s">
        <v>695</v>
      </c>
      <c r="T185" s="60" t="s">
        <v>696</v>
      </c>
      <c r="U185" s="60" t="s">
        <v>697</v>
      </c>
      <c r="V185" s="60" t="s">
        <v>698</v>
      </c>
      <c r="W185" s="60" t="s">
        <v>699</v>
      </c>
    </row>
    <row r="186" spans="1:23" ht="14.25" customHeight="1">
      <c r="A186" s="62" t="s">
        <v>700</v>
      </c>
      <c r="B186" s="62" t="e">
        <f>+SUMIF(#REF!,B$185,#REF!)</f>
        <v>#REF!</v>
      </c>
      <c r="C186" s="62" t="e">
        <f>+SUMIF(#REF!,C$185,#REF!)</f>
        <v>#REF!</v>
      </c>
      <c r="D186" s="62" t="e">
        <f>+SUMIF(#REF!,D$185,#REF!)</f>
        <v>#REF!</v>
      </c>
      <c r="E186" s="62" t="e">
        <f>+SUMIF(#REF!,E$185,#REF!)</f>
        <v>#REF!</v>
      </c>
      <c r="F186" s="87" t="e">
        <f>+SUMIF(#REF!,F$185,#REF!)</f>
        <v>#REF!</v>
      </c>
      <c r="G186" s="62" t="e">
        <f>+SUMIF(#REF!,G$185,#REF!)</f>
        <v>#REF!</v>
      </c>
      <c r="H186" s="62" t="e">
        <f>+SUMIF(#REF!,H$185,#REF!)</f>
        <v>#REF!</v>
      </c>
      <c r="I186" s="62" t="e">
        <f>+SUMIF(#REF!,I$185,#REF!)</f>
        <v>#REF!</v>
      </c>
      <c r="J186" s="62" t="e">
        <f>+SUMIF(#REF!,J$185,#REF!)</f>
        <v>#REF!</v>
      </c>
      <c r="K186" s="62" t="e">
        <f>+SUMIF(#REF!,K$185,#REF!)</f>
        <v>#REF!</v>
      </c>
      <c r="L186" s="62" t="e">
        <v>#REF!</v>
      </c>
      <c r="M186" s="62" t="e">
        <f>+SUMIF(#REF!,M$185,#REF!)</f>
        <v>#REF!</v>
      </c>
      <c r="N186" s="87" t="e">
        <f>+SUMIF(#REF!,N$185,#REF!)</f>
        <v>#REF!</v>
      </c>
      <c r="O186" s="87" t="e">
        <f>+SUMIF(#REF!,O$185,#REF!)</f>
        <v>#REF!</v>
      </c>
      <c r="P186" s="62" t="e">
        <v>#REF!</v>
      </c>
      <c r="Q186" s="62" t="e">
        <f>+SUMIF(#REF!,Q$185,#REF!)</f>
        <v>#REF!</v>
      </c>
      <c r="R186" s="62" t="e">
        <f>+SUMIF(#REF!,R$185,#REF!)</f>
        <v>#REF!</v>
      </c>
      <c r="S186" s="62" t="e">
        <f>+SUMIF(#REF!,S$185,#REF!)</f>
        <v>#REF!</v>
      </c>
      <c r="T186" s="62" t="e">
        <f>+SUMIF(#REF!,T$185,#REF!)</f>
        <v>#REF!</v>
      </c>
      <c r="U186" s="62" t="e">
        <f>+SUMIF(#REF!,U$185,#REF!)</f>
        <v>#REF!</v>
      </c>
      <c r="V186" s="62" t="e">
        <f>+SUMIF(#REF!,V$185,#REF!)</f>
        <v>#REF!</v>
      </c>
      <c r="W186" s="62" t="e">
        <f>+SUMIF(#REF!,W$185,#REF!)</f>
        <v>#REF!</v>
      </c>
    </row>
    <row r="187" spans="1:23" ht="14.25" customHeight="1">
      <c r="A187" s="62" t="s">
        <v>701</v>
      </c>
      <c r="B187" s="62">
        <f t="shared" ref="B187:K187" si="4">+SUMIF($H$3:$H$12,B$185,$M$3:$M$12)</f>
        <v>0</v>
      </c>
      <c r="C187" s="62">
        <f t="shared" si="4"/>
        <v>0</v>
      </c>
      <c r="D187" s="62">
        <f t="shared" si="4"/>
        <v>0</v>
      </c>
      <c r="E187" s="62">
        <f t="shared" si="4"/>
        <v>0</v>
      </c>
      <c r="F187" s="87">
        <f t="shared" si="4"/>
        <v>0</v>
      </c>
      <c r="G187" s="62">
        <f t="shared" si="4"/>
        <v>0</v>
      </c>
      <c r="H187" s="62">
        <f t="shared" si="4"/>
        <v>0</v>
      </c>
      <c r="I187" s="62">
        <f t="shared" si="4"/>
        <v>0</v>
      </c>
      <c r="J187" s="62">
        <f t="shared" si="4"/>
        <v>0</v>
      </c>
      <c r="K187" s="62">
        <f t="shared" si="4"/>
        <v>0</v>
      </c>
      <c r="L187" s="62">
        <v>0</v>
      </c>
      <c r="M187" s="62">
        <f>+SUMIF($H$3:$H$12,M$185,$M$3:$M$12)</f>
        <v>0</v>
      </c>
      <c r="N187" s="87">
        <f>+SUMIF($H$3:$H$12,N$185,$M$3:$M$12)</f>
        <v>0</v>
      </c>
      <c r="O187" s="87">
        <f>+SUMIF($H$3:$H$12,O$185,$M$3:$M$12)</f>
        <v>0</v>
      </c>
      <c r="P187" s="62">
        <v>0</v>
      </c>
      <c r="Q187" s="62">
        <f t="shared" ref="Q187:W187" si="5">+SUMIF($H$3:$H$12,Q$185,$M$3:$M$12)</f>
        <v>0</v>
      </c>
      <c r="R187" s="62">
        <f t="shared" si="5"/>
        <v>0</v>
      </c>
      <c r="S187" s="62">
        <f t="shared" si="5"/>
        <v>0</v>
      </c>
      <c r="T187" s="62">
        <f t="shared" si="5"/>
        <v>0</v>
      </c>
      <c r="U187" s="62">
        <f t="shared" si="5"/>
        <v>0</v>
      </c>
      <c r="V187" s="62">
        <f t="shared" si="5"/>
        <v>0</v>
      </c>
      <c r="W187" s="62">
        <f t="shared" si="5"/>
        <v>0</v>
      </c>
    </row>
    <row r="188" spans="1:23" ht="14.25" customHeight="1">
      <c r="A188" s="62" t="s">
        <v>702</v>
      </c>
      <c r="B188" s="62" t="e">
        <f>+SUMIF(#REF!,B$185,#REF!)</f>
        <v>#REF!</v>
      </c>
      <c r="C188" s="62" t="e">
        <f>+SUMIF(#REF!,C$185,#REF!)</f>
        <v>#REF!</v>
      </c>
      <c r="D188" s="62" t="e">
        <f>+SUMIF(#REF!,D$185,#REF!)</f>
        <v>#REF!</v>
      </c>
      <c r="E188" s="62" t="e">
        <f>+SUMIF(#REF!,E$185,#REF!)</f>
        <v>#REF!</v>
      </c>
      <c r="F188" s="87" t="e">
        <f>+SUMIF(#REF!,F$185,#REF!)</f>
        <v>#REF!</v>
      </c>
      <c r="G188" s="62" t="e">
        <f>+SUMIF(#REF!,G$185,#REF!)</f>
        <v>#REF!</v>
      </c>
      <c r="H188" s="62" t="e">
        <f>+SUMIF(#REF!,H$185,#REF!)</f>
        <v>#REF!</v>
      </c>
      <c r="I188" s="62" t="e">
        <f>+SUMIF(#REF!,I$185,#REF!)</f>
        <v>#REF!</v>
      </c>
      <c r="J188" s="62" t="e">
        <f>+SUMIF(#REF!,J$185,#REF!)</f>
        <v>#REF!</v>
      </c>
      <c r="K188" s="62" t="e">
        <f>+SUMIF(#REF!,K$185,#REF!)</f>
        <v>#REF!</v>
      </c>
      <c r="L188" s="62" t="e">
        <v>#REF!</v>
      </c>
      <c r="M188" s="62" t="e">
        <f>+SUMIF(#REF!,M$185,#REF!)</f>
        <v>#REF!</v>
      </c>
      <c r="N188" s="87" t="e">
        <f>+SUMIF(#REF!,N$185,#REF!)</f>
        <v>#REF!</v>
      </c>
      <c r="O188" s="87" t="e">
        <f>+SUMIF(#REF!,O$185,#REF!)</f>
        <v>#REF!</v>
      </c>
      <c r="P188" s="62" t="e">
        <v>#REF!</v>
      </c>
      <c r="Q188" s="62" t="e">
        <f>+SUMIF(#REF!,Q$185,#REF!)</f>
        <v>#REF!</v>
      </c>
      <c r="R188" s="62" t="e">
        <f>+SUMIF(#REF!,R$185,#REF!)</f>
        <v>#REF!</v>
      </c>
      <c r="S188" s="62" t="e">
        <f>+SUMIF(#REF!,S$185,#REF!)</f>
        <v>#REF!</v>
      </c>
      <c r="T188" s="62" t="e">
        <f>+SUMIF(#REF!,T$185,#REF!)</f>
        <v>#REF!</v>
      </c>
      <c r="U188" s="62" t="e">
        <f>+SUMIF(#REF!,U$185,#REF!)</f>
        <v>#REF!</v>
      </c>
      <c r="V188" s="62" t="e">
        <f>+SUMIF(#REF!,V$185,#REF!)</f>
        <v>#REF!</v>
      </c>
      <c r="W188" s="62" t="e">
        <f>+SUMIF(#REF!,W$185,#REF!)</f>
        <v>#REF!</v>
      </c>
    </row>
    <row r="189" spans="1:23" ht="14.25" customHeight="1">
      <c r="A189" s="62" t="s">
        <v>703</v>
      </c>
      <c r="B189" s="62">
        <f t="shared" ref="B189:K189" si="6">+SUMIF($H$13:$H$65,B$185,$M$13:$M$65)</f>
        <v>0</v>
      </c>
      <c r="C189" s="62">
        <f t="shared" si="6"/>
        <v>0</v>
      </c>
      <c r="D189" s="62">
        <f t="shared" si="6"/>
        <v>0</v>
      </c>
      <c r="E189" s="62">
        <f t="shared" si="6"/>
        <v>0</v>
      </c>
      <c r="F189" s="87">
        <f t="shared" si="6"/>
        <v>0</v>
      </c>
      <c r="G189" s="62">
        <f t="shared" si="6"/>
        <v>0</v>
      </c>
      <c r="H189" s="62">
        <f t="shared" si="6"/>
        <v>0</v>
      </c>
      <c r="I189" s="62">
        <f t="shared" si="6"/>
        <v>0</v>
      </c>
      <c r="J189" s="62">
        <f t="shared" si="6"/>
        <v>0</v>
      </c>
      <c r="K189" s="62">
        <f t="shared" si="6"/>
        <v>0</v>
      </c>
      <c r="L189" s="62">
        <v>0</v>
      </c>
      <c r="M189" s="62">
        <f>+SUMIF($H$13:$H$65,M$185,$M$13:$M$65)</f>
        <v>0</v>
      </c>
      <c r="N189" s="87">
        <f>+SUMIF($H$13:$H$65,N$185,$M$13:$M$65)</f>
        <v>0</v>
      </c>
      <c r="O189" s="87">
        <f>+SUMIF($H$13:$H$65,O$185,$M$13:$M$65)</f>
        <v>5</v>
      </c>
      <c r="P189" s="62">
        <v>0</v>
      </c>
      <c r="Q189" s="62">
        <f t="shared" ref="Q189:W189" si="7">+SUMIF($H$13:$H$65,Q$185,$M$13:$M$65)</f>
        <v>5</v>
      </c>
      <c r="R189" s="62">
        <f t="shared" si="7"/>
        <v>0</v>
      </c>
      <c r="S189" s="62">
        <f t="shared" si="7"/>
        <v>0</v>
      </c>
      <c r="T189" s="62">
        <f t="shared" si="7"/>
        <v>0</v>
      </c>
      <c r="U189" s="62">
        <f t="shared" si="7"/>
        <v>0</v>
      </c>
      <c r="V189" s="62">
        <f t="shared" si="7"/>
        <v>0</v>
      </c>
      <c r="W189" s="62">
        <f t="shared" si="7"/>
        <v>0</v>
      </c>
    </row>
    <row r="190" spans="1:23" ht="14.25" customHeight="1">
      <c r="A190" s="62" t="s">
        <v>682</v>
      </c>
      <c r="B190" s="62" t="e">
        <f t="shared" ref="B190:W190" si="8">SUM(B186:B189)</f>
        <v>#REF!</v>
      </c>
      <c r="C190" s="62" t="e">
        <f t="shared" si="8"/>
        <v>#REF!</v>
      </c>
      <c r="D190" s="62" t="e">
        <f t="shared" si="8"/>
        <v>#REF!</v>
      </c>
      <c r="E190" s="62" t="e">
        <f t="shared" si="8"/>
        <v>#REF!</v>
      </c>
      <c r="F190" s="87" t="e">
        <f t="shared" si="8"/>
        <v>#REF!</v>
      </c>
      <c r="G190" s="62" t="e">
        <f t="shared" si="8"/>
        <v>#REF!</v>
      </c>
      <c r="H190" s="62" t="e">
        <f t="shared" si="8"/>
        <v>#REF!</v>
      </c>
      <c r="I190" s="62" t="e">
        <f t="shared" si="8"/>
        <v>#REF!</v>
      </c>
      <c r="J190" s="62" t="e">
        <f t="shared" si="8"/>
        <v>#REF!</v>
      </c>
      <c r="K190" s="62" t="e">
        <f t="shared" si="8"/>
        <v>#REF!</v>
      </c>
      <c r="L190" s="62" t="e">
        <v>#REF!</v>
      </c>
      <c r="M190" s="62" t="e">
        <f t="shared" si="8"/>
        <v>#REF!</v>
      </c>
      <c r="N190" s="87" t="e">
        <f t="shared" si="8"/>
        <v>#REF!</v>
      </c>
      <c r="O190" s="87" t="e">
        <f t="shared" si="8"/>
        <v>#REF!</v>
      </c>
      <c r="P190" s="62" t="e">
        <v>#REF!</v>
      </c>
      <c r="Q190" s="62" t="e">
        <f t="shared" si="8"/>
        <v>#REF!</v>
      </c>
      <c r="R190" s="62" t="e">
        <f t="shared" si="8"/>
        <v>#REF!</v>
      </c>
      <c r="S190" s="62" t="e">
        <f t="shared" si="8"/>
        <v>#REF!</v>
      </c>
      <c r="T190" s="62" t="e">
        <f t="shared" si="8"/>
        <v>#REF!</v>
      </c>
      <c r="U190" s="62" t="e">
        <f t="shared" si="8"/>
        <v>#REF!</v>
      </c>
      <c r="V190" s="62" t="e">
        <f t="shared" si="8"/>
        <v>#REF!</v>
      </c>
      <c r="W190" s="62" t="e">
        <f t="shared" si="8"/>
        <v>#REF!</v>
      </c>
    </row>
    <row r="191" spans="1:23" ht="14.25" customHeight="1">
      <c r="N191" s="87"/>
      <c r="O191" s="87"/>
    </row>
    <row r="192" spans="1:23" ht="14.25" customHeight="1">
      <c r="N192" s="87"/>
      <c r="O192" s="87"/>
    </row>
    <row r="193" spans="14:15" ht="14.25" customHeight="1">
      <c r="N193" s="87"/>
      <c r="O193" s="87"/>
    </row>
    <row r="194" spans="14:15" ht="14.25" customHeight="1">
      <c r="N194" s="87"/>
      <c r="O194" s="87"/>
    </row>
    <row r="195" spans="14:15" ht="14.25" customHeight="1">
      <c r="N195" s="87"/>
      <c r="O195" s="87"/>
    </row>
    <row r="196" spans="14:15" ht="14.25" customHeight="1">
      <c r="N196" s="87"/>
      <c r="O196" s="87"/>
    </row>
    <row r="197" spans="14:15" ht="14.25" customHeight="1">
      <c r="N197" s="87"/>
      <c r="O197" s="87"/>
    </row>
    <row r="198" spans="14:15" ht="14.25" customHeight="1">
      <c r="N198" s="87"/>
      <c r="O198" s="87"/>
    </row>
    <row r="199" spans="14:15" ht="14.25" customHeight="1">
      <c r="N199" s="87"/>
      <c r="O199" s="87"/>
    </row>
    <row r="200" spans="14:15" ht="14.25" customHeight="1">
      <c r="N200" s="87"/>
      <c r="O200" s="87"/>
    </row>
    <row r="201" spans="14:15" ht="14.25" customHeight="1">
      <c r="N201" s="87"/>
      <c r="O201" s="87"/>
    </row>
    <row r="202" spans="14:15" ht="14.25" customHeight="1">
      <c r="N202" s="87"/>
      <c r="O202" s="87"/>
    </row>
    <row r="203" spans="14:15" ht="14.25" customHeight="1">
      <c r="N203" s="87"/>
      <c r="O203" s="87"/>
    </row>
    <row r="204" spans="14:15" ht="14.25" customHeight="1">
      <c r="N204" s="87"/>
      <c r="O204" s="87"/>
    </row>
    <row r="205" spans="14:15" ht="14.25" customHeight="1">
      <c r="N205" s="87"/>
      <c r="O205" s="87"/>
    </row>
    <row r="206" spans="14:15" ht="14.25" customHeight="1">
      <c r="N206" s="87"/>
      <c r="O206" s="87"/>
    </row>
    <row r="207" spans="14:15" ht="14.25" customHeight="1">
      <c r="N207" s="87"/>
      <c r="O207" s="87"/>
    </row>
    <row r="208" spans="14:15" ht="14.25" customHeight="1">
      <c r="N208" s="87"/>
      <c r="O208" s="87"/>
    </row>
    <row r="209" spans="14:15" ht="14.25" customHeight="1">
      <c r="N209" s="87"/>
      <c r="O209" s="87"/>
    </row>
    <row r="210" spans="14:15" ht="14.25" customHeight="1">
      <c r="N210" s="87"/>
      <c r="O210" s="87"/>
    </row>
    <row r="211" spans="14:15" ht="14.25" customHeight="1">
      <c r="N211" s="87"/>
      <c r="O211" s="87"/>
    </row>
    <row r="212" spans="14:15" ht="14.25" customHeight="1">
      <c r="N212" s="87"/>
      <c r="O212" s="87"/>
    </row>
    <row r="213" spans="14:15" ht="14.25" customHeight="1">
      <c r="N213" s="87"/>
      <c r="O213" s="87"/>
    </row>
    <row r="214" spans="14:15" ht="14.25" customHeight="1">
      <c r="N214" s="87"/>
      <c r="O214" s="87"/>
    </row>
    <row r="215" spans="14:15" ht="14.25" customHeight="1">
      <c r="N215" s="87"/>
      <c r="O215" s="87"/>
    </row>
    <row r="216" spans="14:15" ht="14.25" customHeight="1">
      <c r="N216" s="87"/>
      <c r="O216" s="87"/>
    </row>
    <row r="217" spans="14:15" ht="14.25" customHeight="1">
      <c r="N217" s="87"/>
      <c r="O217" s="87"/>
    </row>
    <row r="218" spans="14:15" ht="14.25" customHeight="1">
      <c r="N218" s="87"/>
      <c r="O218" s="87"/>
    </row>
    <row r="219" spans="14:15" ht="14.25" customHeight="1">
      <c r="N219" s="87"/>
      <c r="O219" s="87"/>
    </row>
    <row r="220" spans="14:15" ht="14.25" customHeight="1">
      <c r="N220" s="87"/>
      <c r="O220" s="87"/>
    </row>
    <row r="221" spans="14:15" ht="14.25" customHeight="1">
      <c r="N221" s="87"/>
      <c r="O221" s="87"/>
    </row>
    <row r="222" spans="14:15" ht="14.25" customHeight="1">
      <c r="N222" s="87"/>
      <c r="O222" s="87"/>
    </row>
    <row r="223" spans="14:15" ht="14.25" customHeight="1">
      <c r="N223" s="87"/>
      <c r="O223" s="87"/>
    </row>
    <row r="224" spans="14:15" ht="14.25" customHeight="1">
      <c r="N224" s="87"/>
      <c r="O224" s="87"/>
    </row>
    <row r="225" spans="14:15" ht="14.25" customHeight="1">
      <c r="N225" s="87"/>
      <c r="O225" s="87"/>
    </row>
    <row r="226" spans="14:15" ht="14.25" customHeight="1">
      <c r="N226" s="87"/>
      <c r="O226" s="87"/>
    </row>
    <row r="227" spans="14:15" ht="14.25" customHeight="1">
      <c r="N227" s="87"/>
      <c r="O227" s="87"/>
    </row>
    <row r="228" spans="14:15" ht="14.25" customHeight="1">
      <c r="N228" s="87"/>
      <c r="O228" s="87"/>
    </row>
    <row r="229" spans="14:15" ht="14.25" customHeight="1">
      <c r="N229" s="87"/>
      <c r="O229" s="87"/>
    </row>
    <row r="230" spans="14:15" ht="14.25" customHeight="1">
      <c r="N230" s="87"/>
      <c r="O230" s="87"/>
    </row>
    <row r="231" spans="14:15" ht="14.25" customHeight="1">
      <c r="N231" s="87"/>
      <c r="O231" s="87"/>
    </row>
    <row r="232" spans="14:15" ht="14.25" customHeight="1">
      <c r="N232" s="87"/>
      <c r="O232" s="87"/>
    </row>
    <row r="233" spans="14:15" ht="14.25" customHeight="1">
      <c r="N233" s="87"/>
      <c r="O233" s="87"/>
    </row>
    <row r="234" spans="14:15" ht="14.25" customHeight="1">
      <c r="N234" s="87"/>
      <c r="O234" s="87"/>
    </row>
    <row r="235" spans="14:15" ht="14.25" customHeight="1">
      <c r="N235" s="87"/>
      <c r="O235" s="87"/>
    </row>
    <row r="236" spans="14:15" ht="14.25" customHeight="1">
      <c r="N236" s="87"/>
      <c r="O236" s="87"/>
    </row>
    <row r="237" spans="14:15" ht="14.25" customHeight="1">
      <c r="N237" s="87"/>
      <c r="O237" s="87"/>
    </row>
    <row r="238" spans="14:15" ht="14.25" customHeight="1">
      <c r="N238" s="87"/>
      <c r="O238" s="87"/>
    </row>
    <row r="239" spans="14:15" ht="14.25" customHeight="1">
      <c r="N239" s="87"/>
      <c r="O239" s="87"/>
    </row>
    <row r="240" spans="14:15" ht="14.25" customHeight="1">
      <c r="N240" s="87"/>
      <c r="O240" s="87"/>
    </row>
    <row r="241" spans="14:15" ht="14.25" customHeight="1">
      <c r="N241" s="87"/>
      <c r="O241" s="87"/>
    </row>
    <row r="242" spans="14:15" ht="14.25" customHeight="1">
      <c r="N242" s="87"/>
      <c r="O242" s="87"/>
    </row>
    <row r="243" spans="14:15" ht="14.25" customHeight="1">
      <c r="N243" s="87"/>
      <c r="O243" s="87"/>
    </row>
    <row r="244" spans="14:15" ht="14.25" customHeight="1">
      <c r="N244" s="87"/>
      <c r="O244" s="87"/>
    </row>
    <row r="245" spans="14:15" ht="14.25" customHeight="1">
      <c r="N245" s="87"/>
      <c r="O245" s="87"/>
    </row>
    <row r="246" spans="14:15" ht="14.25" customHeight="1">
      <c r="N246" s="87"/>
      <c r="O246" s="87"/>
    </row>
    <row r="247" spans="14:15" ht="14.25" customHeight="1">
      <c r="N247" s="87"/>
      <c r="O247" s="87"/>
    </row>
    <row r="248" spans="14:15" ht="14.25" customHeight="1">
      <c r="N248" s="87"/>
      <c r="O248" s="87"/>
    </row>
    <row r="249" spans="14:15" ht="14.25" customHeight="1">
      <c r="N249" s="87"/>
      <c r="O249" s="87"/>
    </row>
    <row r="250" spans="14:15" ht="14.25" customHeight="1">
      <c r="N250" s="87"/>
      <c r="O250" s="87"/>
    </row>
    <row r="251" spans="14:15" ht="14.25" customHeight="1">
      <c r="N251" s="87"/>
      <c r="O251" s="87"/>
    </row>
    <row r="252" spans="14:15" ht="14.25" customHeight="1">
      <c r="N252" s="87"/>
      <c r="O252" s="87"/>
    </row>
    <row r="253" spans="14:15" ht="14.25" customHeight="1">
      <c r="N253" s="87"/>
      <c r="O253" s="87"/>
    </row>
    <row r="254" spans="14:15" ht="14.25" customHeight="1">
      <c r="N254" s="87"/>
      <c r="O254" s="87"/>
    </row>
    <row r="255" spans="14:15" ht="14.25" customHeight="1">
      <c r="N255" s="87"/>
      <c r="O255" s="87"/>
    </row>
    <row r="256" spans="14:15" ht="14.25" customHeight="1">
      <c r="N256" s="87"/>
      <c r="O256" s="87"/>
    </row>
    <row r="257" spans="14:15" ht="14.25" customHeight="1">
      <c r="N257" s="87"/>
      <c r="O257" s="87"/>
    </row>
    <row r="258" spans="14:15" ht="14.25" customHeight="1">
      <c r="N258" s="87"/>
      <c r="O258" s="87"/>
    </row>
    <row r="259" spans="14:15" ht="14.25" customHeight="1">
      <c r="N259" s="87"/>
      <c r="O259" s="87"/>
    </row>
    <row r="260" spans="14:15" ht="14.25" customHeight="1">
      <c r="N260" s="87"/>
      <c r="O260" s="87"/>
    </row>
    <row r="261" spans="14:15" ht="14.25" customHeight="1">
      <c r="N261" s="87"/>
      <c r="O261" s="87"/>
    </row>
    <row r="262" spans="14:15" ht="14.25" customHeight="1">
      <c r="N262" s="87"/>
      <c r="O262" s="87"/>
    </row>
    <row r="263" spans="14:15" ht="14.25" customHeight="1">
      <c r="N263" s="87"/>
      <c r="O263" s="87"/>
    </row>
    <row r="264" spans="14:15" ht="14.25" customHeight="1">
      <c r="N264" s="87"/>
      <c r="O264" s="87"/>
    </row>
    <row r="265" spans="14:15" ht="14.25" customHeight="1">
      <c r="N265" s="87"/>
      <c r="O265" s="87"/>
    </row>
    <row r="266" spans="14:15" ht="14.25" customHeight="1">
      <c r="N266" s="87"/>
      <c r="O266" s="87"/>
    </row>
    <row r="267" spans="14:15" ht="14.25" customHeight="1">
      <c r="N267" s="87"/>
      <c r="O267" s="87"/>
    </row>
    <row r="268" spans="14:15" ht="14.25" customHeight="1">
      <c r="N268" s="87"/>
      <c r="O268" s="87"/>
    </row>
    <row r="269" spans="14:15" ht="14.25" customHeight="1">
      <c r="N269" s="87"/>
      <c r="O269" s="87"/>
    </row>
    <row r="270" spans="14:15" ht="14.25" customHeight="1">
      <c r="N270" s="87"/>
      <c r="O270" s="87"/>
    </row>
    <row r="271" spans="14:15" ht="14.25" customHeight="1">
      <c r="N271" s="87"/>
      <c r="O271" s="87"/>
    </row>
    <row r="272" spans="14:15" ht="14.25" customHeight="1">
      <c r="N272" s="87"/>
      <c r="O272" s="87"/>
    </row>
    <row r="273" spans="14:15" ht="14.25" customHeight="1">
      <c r="N273" s="87"/>
      <c r="O273" s="87"/>
    </row>
    <row r="274" spans="14:15" ht="14.25" customHeight="1">
      <c r="N274" s="87"/>
      <c r="O274" s="87"/>
    </row>
    <row r="275" spans="14:15" ht="14.25" customHeight="1">
      <c r="N275" s="87"/>
      <c r="O275" s="87"/>
    </row>
    <row r="276" spans="14:15" ht="14.25" customHeight="1">
      <c r="N276" s="87"/>
      <c r="O276" s="87"/>
    </row>
    <row r="277" spans="14:15" ht="14.25" customHeight="1">
      <c r="N277" s="87"/>
      <c r="O277" s="87"/>
    </row>
    <row r="278" spans="14:15" ht="14.25" customHeight="1">
      <c r="N278" s="87"/>
      <c r="O278" s="87"/>
    </row>
    <row r="279" spans="14:15" ht="14.25" customHeight="1">
      <c r="N279" s="87"/>
      <c r="O279" s="87"/>
    </row>
    <row r="280" spans="14:15" ht="14.25" customHeight="1">
      <c r="N280" s="87"/>
      <c r="O280" s="87"/>
    </row>
    <row r="281" spans="14:15" ht="14.25" customHeight="1">
      <c r="N281" s="87"/>
      <c r="O281" s="87"/>
    </row>
    <row r="282" spans="14:15" ht="14.25" customHeight="1">
      <c r="N282" s="87"/>
      <c r="O282" s="87"/>
    </row>
    <row r="283" spans="14:15" ht="14.25" customHeight="1">
      <c r="N283" s="87"/>
      <c r="O283" s="87"/>
    </row>
    <row r="284" spans="14:15" ht="14.25" customHeight="1">
      <c r="N284" s="87"/>
      <c r="O284" s="87"/>
    </row>
    <row r="285" spans="14:15" ht="14.25" customHeight="1">
      <c r="N285" s="87"/>
      <c r="O285" s="87"/>
    </row>
    <row r="286" spans="14:15" ht="14.25" customHeight="1">
      <c r="N286" s="87"/>
      <c r="O286" s="87"/>
    </row>
    <row r="287" spans="14:15" ht="14.25" customHeight="1">
      <c r="N287" s="87"/>
      <c r="O287" s="87"/>
    </row>
    <row r="288" spans="14:15" ht="14.25" customHeight="1">
      <c r="N288" s="87"/>
      <c r="O288" s="87"/>
    </row>
    <row r="289" spans="14:15" ht="14.25" customHeight="1">
      <c r="N289" s="87"/>
      <c r="O289" s="87"/>
    </row>
    <row r="290" spans="14:15" ht="14.25" customHeight="1">
      <c r="N290" s="87"/>
      <c r="O290" s="87"/>
    </row>
    <row r="291" spans="14:15" ht="14.25" customHeight="1">
      <c r="N291" s="87"/>
      <c r="O291" s="87"/>
    </row>
    <row r="292" spans="14:15" ht="14.25" customHeight="1">
      <c r="N292" s="87"/>
      <c r="O292" s="87"/>
    </row>
    <row r="293" spans="14:15" ht="14.25" customHeight="1">
      <c r="N293" s="87"/>
      <c r="O293" s="87"/>
    </row>
    <row r="294" spans="14:15" ht="14.25" customHeight="1">
      <c r="N294" s="87"/>
      <c r="O294" s="87"/>
    </row>
    <row r="295" spans="14:15" ht="14.25" customHeight="1">
      <c r="N295" s="87"/>
      <c r="O295" s="87"/>
    </row>
    <row r="296" spans="14:15" ht="14.25" customHeight="1">
      <c r="N296" s="87"/>
      <c r="O296" s="87"/>
    </row>
    <row r="297" spans="14:15" ht="14.25" customHeight="1">
      <c r="N297" s="87"/>
      <c r="O297" s="87"/>
    </row>
    <row r="298" spans="14:15" ht="14.25" customHeight="1">
      <c r="N298" s="87"/>
      <c r="O298" s="87"/>
    </row>
    <row r="299" spans="14:15" ht="14.25" customHeight="1">
      <c r="N299" s="87"/>
      <c r="O299" s="87"/>
    </row>
    <row r="300" spans="14:15" ht="14.25" customHeight="1">
      <c r="N300" s="87"/>
      <c r="O300" s="87"/>
    </row>
    <row r="301" spans="14:15" ht="14.25" customHeight="1">
      <c r="N301" s="87"/>
      <c r="O301" s="87"/>
    </row>
    <row r="302" spans="14:15" ht="14.25" customHeight="1">
      <c r="N302" s="87"/>
      <c r="O302" s="87"/>
    </row>
    <row r="303" spans="14:15" ht="14.25" customHeight="1">
      <c r="N303" s="87"/>
      <c r="O303" s="87"/>
    </row>
    <row r="304" spans="14:15" ht="14.25" customHeight="1">
      <c r="N304" s="87"/>
      <c r="O304" s="87"/>
    </row>
    <row r="305" spans="14:15" ht="14.25" customHeight="1">
      <c r="N305" s="87"/>
      <c r="O305" s="87"/>
    </row>
    <row r="306" spans="14:15" ht="14.25" customHeight="1">
      <c r="N306" s="87"/>
      <c r="O306" s="87"/>
    </row>
    <row r="307" spans="14:15" ht="14.25" customHeight="1">
      <c r="N307" s="87"/>
      <c r="O307" s="87"/>
    </row>
    <row r="308" spans="14:15" ht="14.25" customHeight="1">
      <c r="N308" s="87"/>
      <c r="O308" s="87"/>
    </row>
    <row r="309" spans="14:15" ht="14.25" customHeight="1">
      <c r="N309" s="87"/>
      <c r="O309" s="87"/>
    </row>
    <row r="310" spans="14:15" ht="14.25" customHeight="1">
      <c r="N310" s="87"/>
      <c r="O310" s="87"/>
    </row>
    <row r="311" spans="14:15" ht="14.25" customHeight="1">
      <c r="N311" s="87"/>
      <c r="O311" s="87"/>
    </row>
    <row r="312" spans="14:15" ht="14.25" customHeight="1">
      <c r="N312" s="87"/>
      <c r="O312" s="87"/>
    </row>
    <row r="313" spans="14:15" ht="14.25" customHeight="1">
      <c r="N313" s="87"/>
      <c r="O313" s="87"/>
    </row>
    <row r="314" spans="14:15" ht="14.25" customHeight="1">
      <c r="N314" s="87"/>
      <c r="O314" s="87"/>
    </row>
    <row r="315" spans="14:15" ht="14.25" customHeight="1">
      <c r="N315" s="87"/>
      <c r="O315" s="87"/>
    </row>
    <row r="316" spans="14:15" ht="14.25" customHeight="1">
      <c r="N316" s="87"/>
      <c r="O316" s="87"/>
    </row>
    <row r="317" spans="14:15" ht="14.25" customHeight="1">
      <c r="N317" s="87"/>
      <c r="O317" s="87"/>
    </row>
    <row r="318" spans="14:15" ht="14.25" customHeight="1">
      <c r="N318" s="87"/>
      <c r="O318" s="87"/>
    </row>
    <row r="319" spans="14:15" ht="14.25" customHeight="1">
      <c r="N319" s="87"/>
      <c r="O319" s="87"/>
    </row>
    <row r="320" spans="14:15" ht="14.25" customHeight="1">
      <c r="N320" s="87"/>
      <c r="O320" s="87"/>
    </row>
    <row r="321" spans="14:15" ht="14.25" customHeight="1">
      <c r="N321" s="87"/>
      <c r="O321" s="87"/>
    </row>
    <row r="322" spans="14:15" ht="14.25" customHeight="1">
      <c r="N322" s="87"/>
      <c r="O322" s="87"/>
    </row>
    <row r="323" spans="14:15" ht="14.25" customHeight="1">
      <c r="N323" s="87"/>
      <c r="O323" s="87"/>
    </row>
    <row r="324" spans="14:15" ht="14.25" customHeight="1">
      <c r="N324" s="87"/>
      <c r="O324" s="87"/>
    </row>
    <row r="325" spans="14:15" ht="14.25" customHeight="1">
      <c r="N325" s="87"/>
      <c r="O325" s="87"/>
    </row>
    <row r="326" spans="14:15" ht="14.25" customHeight="1">
      <c r="N326" s="87"/>
      <c r="O326" s="87"/>
    </row>
    <row r="327" spans="14:15" ht="14.25" customHeight="1">
      <c r="N327" s="87"/>
      <c r="O327" s="87"/>
    </row>
    <row r="328" spans="14:15" ht="14.25" customHeight="1">
      <c r="N328" s="87"/>
      <c r="O328" s="87"/>
    </row>
    <row r="329" spans="14:15" ht="14.25" customHeight="1">
      <c r="N329" s="87"/>
      <c r="O329" s="87"/>
    </row>
    <row r="330" spans="14:15" ht="14.25" customHeight="1">
      <c r="N330" s="87"/>
      <c r="O330" s="87"/>
    </row>
    <row r="331" spans="14:15" ht="14.25" customHeight="1">
      <c r="N331" s="87"/>
      <c r="O331" s="87"/>
    </row>
    <row r="332" spans="14:15" ht="14.25" customHeight="1">
      <c r="N332" s="87"/>
      <c r="O332" s="87"/>
    </row>
    <row r="333" spans="14:15" ht="14.25" customHeight="1">
      <c r="N333" s="87"/>
      <c r="O333" s="87"/>
    </row>
    <row r="334" spans="14:15" ht="14.25" customHeight="1">
      <c r="N334" s="87"/>
      <c r="O334" s="87"/>
    </row>
    <row r="335" spans="14:15" ht="14.25" customHeight="1">
      <c r="N335" s="87"/>
      <c r="O335" s="87"/>
    </row>
    <row r="336" spans="14:15" ht="14.25" customHeight="1">
      <c r="N336" s="87"/>
      <c r="O336" s="87"/>
    </row>
    <row r="337" spans="14:15" ht="14.25" customHeight="1">
      <c r="N337" s="87"/>
      <c r="O337" s="87"/>
    </row>
    <row r="338" spans="14:15" ht="14.25" customHeight="1">
      <c r="N338" s="87"/>
      <c r="O338" s="87"/>
    </row>
    <row r="339" spans="14:15" ht="14.25" customHeight="1">
      <c r="N339" s="87"/>
      <c r="O339" s="87"/>
    </row>
    <row r="340" spans="14:15" ht="14.25" customHeight="1">
      <c r="N340" s="87"/>
      <c r="O340" s="87"/>
    </row>
    <row r="341" spans="14:15" ht="14.25" customHeight="1">
      <c r="N341" s="87"/>
      <c r="O341" s="87"/>
    </row>
    <row r="342" spans="14:15" ht="14.25" customHeight="1">
      <c r="N342" s="87"/>
      <c r="O342" s="87"/>
    </row>
    <row r="343" spans="14:15" ht="14.25" customHeight="1">
      <c r="N343" s="87"/>
      <c r="O343" s="87"/>
    </row>
    <row r="344" spans="14:15" ht="14.25" customHeight="1">
      <c r="N344" s="87"/>
      <c r="O344" s="87"/>
    </row>
    <row r="345" spans="14:15" ht="14.25" customHeight="1">
      <c r="N345" s="87"/>
      <c r="O345" s="87"/>
    </row>
    <row r="346" spans="14:15" ht="14.25" customHeight="1">
      <c r="N346" s="87"/>
      <c r="O346" s="87"/>
    </row>
    <row r="347" spans="14:15" ht="14.25" customHeight="1">
      <c r="N347" s="87"/>
      <c r="O347" s="87"/>
    </row>
    <row r="348" spans="14:15" ht="14.25" customHeight="1">
      <c r="N348" s="87"/>
      <c r="O348" s="87"/>
    </row>
    <row r="349" spans="14:15" ht="14.25" customHeight="1">
      <c r="N349" s="87"/>
      <c r="O349" s="87"/>
    </row>
    <row r="350" spans="14:15" ht="14.25" customHeight="1">
      <c r="N350" s="87"/>
      <c r="O350" s="87"/>
    </row>
    <row r="351" spans="14:15" ht="14.25" customHeight="1">
      <c r="N351" s="87"/>
      <c r="O351" s="87"/>
    </row>
    <row r="352" spans="14:15" ht="14.25" customHeight="1">
      <c r="N352" s="87"/>
      <c r="O352" s="87"/>
    </row>
    <row r="353" spans="14:15" ht="14.25" customHeight="1">
      <c r="N353" s="87"/>
      <c r="O353" s="87"/>
    </row>
    <row r="354" spans="14:15" ht="14.25" customHeight="1">
      <c r="N354" s="87"/>
      <c r="O354" s="87"/>
    </row>
    <row r="355" spans="14:15" ht="14.25" customHeight="1">
      <c r="N355" s="87"/>
      <c r="O355" s="87"/>
    </row>
    <row r="356" spans="14:15" ht="14.25" customHeight="1">
      <c r="N356" s="87"/>
      <c r="O356" s="87"/>
    </row>
    <row r="357" spans="14:15" ht="14.25" customHeight="1">
      <c r="N357" s="87"/>
      <c r="O357" s="87"/>
    </row>
    <row r="358" spans="14:15" ht="14.25" customHeight="1">
      <c r="N358" s="87"/>
      <c r="O358" s="87"/>
    </row>
    <row r="359" spans="14:15" ht="14.25" customHeight="1">
      <c r="N359" s="87"/>
      <c r="O359" s="87"/>
    </row>
    <row r="360" spans="14:15" ht="14.25" customHeight="1">
      <c r="N360" s="87"/>
      <c r="O360" s="87"/>
    </row>
    <row r="361" spans="14:15" ht="14.25" customHeight="1">
      <c r="N361" s="87"/>
      <c r="O361" s="87"/>
    </row>
    <row r="362" spans="14:15" ht="14.25" customHeight="1">
      <c r="N362" s="87"/>
      <c r="O362" s="87"/>
    </row>
    <row r="363" spans="14:15" ht="14.25" customHeight="1">
      <c r="N363" s="87"/>
      <c r="O363" s="87"/>
    </row>
    <row r="364" spans="14:15" ht="14.25" customHeight="1">
      <c r="N364" s="87"/>
      <c r="O364" s="87"/>
    </row>
    <row r="365" spans="14:15" ht="14.25" customHeight="1">
      <c r="N365" s="87"/>
      <c r="O365" s="87"/>
    </row>
    <row r="366" spans="14:15" ht="14.25" customHeight="1">
      <c r="N366" s="87"/>
      <c r="O366" s="87"/>
    </row>
    <row r="367" spans="14:15" ht="14.25" customHeight="1">
      <c r="N367" s="87"/>
      <c r="O367" s="87"/>
    </row>
    <row r="368" spans="14:15" ht="14.25" customHeight="1">
      <c r="N368" s="87"/>
      <c r="O368" s="87"/>
    </row>
    <row r="369" spans="14:15" ht="14.25" customHeight="1">
      <c r="N369" s="87"/>
      <c r="O369" s="87"/>
    </row>
    <row r="370" spans="14:15" ht="14.25" customHeight="1">
      <c r="N370" s="87"/>
      <c r="O370" s="87"/>
    </row>
    <row r="371" spans="14:15" ht="14.25" customHeight="1">
      <c r="N371" s="87"/>
      <c r="O371" s="87"/>
    </row>
    <row r="372" spans="14:15" ht="14.25" customHeight="1">
      <c r="N372" s="87"/>
      <c r="O372" s="87"/>
    </row>
    <row r="373" spans="14:15" ht="14.25" customHeight="1">
      <c r="N373" s="87"/>
      <c r="O373" s="87"/>
    </row>
    <row r="374" spans="14:15" ht="14.25" customHeight="1">
      <c r="N374" s="87"/>
      <c r="O374" s="87"/>
    </row>
    <row r="375" spans="14:15" ht="14.25" customHeight="1">
      <c r="N375" s="87"/>
      <c r="O375" s="87"/>
    </row>
    <row r="376" spans="14:15" ht="14.25" customHeight="1">
      <c r="N376" s="87"/>
      <c r="O376" s="87"/>
    </row>
    <row r="377" spans="14:15" ht="14.25" customHeight="1">
      <c r="N377" s="87"/>
      <c r="O377" s="87"/>
    </row>
    <row r="378" spans="14:15" ht="14.25" customHeight="1">
      <c r="N378" s="87"/>
      <c r="O378" s="87"/>
    </row>
    <row r="379" spans="14:15" ht="14.25" customHeight="1">
      <c r="N379" s="87"/>
      <c r="O379" s="87"/>
    </row>
    <row r="380" spans="14:15" ht="14.25" customHeight="1">
      <c r="N380" s="87"/>
      <c r="O380" s="87"/>
    </row>
    <row r="381" spans="14:15" ht="14.25" customHeight="1">
      <c r="N381" s="87"/>
      <c r="O381" s="87"/>
    </row>
    <row r="382" spans="14:15" ht="14.25" customHeight="1">
      <c r="N382" s="87"/>
      <c r="O382" s="87"/>
    </row>
    <row r="383" spans="14:15" ht="14.25" customHeight="1">
      <c r="N383" s="87"/>
      <c r="O383" s="87"/>
    </row>
    <row r="384" spans="14:15" ht="14.25" customHeight="1">
      <c r="N384" s="87"/>
      <c r="O384" s="87"/>
    </row>
    <row r="385" spans="14:15" ht="14.25" customHeight="1">
      <c r="N385" s="87"/>
      <c r="O385" s="87"/>
    </row>
    <row r="386" spans="14:15" ht="14.25" customHeight="1">
      <c r="N386" s="87"/>
      <c r="O386" s="87"/>
    </row>
    <row r="387" spans="14:15" ht="14.25" customHeight="1">
      <c r="N387" s="87"/>
      <c r="O387" s="87"/>
    </row>
    <row r="388" spans="14:15" ht="14.25" customHeight="1">
      <c r="N388" s="87"/>
      <c r="O388" s="87"/>
    </row>
    <row r="389" spans="14:15" ht="14.25" customHeight="1">
      <c r="N389" s="87"/>
      <c r="O389" s="87"/>
    </row>
    <row r="390" spans="14:15" ht="14.25" customHeight="1">
      <c r="N390" s="87"/>
      <c r="O390" s="87"/>
    </row>
    <row r="391" spans="14:15" ht="15.75" customHeight="1"/>
    <row r="392" spans="14:15" ht="15.75" customHeight="1"/>
    <row r="393" spans="14:15" ht="15.75" customHeight="1"/>
    <row r="394" spans="14:15" ht="15.75" customHeight="1"/>
    <row r="395" spans="14:15" ht="15.75" customHeight="1"/>
    <row r="396" spans="14:15" ht="15.75" customHeight="1"/>
    <row r="397" spans="14:15" ht="15.75" customHeight="1"/>
    <row r="398" spans="14:15" ht="15.75" customHeight="1"/>
    <row r="399" spans="14:15" ht="15.75" customHeight="1"/>
    <row r="400" spans="14:1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</sheetData>
  <sortState xmlns:xlrd2="http://schemas.microsoft.com/office/spreadsheetml/2017/richdata2" ref="F3:P57">
    <sortCondition ref="P3:P57"/>
  </sortState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50 METERS</vt:lpstr>
      <vt:lpstr>100- All</vt:lpstr>
      <vt:lpstr>1600mm - ALL</vt:lpstr>
      <vt:lpstr>400 - All</vt:lpstr>
      <vt:lpstr>4x100 - ALL</vt:lpstr>
      <vt:lpstr>800 - ALL</vt:lpstr>
      <vt:lpstr>200 -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2023-04-16T18:16:41Z</dcterms:created>
  <dcterms:modified xsi:type="dcterms:W3CDTF">2023-05-03T00:18:55Z</dcterms:modified>
</cp:coreProperties>
</file>